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0" yWindow="0" windowWidth="2340" windowHeight="9636" tabRatio="787"/>
  </bookViews>
  <sheets>
    <sheet name="用途別" sheetId="44" r:id="rId1"/>
  </sheets>
  <definedNames>
    <definedName name="_xlnm.Print_Area" localSheetId="0">用途別!$A$2:$J$1480</definedName>
    <definedName name="_xlnm.Print_Titles" localSheetId="0">用途別!$2:$4</definedName>
  </definedNames>
  <calcPr calcId="162913"/>
</workbook>
</file>

<file path=xl/calcChain.xml><?xml version="1.0" encoding="utf-8"?>
<calcChain xmlns="http://schemas.openxmlformats.org/spreadsheetml/2006/main">
  <c r="A584" i="44" l="1"/>
  <c r="A873" i="44" l="1"/>
  <c r="A1050" i="44"/>
  <c r="A1051" i="44"/>
  <c r="A441" i="44"/>
  <c r="A442" i="44"/>
  <c r="A140" i="44"/>
  <c r="A141" i="44"/>
  <c r="A142" i="44"/>
  <c r="A1363" i="44"/>
  <c r="A1478" i="44" l="1"/>
  <c r="A682" i="44" l="1"/>
  <c r="A1480" i="44"/>
  <c r="A871" i="44"/>
  <c r="A872" i="44"/>
  <c r="A440" i="44"/>
  <c r="A139" i="44"/>
  <c r="A1045" i="44"/>
  <c r="A1046" i="44"/>
  <c r="A1047" i="44"/>
  <c r="A1048" i="44"/>
  <c r="A1049" i="44"/>
  <c r="A1479" i="44" l="1"/>
  <c r="A1477" i="44"/>
  <c r="A1476" i="44"/>
  <c r="A1475" i="44"/>
  <c r="A1474" i="44"/>
  <c r="A1473" i="44"/>
  <c r="A1472" i="44"/>
  <c r="A1471" i="44"/>
  <c r="A1470" i="44"/>
  <c r="A1469" i="44"/>
  <c r="A1468" i="44"/>
  <c r="A1467" i="44"/>
  <c r="A1466" i="44"/>
  <c r="A1465" i="44"/>
  <c r="A1464" i="44"/>
  <c r="A1463" i="44"/>
  <c r="A1462" i="44"/>
  <c r="A1461" i="44"/>
  <c r="A1460" i="44"/>
  <c r="A1459" i="44"/>
  <c r="A1458" i="44"/>
  <c r="A1457" i="44"/>
  <c r="A1456" i="44"/>
  <c r="A1455" i="44"/>
  <c r="A1454" i="44"/>
  <c r="A1453" i="44"/>
  <c r="A1452" i="44"/>
  <c r="A1451" i="44"/>
  <c r="A1450" i="44"/>
  <c r="A1449" i="44"/>
  <c r="A1448" i="44"/>
  <c r="A1446" i="44"/>
  <c r="A1445" i="44"/>
  <c r="A1444" i="44"/>
  <c r="A1443" i="44"/>
  <c r="A1442" i="44"/>
  <c r="A1441" i="44"/>
  <c r="A1440" i="44"/>
  <c r="A1439" i="44"/>
  <c r="A1438" i="44"/>
  <c r="A1437" i="44"/>
  <c r="A1436" i="44"/>
  <c r="A1435" i="44"/>
  <c r="A1434" i="44"/>
  <c r="A1433" i="44"/>
  <c r="A1432" i="44"/>
  <c r="A1431" i="44"/>
  <c r="A1430" i="44"/>
  <c r="A1429" i="44"/>
  <c r="A1428" i="44"/>
  <c r="A1427" i="44"/>
  <c r="A1426" i="44"/>
  <c r="A1425" i="44"/>
  <c r="A1424" i="44"/>
  <c r="A1423" i="44"/>
  <c r="A1422" i="44"/>
  <c r="A1421" i="44"/>
  <c r="A1420" i="44"/>
  <c r="A1419" i="44"/>
  <c r="A1418" i="44"/>
  <c r="A1417" i="44"/>
  <c r="A1416" i="44"/>
  <c r="A1415" i="44"/>
  <c r="A1414" i="44"/>
  <c r="A1413" i="44"/>
  <c r="A1412" i="44"/>
  <c r="A1411" i="44"/>
  <c r="A1410" i="44"/>
  <c r="A1409" i="44"/>
  <c r="A1408" i="44"/>
  <c r="A1407" i="44"/>
  <c r="A1406" i="44"/>
  <c r="A1405" i="44"/>
  <c r="A1404" i="44"/>
  <c r="A1403" i="44"/>
  <c r="A1402" i="44"/>
  <c r="A1401" i="44"/>
  <c r="A1400" i="44"/>
  <c r="A1399" i="44"/>
  <c r="A1398" i="44"/>
  <c r="A1397" i="44"/>
  <c r="A1396" i="44"/>
  <c r="A1395" i="44"/>
  <c r="A1394" i="44"/>
  <c r="A1393" i="44"/>
  <c r="A1391" i="44"/>
  <c r="A1390" i="44"/>
  <c r="A1388" i="44"/>
  <c r="A1387" i="44"/>
  <c r="A1385" i="44"/>
  <c r="A1384" i="44"/>
  <c r="A1383" i="44"/>
  <c r="A1382" i="44"/>
  <c r="A1381" i="44"/>
  <c r="A1380" i="44"/>
  <c r="A1379" i="44"/>
  <c r="A1378" i="44"/>
  <c r="A1377" i="44"/>
  <c r="A1376" i="44"/>
  <c r="A1375" i="44"/>
  <c r="A1374" i="44"/>
  <c r="A1373" i="44"/>
  <c r="A1372" i="44"/>
  <c r="A1371" i="44"/>
  <c r="A1370" i="44"/>
  <c r="A1369" i="44"/>
  <c r="A1368" i="44"/>
  <c r="A1367" i="44"/>
  <c r="A1366" i="44"/>
  <c r="A1365" i="44"/>
  <c r="A1362" i="44"/>
  <c r="A1361" i="44"/>
  <c r="A1360" i="44"/>
  <c r="A1359" i="44"/>
  <c r="A1358" i="44"/>
  <c r="A1357" i="44"/>
  <c r="A1356" i="44"/>
  <c r="A1355" i="44"/>
  <c r="A1354" i="44"/>
  <c r="A1353" i="44"/>
  <c r="A1352" i="44"/>
  <c r="A1351" i="44"/>
  <c r="A1350" i="44"/>
  <c r="A1349" i="44"/>
  <c r="A1348" i="44"/>
  <c r="A1347" i="44"/>
  <c r="A1346" i="44"/>
  <c r="A1345" i="44"/>
  <c r="A1344" i="44"/>
  <c r="A1343" i="44"/>
  <c r="A1342" i="44"/>
  <c r="A1341" i="44"/>
  <c r="A1340" i="44"/>
  <c r="A1339" i="44"/>
  <c r="A1338" i="44"/>
  <c r="A1337" i="44"/>
  <c r="A1336" i="44"/>
  <c r="A1335" i="44"/>
  <c r="A1334" i="44"/>
  <c r="A1333" i="44"/>
  <c r="A1332" i="44"/>
  <c r="A1331" i="44"/>
  <c r="A1330" i="44"/>
  <c r="A1329" i="44"/>
  <c r="A1328" i="44"/>
  <c r="A1327" i="44"/>
  <c r="A1326" i="44"/>
  <c r="A1325" i="44"/>
  <c r="A1324" i="44"/>
  <c r="A1323" i="44"/>
  <c r="A1322" i="44"/>
  <c r="A1321" i="44"/>
  <c r="A1320" i="44"/>
  <c r="A1319" i="44"/>
  <c r="A1318" i="44"/>
  <c r="A1317" i="44"/>
  <c r="A1316" i="44"/>
  <c r="A1315" i="44"/>
  <c r="A1314" i="44"/>
  <c r="A1313" i="44"/>
  <c r="A1312" i="44"/>
  <c r="A1311" i="44"/>
  <c r="A1310" i="44"/>
  <c r="A1309" i="44"/>
  <c r="A1308" i="44"/>
  <c r="A1307" i="44"/>
  <c r="A1306" i="44"/>
  <c r="A1305" i="44"/>
  <c r="A1304" i="44"/>
  <c r="A1303" i="44"/>
  <c r="A1302" i="44"/>
  <c r="A1301" i="44"/>
  <c r="A1300" i="44"/>
  <c r="A1299" i="44"/>
  <c r="A1298" i="44"/>
  <c r="A1297" i="44"/>
  <c r="A1296" i="44"/>
  <c r="A1295" i="44"/>
  <c r="A1294" i="44"/>
  <c r="A1293" i="44"/>
  <c r="A1292" i="44"/>
  <c r="A1291" i="44"/>
  <c r="A1290" i="44"/>
  <c r="A1289" i="44"/>
  <c r="A1287" i="44"/>
  <c r="A1286" i="44"/>
  <c r="A1285" i="44"/>
  <c r="A1284" i="44"/>
  <c r="A1283" i="44"/>
  <c r="A1282" i="44"/>
  <c r="A1281" i="44"/>
  <c r="A1280" i="44"/>
  <c r="A1279" i="44"/>
  <c r="A1278" i="44"/>
  <c r="A1277" i="44"/>
  <c r="A1276" i="44"/>
  <c r="A1275" i="44"/>
  <c r="A1274" i="44"/>
  <c r="A1273" i="44"/>
  <c r="A1272" i="44"/>
  <c r="A1271" i="44"/>
  <c r="A1270" i="44"/>
  <c r="A1269" i="44"/>
  <c r="A1268" i="44"/>
  <c r="A1267" i="44"/>
  <c r="A1266" i="44"/>
  <c r="A1265" i="44"/>
  <c r="A1264" i="44"/>
  <c r="A1263" i="44"/>
  <c r="A1262" i="44"/>
  <c r="A1261" i="44"/>
  <c r="A1260" i="44"/>
  <c r="A1259" i="44"/>
  <c r="A1258" i="44"/>
  <c r="A1257" i="44"/>
  <c r="A1256" i="44"/>
  <c r="A1255" i="44"/>
  <c r="A1254" i="44"/>
  <c r="A1253" i="44"/>
  <c r="A1251" i="44"/>
  <c r="A1250" i="44"/>
  <c r="A1249" i="44"/>
  <c r="A1248" i="44"/>
  <c r="A1246" i="44"/>
  <c r="A1245" i="44"/>
  <c r="A1243" i="44"/>
  <c r="A1241" i="44"/>
  <c r="A1240" i="44"/>
  <c r="A1238" i="44"/>
  <c r="A1237" i="44"/>
  <c r="A1236" i="44"/>
  <c r="A1235" i="44"/>
  <c r="A1234" i="44"/>
  <c r="A1233" i="44"/>
  <c r="A1231" i="44"/>
  <c r="A1230" i="44"/>
  <c r="A1229" i="44"/>
  <c r="A1228" i="44"/>
  <c r="A1227" i="44"/>
  <c r="A1226" i="44"/>
  <c r="A1225" i="44"/>
  <c r="A1224" i="44"/>
  <c r="A1223" i="44"/>
  <c r="A1222" i="44"/>
  <c r="A1221" i="44"/>
  <c r="A1220" i="44"/>
  <c r="A1219" i="44"/>
  <c r="A1218" i="44"/>
  <c r="A1217" i="44"/>
  <c r="A1216" i="44"/>
  <c r="A1215" i="44"/>
  <c r="A1214" i="44"/>
  <c r="A1213" i="44"/>
  <c r="A1212" i="44"/>
  <c r="A1211" i="44"/>
  <c r="A1210" i="44"/>
  <c r="A1209" i="44"/>
  <c r="A1208" i="44"/>
  <c r="A1207" i="44"/>
  <c r="A1206" i="44"/>
  <c r="A1205" i="44"/>
  <c r="A1204" i="44"/>
  <c r="A1203" i="44"/>
  <c r="A1202" i="44"/>
  <c r="A1201" i="44"/>
  <c r="A1200" i="44"/>
  <c r="A1199" i="44"/>
  <c r="A1198" i="44"/>
  <c r="A1197" i="44"/>
  <c r="A1196" i="44"/>
  <c r="A1195" i="44"/>
  <c r="A1194" i="44"/>
  <c r="A1193" i="44"/>
  <c r="A1192" i="44"/>
  <c r="A1191" i="44"/>
  <c r="A1190" i="44"/>
  <c r="A1189" i="44"/>
  <c r="A1188" i="44"/>
  <c r="A1187" i="44"/>
  <c r="A1186" i="44"/>
  <c r="A1185" i="44"/>
  <c r="A1184" i="44"/>
  <c r="A1183" i="44"/>
  <c r="A1182" i="44"/>
  <c r="A1181" i="44"/>
  <c r="A1180" i="44"/>
  <c r="A1179" i="44"/>
  <c r="A1178" i="44"/>
  <c r="A1177" i="44"/>
  <c r="A1176" i="44"/>
  <c r="A1175" i="44"/>
  <c r="A1174" i="44"/>
  <c r="A1173" i="44"/>
  <c r="A1172" i="44"/>
  <c r="A1171" i="44"/>
  <c r="A1170" i="44"/>
  <c r="A1169" i="44"/>
  <c r="A1168" i="44"/>
  <c r="A1167" i="44"/>
  <c r="A1166" i="44"/>
  <c r="A1165" i="44"/>
  <c r="A1164" i="44"/>
  <c r="A1163" i="44"/>
  <c r="A1162" i="44"/>
  <c r="A1161" i="44"/>
  <c r="A1160" i="44"/>
  <c r="A1159" i="44"/>
  <c r="A1158" i="44"/>
  <c r="A1157" i="44"/>
  <c r="A1156" i="44"/>
  <c r="A1155" i="44"/>
  <c r="A1154" i="44"/>
  <c r="A1153" i="44"/>
  <c r="A1152" i="44"/>
  <c r="A1151" i="44"/>
  <c r="A1150" i="44"/>
  <c r="A1149" i="44"/>
  <c r="A1148" i="44"/>
  <c r="A1147" i="44"/>
  <c r="A1146" i="44"/>
  <c r="A1145" i="44"/>
  <c r="A1144" i="44"/>
  <c r="A1143" i="44"/>
  <c r="A1142" i="44"/>
  <c r="A1141" i="44"/>
  <c r="A1140" i="44"/>
  <c r="A1139" i="44"/>
  <c r="A1138" i="44"/>
  <c r="A1137" i="44"/>
  <c r="A1136" i="44"/>
  <c r="A1135" i="44"/>
  <c r="A1134" i="44"/>
  <c r="A1133" i="44"/>
  <c r="A1132" i="44"/>
  <c r="A1131" i="44"/>
  <c r="A1130" i="44"/>
  <c r="A1129" i="44"/>
  <c r="A1128" i="44"/>
  <c r="A1127" i="44"/>
  <c r="A1126" i="44"/>
  <c r="A1125" i="44"/>
  <c r="A1124" i="44"/>
  <c r="A1123" i="44"/>
  <c r="A1122" i="44"/>
  <c r="A1121" i="44"/>
  <c r="A1120" i="44"/>
  <c r="A1119" i="44"/>
  <c r="A1118" i="44"/>
  <c r="A1117" i="44"/>
  <c r="A1116" i="44"/>
  <c r="A1115" i="44"/>
  <c r="A1114" i="44"/>
  <c r="A1113" i="44"/>
  <c r="A1112" i="44"/>
  <c r="A1111" i="44"/>
  <c r="A1110" i="44"/>
  <c r="A1109" i="44"/>
  <c r="A1108" i="44"/>
  <c r="A1107" i="44"/>
  <c r="A1106" i="44"/>
  <c r="A1105" i="44"/>
  <c r="A1104" i="44"/>
  <c r="A1103" i="44"/>
  <c r="A1102" i="44"/>
  <c r="A1101" i="44"/>
  <c r="A1100" i="44"/>
  <c r="A1099" i="44"/>
  <c r="A1098" i="44"/>
  <c r="A1096" i="44"/>
  <c r="A1095" i="44"/>
  <c r="A1094" i="44"/>
  <c r="A1093" i="44"/>
  <c r="A1092" i="44"/>
  <c r="A1091" i="44"/>
  <c r="A1090" i="44"/>
  <c r="A1089" i="44"/>
  <c r="A1088" i="44"/>
  <c r="A1087" i="44"/>
  <c r="A1086" i="44"/>
  <c r="A1085" i="44"/>
  <c r="A1084" i="44"/>
  <c r="A1083" i="44"/>
  <c r="A1082" i="44"/>
  <c r="A1081" i="44"/>
  <c r="A1079" i="44"/>
  <c r="A1078" i="44"/>
  <c r="A1077" i="44"/>
  <c r="A1076" i="44"/>
  <c r="A1075" i="44"/>
  <c r="A1074" i="44"/>
  <c r="A1072" i="44"/>
  <c r="A1071" i="44"/>
  <c r="A1070" i="44"/>
  <c r="A1069" i="44"/>
  <c r="A1068" i="44"/>
  <c r="A1067" i="44"/>
  <c r="A1066" i="44"/>
  <c r="A1065" i="44"/>
  <c r="A1064" i="44"/>
  <c r="A1063" i="44"/>
  <c r="A1062" i="44"/>
  <c r="A1061" i="44"/>
  <c r="A1060" i="44"/>
  <c r="A1059" i="44"/>
  <c r="A1058" i="44"/>
  <c r="A1057" i="44"/>
  <c r="A1056" i="44"/>
  <c r="A1055" i="44"/>
  <c r="A1054" i="44"/>
  <c r="A1053" i="44"/>
  <c r="A1044" i="44"/>
  <c r="A1043" i="44"/>
  <c r="A1042" i="44"/>
  <c r="A1041" i="44"/>
  <c r="A1040" i="44"/>
  <c r="A1039" i="44"/>
  <c r="A1038" i="44"/>
  <c r="A1037" i="44"/>
  <c r="A1036" i="44"/>
  <c r="A1035" i="44"/>
  <c r="A1034" i="44"/>
  <c r="A1033" i="44"/>
  <c r="A1032" i="44"/>
  <c r="A1031" i="44"/>
  <c r="A1030" i="44"/>
  <c r="A1029" i="44"/>
  <c r="A1028" i="44"/>
  <c r="A1027" i="44"/>
  <c r="A1026" i="44"/>
  <c r="A1025" i="44"/>
  <c r="A1024" i="44"/>
  <c r="A1023" i="44"/>
  <c r="A1022" i="44"/>
  <c r="A1021" i="44"/>
  <c r="A1020" i="44"/>
  <c r="A1019" i="44"/>
  <c r="A1018" i="44"/>
  <c r="A1017" i="44"/>
  <c r="A1016" i="44"/>
  <c r="A1015" i="44"/>
  <c r="A1014" i="44"/>
  <c r="A1013" i="44"/>
  <c r="A1012" i="44"/>
  <c r="A1011" i="44"/>
  <c r="A1010" i="44"/>
  <c r="A1009" i="44"/>
  <c r="A1008" i="44"/>
  <c r="A1007" i="44"/>
  <c r="A1006" i="44"/>
  <c r="A1005" i="44"/>
  <c r="A1004" i="44"/>
  <c r="A1003" i="44"/>
  <c r="A1002" i="44"/>
  <c r="A1001" i="44"/>
  <c r="A1000" i="44"/>
  <c r="A999" i="44"/>
  <c r="A998" i="44"/>
  <c r="A997" i="44"/>
  <c r="A996" i="44"/>
  <c r="A995" i="44"/>
  <c r="A994" i="44"/>
  <c r="A993" i="44"/>
  <c r="A992" i="44"/>
  <c r="A991" i="44"/>
  <c r="A990" i="44"/>
  <c r="A989" i="44"/>
  <c r="A988" i="44"/>
  <c r="A987" i="44"/>
  <c r="A986" i="44"/>
  <c r="A985" i="44"/>
  <c r="A984" i="44"/>
  <c r="A983" i="44"/>
  <c r="A982" i="44"/>
  <c r="A981" i="44"/>
  <c r="A980" i="44"/>
  <c r="A979" i="44"/>
  <c r="A978" i="44"/>
  <c r="A977" i="44"/>
  <c r="A976" i="44"/>
  <c r="A975" i="44"/>
  <c r="A974" i="44"/>
  <c r="A973" i="44"/>
  <c r="A972" i="44"/>
  <c r="A971" i="44"/>
  <c r="A970" i="44"/>
  <c r="A969" i="44"/>
  <c r="A968" i="44"/>
  <c r="A967" i="44"/>
  <c r="A966" i="44"/>
  <c r="A965" i="44"/>
  <c r="A964" i="44"/>
  <c r="A963" i="44"/>
  <c r="A962" i="44"/>
  <c r="A961" i="44"/>
  <c r="A960" i="44"/>
  <c r="A959" i="44"/>
  <c r="A958" i="44"/>
  <c r="A957" i="44"/>
  <c r="A956" i="44"/>
  <c r="A955" i="44"/>
  <c r="A954" i="44"/>
  <c r="A953" i="44"/>
  <c r="A952" i="44"/>
  <c r="A951" i="44"/>
  <c r="A950" i="44"/>
  <c r="A949" i="44"/>
  <c r="A948" i="44"/>
  <c r="A947" i="44"/>
  <c r="A946" i="44"/>
  <c r="A945" i="44"/>
  <c r="A944" i="44"/>
  <c r="A943" i="44"/>
  <c r="A942" i="44"/>
  <c r="A941" i="44"/>
  <c r="A940" i="44"/>
  <c r="A939" i="44"/>
  <c r="A938" i="44"/>
  <c r="A937" i="44"/>
  <c r="A936" i="44"/>
  <c r="A935" i="44"/>
  <c r="A934" i="44"/>
  <c r="A933" i="44"/>
  <c r="A932" i="44"/>
  <c r="A931" i="44"/>
  <c r="A930" i="44"/>
  <c r="A929" i="44"/>
  <c r="A928" i="44"/>
  <c r="A927" i="44"/>
  <c r="A926" i="44"/>
  <c r="A925" i="44"/>
  <c r="A924" i="44"/>
  <c r="A923" i="44"/>
  <c r="A922" i="44"/>
  <c r="A921" i="44"/>
  <c r="A920" i="44"/>
  <c r="A919" i="44"/>
  <c r="A918" i="44"/>
  <c r="A917" i="44"/>
  <c r="A916" i="44"/>
  <c r="A915" i="44"/>
  <c r="A914" i="44"/>
  <c r="A913" i="44"/>
  <c r="A912" i="44"/>
  <c r="A911" i="44"/>
  <c r="A910" i="44"/>
  <c r="A909" i="44"/>
  <c r="A908" i="44"/>
  <c r="A907" i="44"/>
  <c r="A906" i="44"/>
  <c r="A905" i="44"/>
  <c r="A904" i="44"/>
  <c r="A903" i="44"/>
  <c r="A902" i="44"/>
  <c r="A901" i="44"/>
  <c r="A900" i="44"/>
  <c r="A899" i="44"/>
  <c r="A898" i="44"/>
  <c r="A897" i="44"/>
  <c r="A896" i="44"/>
  <c r="A895" i="44"/>
  <c r="A894" i="44"/>
  <c r="A893" i="44"/>
  <c r="A892" i="44"/>
  <c r="A891" i="44"/>
  <c r="A890" i="44"/>
  <c r="A889" i="44"/>
  <c r="A888" i="44"/>
  <c r="A887" i="44"/>
  <c r="A886" i="44"/>
  <c r="A885" i="44"/>
  <c r="A884" i="44"/>
  <c r="A883" i="44"/>
  <c r="A882" i="44"/>
  <c r="A881" i="44"/>
  <c r="A880" i="44"/>
  <c r="A878" i="44"/>
  <c r="A877" i="44"/>
  <c r="A876" i="44"/>
  <c r="A875" i="44"/>
  <c r="A870" i="44"/>
  <c r="A869" i="44"/>
  <c r="A868" i="44"/>
  <c r="A867" i="44"/>
  <c r="A866" i="44"/>
  <c r="A865" i="44"/>
  <c r="A864" i="44"/>
  <c r="A863" i="44"/>
  <c r="A862" i="44"/>
  <c r="A861" i="44"/>
  <c r="A860" i="44"/>
  <c r="A859" i="44"/>
  <c r="A858" i="44"/>
  <c r="A857" i="44"/>
  <c r="A856" i="44"/>
  <c r="A855" i="44"/>
  <c r="A854" i="44"/>
  <c r="A853" i="44"/>
  <c r="A852" i="44"/>
  <c r="A851" i="44"/>
  <c r="A850" i="44"/>
  <c r="A849" i="44"/>
  <c r="A848" i="44"/>
  <c r="A847" i="44"/>
  <c r="A846" i="44"/>
  <c r="A845" i="44"/>
  <c r="A844" i="44"/>
  <c r="A843" i="44"/>
  <c r="A842" i="44"/>
  <c r="A841" i="44"/>
  <c r="A840" i="44"/>
  <c r="A839" i="44"/>
  <c r="A838" i="44"/>
  <c r="A837" i="44"/>
  <c r="A836" i="44"/>
  <c r="A835" i="44"/>
  <c r="A834" i="44"/>
  <c r="A833" i="44"/>
  <c r="A832" i="44"/>
  <c r="A831" i="44"/>
  <c r="A830" i="44"/>
  <c r="A829" i="44"/>
  <c r="A828" i="44"/>
  <c r="A827" i="44"/>
  <c r="A826" i="44"/>
  <c r="A825" i="44"/>
  <c r="A824" i="44"/>
  <c r="A823" i="44"/>
  <c r="A822" i="44"/>
  <c r="A821" i="44"/>
  <c r="A820" i="44"/>
  <c r="A819" i="44"/>
  <c r="A818" i="44"/>
  <c r="A817" i="44"/>
  <c r="A816" i="44"/>
  <c r="A815" i="44"/>
  <c r="A814" i="44"/>
  <c r="A813" i="44"/>
  <c r="A812" i="44"/>
  <c r="A811" i="44"/>
  <c r="A810" i="44"/>
  <c r="A809" i="44"/>
  <c r="A808" i="44"/>
  <c r="A807" i="44"/>
  <c r="A806" i="44"/>
  <c r="A805" i="44"/>
  <c r="A804" i="44"/>
  <c r="A803" i="44"/>
  <c r="A802" i="44"/>
  <c r="A801" i="44"/>
  <c r="A800" i="44"/>
  <c r="A799" i="44"/>
  <c r="A798" i="44"/>
  <c r="A797" i="44"/>
  <c r="A796" i="44"/>
  <c r="A795" i="44"/>
  <c r="A794" i="44"/>
  <c r="A793" i="44"/>
  <c r="A792" i="44"/>
  <c r="A791" i="44"/>
  <c r="A790" i="44"/>
  <c r="A789" i="44"/>
  <c r="A788" i="44"/>
  <c r="A787" i="44"/>
  <c r="A786" i="44"/>
  <c r="A785" i="44"/>
  <c r="A784" i="44"/>
  <c r="A783" i="44"/>
  <c r="A782" i="44"/>
  <c r="A781" i="44"/>
  <c r="A780" i="44"/>
  <c r="A779" i="44"/>
  <c r="A778" i="44"/>
  <c r="A777" i="44"/>
  <c r="A776" i="44"/>
  <c r="A775" i="44"/>
  <c r="A774" i="44"/>
  <c r="A773" i="44"/>
  <c r="A772" i="44"/>
  <c r="A771" i="44"/>
  <c r="A770" i="44"/>
  <c r="A769" i="44"/>
  <c r="A768" i="44"/>
  <c r="A767" i="44"/>
  <c r="A766" i="44"/>
  <c r="A765" i="44"/>
  <c r="A764" i="44"/>
  <c r="A763" i="44"/>
  <c r="A762" i="44"/>
  <c r="A761" i="44"/>
  <c r="A760" i="44"/>
  <c r="A759" i="44"/>
  <c r="A758" i="44"/>
  <c r="A757" i="44"/>
  <c r="A756" i="44"/>
  <c r="A755" i="44"/>
  <c r="A754" i="44"/>
  <c r="A753" i="44"/>
  <c r="A752" i="44"/>
  <c r="A751" i="44"/>
  <c r="A750" i="44"/>
  <c r="A749" i="44"/>
  <c r="A748" i="44"/>
  <c r="A747" i="44"/>
  <c r="A746" i="44"/>
  <c r="A745" i="44"/>
  <c r="A744" i="44"/>
  <c r="A743" i="44"/>
  <c r="A742" i="44"/>
  <c r="A741" i="44"/>
  <c r="A740" i="44"/>
  <c r="A739" i="44"/>
  <c r="A738" i="44"/>
  <c r="A737" i="44"/>
  <c r="A736" i="44"/>
  <c r="A735" i="44"/>
  <c r="A734" i="44"/>
  <c r="A733" i="44"/>
  <c r="A732" i="44"/>
  <c r="A731" i="44"/>
  <c r="A730" i="44"/>
  <c r="A729" i="44"/>
  <c r="A728" i="44"/>
  <c r="A727" i="44"/>
  <c r="A726" i="44"/>
  <c r="A725" i="44"/>
  <c r="A724" i="44"/>
  <c r="A723" i="44"/>
  <c r="A722" i="44"/>
  <c r="A721" i="44"/>
  <c r="A720" i="44"/>
  <c r="A719" i="44"/>
  <c r="A718" i="44"/>
  <c r="A717" i="44"/>
  <c r="A716" i="44"/>
  <c r="A715" i="44"/>
  <c r="A714" i="44"/>
  <c r="A713" i="44"/>
  <c r="A712" i="44"/>
  <c r="A711" i="44"/>
  <c r="A710" i="44"/>
  <c r="A709" i="44"/>
  <c r="A708" i="44"/>
  <c r="A707" i="44"/>
  <c r="A706" i="44"/>
  <c r="A705" i="44"/>
  <c r="A704" i="44"/>
  <c r="A703" i="44"/>
  <c r="A702" i="44"/>
  <c r="A701" i="44"/>
  <c r="A700" i="44"/>
  <c r="A699" i="44"/>
  <c r="A698" i="44"/>
  <c r="A697" i="44"/>
  <c r="A696" i="44"/>
  <c r="A695" i="44"/>
  <c r="A694" i="44"/>
  <c r="A693" i="44"/>
  <c r="A692" i="44"/>
  <c r="A691" i="44"/>
  <c r="A689" i="44"/>
  <c r="A688" i="44"/>
  <c r="A686" i="44"/>
  <c r="A685" i="44"/>
  <c r="A684" i="44"/>
  <c r="A681" i="44"/>
  <c r="A680" i="44"/>
  <c r="A679" i="44"/>
  <c r="A678" i="44"/>
  <c r="A677" i="44"/>
  <c r="A676" i="44"/>
  <c r="A675" i="44"/>
  <c r="A674" i="44"/>
  <c r="A673" i="44"/>
  <c r="A672" i="44"/>
  <c r="A671" i="44"/>
  <c r="A670" i="44"/>
  <c r="A669" i="44"/>
  <c r="A667" i="44"/>
  <c r="A666" i="44"/>
  <c r="A665" i="44"/>
  <c r="A664" i="44"/>
  <c r="A663" i="44"/>
  <c r="A662" i="44"/>
  <c r="A661" i="44"/>
  <c r="A660" i="44"/>
  <c r="A659" i="44"/>
  <c r="A658" i="44"/>
  <c r="A657" i="44"/>
  <c r="A656" i="44"/>
  <c r="A655" i="44"/>
  <c r="A654" i="44"/>
  <c r="A653" i="44"/>
  <c r="A652" i="44"/>
  <c r="A651" i="44"/>
  <c r="A650" i="44"/>
  <c r="A649" i="44"/>
  <c r="A648" i="44"/>
  <c r="A647" i="44"/>
  <c r="A646" i="44"/>
  <c r="A645" i="44"/>
  <c r="A644" i="44"/>
  <c r="A643" i="44"/>
  <c r="A642" i="44"/>
  <c r="A641" i="44"/>
  <c r="A640" i="44"/>
  <c r="A639" i="44"/>
  <c r="A638" i="44"/>
  <c r="A637" i="44"/>
  <c r="A636" i="44"/>
  <c r="A635" i="44"/>
  <c r="A634" i="44"/>
  <c r="A633" i="44"/>
  <c r="A632" i="44"/>
  <c r="A631" i="44"/>
  <c r="A630" i="44"/>
  <c r="A629" i="44"/>
  <c r="A628" i="44"/>
  <c r="A627" i="44"/>
  <c r="A626" i="44"/>
  <c r="A625" i="44"/>
  <c r="A624" i="44"/>
  <c r="A623" i="44"/>
  <c r="A622" i="44"/>
  <c r="A620" i="44"/>
  <c r="A618" i="44"/>
  <c r="A617" i="44"/>
  <c r="A616" i="44"/>
  <c r="A615" i="44"/>
  <c r="A614" i="44"/>
  <c r="A613" i="44"/>
  <c r="A612" i="44"/>
  <c r="A611" i="44"/>
  <c r="A610" i="44"/>
  <c r="A609" i="44"/>
  <c r="A608" i="44"/>
  <c r="A607" i="44"/>
  <c r="A606" i="44"/>
  <c r="A605" i="44"/>
  <c r="A604" i="44"/>
  <c r="A603" i="44"/>
  <c r="A602" i="44"/>
  <c r="A601" i="44"/>
  <c r="A600" i="44"/>
  <c r="A598" i="44"/>
  <c r="A597" i="44"/>
  <c r="A595" i="44"/>
  <c r="A594" i="44"/>
  <c r="A593" i="44"/>
  <c r="A592" i="44"/>
  <c r="A590" i="44"/>
  <c r="A588" i="44"/>
  <c r="A587" i="44"/>
  <c r="A586" i="44"/>
  <c r="A583" i="44"/>
  <c r="A582" i="44"/>
  <c r="A581" i="44"/>
  <c r="A580" i="44"/>
  <c r="A579" i="44"/>
  <c r="A578" i="44"/>
  <c r="A577" i="44"/>
  <c r="A576" i="44"/>
  <c r="A575" i="44"/>
  <c r="A574" i="44"/>
  <c r="A573" i="44"/>
  <c r="A572" i="44"/>
  <c r="A571" i="44"/>
  <c r="A570" i="44"/>
  <c r="A569" i="44"/>
  <c r="A568" i="44"/>
  <c r="A567" i="44"/>
  <c r="A566" i="44"/>
  <c r="A565" i="44"/>
  <c r="A564" i="44"/>
  <c r="A563" i="44"/>
  <c r="A562" i="44"/>
  <c r="A561" i="44"/>
  <c r="A560" i="44"/>
  <c r="A559" i="44"/>
  <c r="A558" i="44"/>
  <c r="A557" i="44"/>
  <c r="A556" i="44"/>
  <c r="A555" i="44"/>
  <c r="A554" i="44"/>
  <c r="A553" i="44"/>
  <c r="A552" i="44"/>
  <c r="A551" i="44"/>
  <c r="A550" i="44"/>
  <c r="A549" i="44"/>
  <c r="A548" i="44"/>
  <c r="A547" i="44"/>
  <c r="A546" i="44"/>
  <c r="A545" i="44"/>
  <c r="A544" i="44"/>
  <c r="A543" i="44"/>
  <c r="A542" i="44"/>
  <c r="A541" i="44"/>
  <c r="A540" i="44"/>
  <c r="A539" i="44"/>
  <c r="A538" i="44"/>
  <c r="A537" i="44"/>
  <c r="A536" i="44"/>
  <c r="A535" i="44"/>
  <c r="A534" i="44"/>
  <c r="A533" i="44"/>
  <c r="A532" i="44"/>
  <c r="A531" i="44"/>
  <c r="A530" i="44"/>
  <c r="A529" i="44"/>
  <c r="A528" i="44"/>
  <c r="A527" i="44"/>
  <c r="A526" i="44"/>
  <c r="A525" i="44"/>
  <c r="A524" i="44"/>
  <c r="A523" i="44"/>
  <c r="A522" i="44"/>
  <c r="A521" i="44"/>
  <c r="A520" i="44"/>
  <c r="A519" i="44"/>
  <c r="A518" i="44"/>
  <c r="A517" i="44"/>
  <c r="A516" i="44"/>
  <c r="A515" i="44"/>
  <c r="A514" i="44"/>
  <c r="A513" i="44"/>
  <c r="A512" i="44"/>
  <c r="A511" i="44"/>
  <c r="A510" i="44"/>
  <c r="A509" i="44"/>
  <c r="A508" i="44"/>
  <c r="A507" i="44"/>
  <c r="A506" i="44"/>
  <c r="A505" i="44"/>
  <c r="A504" i="44"/>
  <c r="A503" i="44"/>
  <c r="A502" i="44"/>
  <c r="A501" i="44"/>
  <c r="A500" i="44"/>
  <c r="A499" i="44"/>
  <c r="A498" i="44"/>
  <c r="A497" i="44"/>
  <c r="A496" i="44"/>
  <c r="A495" i="44"/>
  <c r="A494" i="44"/>
  <c r="A493" i="44"/>
  <c r="A492" i="44"/>
  <c r="A491" i="44"/>
  <c r="A490" i="44"/>
  <c r="A489" i="44"/>
  <c r="A488" i="44"/>
  <c r="A487" i="44"/>
  <c r="A486" i="44"/>
  <c r="A485" i="44"/>
  <c r="A484" i="44"/>
  <c r="A483" i="44"/>
  <c r="A482" i="44"/>
  <c r="A481" i="44"/>
  <c r="A480" i="44"/>
  <c r="A479" i="44"/>
  <c r="A478" i="44"/>
  <c r="A477" i="44"/>
  <c r="A476" i="44"/>
  <c r="A475" i="44"/>
  <c r="A474" i="44"/>
  <c r="A473" i="44"/>
  <c r="A472" i="44"/>
  <c r="A471" i="44"/>
  <c r="A470" i="44"/>
  <c r="A469" i="44"/>
  <c r="A468" i="44"/>
  <c r="A467" i="44"/>
  <c r="A466" i="44"/>
  <c r="A465" i="44"/>
  <c r="A464" i="44"/>
  <c r="A462" i="44"/>
  <c r="A461" i="44"/>
  <c r="A460" i="44"/>
  <c r="A459" i="44"/>
  <c r="A458" i="44"/>
  <c r="A457" i="44"/>
  <c r="A456" i="44"/>
  <c r="A455" i="44"/>
  <c r="A454" i="44"/>
  <c r="A452" i="44"/>
  <c r="A451" i="44"/>
  <c r="A449" i="44"/>
  <c r="A448" i="44"/>
  <c r="A447" i="44"/>
  <c r="A446" i="44"/>
  <c r="A445" i="44"/>
  <c r="A444" i="44"/>
  <c r="A439" i="44"/>
  <c r="A438" i="44"/>
  <c r="A437" i="44"/>
  <c r="A436" i="44"/>
  <c r="A435" i="44"/>
  <c r="A434" i="44"/>
  <c r="A433" i="44"/>
  <c r="A432" i="44"/>
  <c r="A431" i="44"/>
  <c r="A430" i="44"/>
  <c r="A429" i="44"/>
  <c r="A428" i="44"/>
  <c r="A427" i="44"/>
  <c r="A426" i="44"/>
  <c r="A425" i="44"/>
  <c r="A424" i="44"/>
  <c r="A423" i="44"/>
  <c r="A422" i="44"/>
  <c r="A421" i="44"/>
  <c r="A420" i="44"/>
  <c r="A419" i="44"/>
  <c r="A418" i="44"/>
  <c r="A417" i="44"/>
  <c r="A416" i="44"/>
  <c r="A415" i="44"/>
  <c r="A414" i="44"/>
  <c r="A413" i="44"/>
  <c r="A412" i="44"/>
  <c r="A411" i="44"/>
  <c r="A410" i="44"/>
  <c r="A409" i="44"/>
  <c r="A408" i="44"/>
  <c r="A407" i="44"/>
  <c r="A406" i="44"/>
  <c r="A405" i="44"/>
  <c r="A404" i="44"/>
  <c r="A403" i="44"/>
  <c r="A402" i="44"/>
  <c r="A401" i="44"/>
  <c r="A400" i="44"/>
  <c r="A399" i="44"/>
  <c r="A398" i="44"/>
  <c r="A397" i="44"/>
  <c r="A396" i="44"/>
  <c r="A395" i="44"/>
  <c r="A394" i="44"/>
  <c r="A393" i="44"/>
  <c r="A392" i="44"/>
  <c r="A391" i="44"/>
  <c r="A390" i="44"/>
  <c r="A389" i="44"/>
  <c r="A388" i="44"/>
  <c r="A387" i="44"/>
  <c r="A386" i="44"/>
  <c r="A385" i="44"/>
  <c r="A384" i="44"/>
  <c r="A383" i="44"/>
  <c r="A382" i="44"/>
  <c r="A381" i="44"/>
  <c r="A380" i="44"/>
  <c r="A379" i="44"/>
  <c r="A378" i="44"/>
  <c r="A377" i="44"/>
  <c r="A376" i="44"/>
  <c r="A375" i="44"/>
  <c r="A374" i="44"/>
  <c r="A373" i="44"/>
  <c r="A372" i="44"/>
  <c r="A371" i="44"/>
  <c r="A370" i="44"/>
  <c r="A369" i="44"/>
  <c r="A368" i="44"/>
  <c r="A367" i="44"/>
  <c r="A366" i="44"/>
  <c r="A365" i="44"/>
  <c r="A364" i="44"/>
  <c r="A363" i="44"/>
  <c r="A362" i="44"/>
  <c r="A361" i="44"/>
  <c r="A360" i="44"/>
  <c r="A359" i="44"/>
  <c r="A358" i="44"/>
  <c r="A357" i="44"/>
  <c r="A356" i="44"/>
  <c r="A355" i="44"/>
  <c r="A354" i="44"/>
  <c r="A353" i="44"/>
  <c r="A352" i="44"/>
  <c r="A351" i="44"/>
  <c r="A350" i="44"/>
  <c r="A349" i="44"/>
  <c r="A348" i="44"/>
  <c r="A347" i="44"/>
  <c r="A346" i="44"/>
  <c r="A345" i="44"/>
  <c r="A344" i="44"/>
  <c r="A343" i="44"/>
  <c r="A342" i="44"/>
  <c r="A341" i="44"/>
  <c r="A340" i="44"/>
  <c r="A339" i="44"/>
  <c r="A338" i="44"/>
  <c r="A337" i="44"/>
  <c r="A336" i="44"/>
  <c r="A335" i="44"/>
  <c r="A334" i="44"/>
  <c r="A333" i="44"/>
  <c r="A332" i="44"/>
  <c r="A331" i="44"/>
  <c r="A330" i="44"/>
  <c r="A329" i="44"/>
  <c r="A328" i="44"/>
  <c r="A327" i="44"/>
  <c r="A326" i="44"/>
  <c r="A325" i="44"/>
  <c r="A324" i="44"/>
  <c r="A323" i="44"/>
  <c r="A322" i="44"/>
  <c r="A321" i="44"/>
  <c r="A320" i="44"/>
  <c r="A319" i="44"/>
  <c r="A318" i="44"/>
  <c r="A317" i="44"/>
  <c r="A316" i="44"/>
  <c r="A315" i="44"/>
  <c r="A314" i="44"/>
  <c r="A313" i="44"/>
  <c r="A312" i="44"/>
  <c r="A311" i="44"/>
  <c r="A310" i="44"/>
  <c r="A309" i="44"/>
  <c r="A308" i="44"/>
  <c r="A307" i="44"/>
  <c r="A306" i="44"/>
  <c r="A305" i="44"/>
  <c r="A304" i="44"/>
  <c r="A303" i="44"/>
  <c r="A302" i="44"/>
  <c r="A301" i="44"/>
  <c r="A300" i="44"/>
  <c r="A299" i="44"/>
  <c r="A298" i="44"/>
  <c r="A297" i="44"/>
  <c r="A296" i="44"/>
  <c r="A295" i="44"/>
  <c r="A294" i="44"/>
  <c r="A293" i="44"/>
  <c r="A292" i="44"/>
  <c r="A291" i="44"/>
  <c r="A290" i="44"/>
  <c r="A289" i="44"/>
  <c r="A288" i="44"/>
  <c r="A287" i="44"/>
  <c r="A286" i="44"/>
  <c r="A285" i="44"/>
  <c r="A284" i="44"/>
  <c r="A283" i="44"/>
  <c r="A282" i="44"/>
  <c r="A281" i="44"/>
  <c r="A280" i="44"/>
  <c r="A279" i="44"/>
  <c r="A278" i="44"/>
  <c r="A277" i="44"/>
  <c r="A276" i="44"/>
  <c r="A275" i="44"/>
  <c r="A274" i="44"/>
  <c r="A273" i="44"/>
  <c r="A272" i="44"/>
  <c r="A271" i="44"/>
  <c r="A270" i="44"/>
  <c r="A269" i="44"/>
  <c r="A268" i="44"/>
  <c r="A267" i="44"/>
  <c r="A266" i="44"/>
  <c r="A265" i="44"/>
  <c r="A264" i="44"/>
  <c r="A263" i="44"/>
  <c r="A262" i="44"/>
  <c r="A261" i="44"/>
  <c r="A260" i="44"/>
  <c r="A259" i="44"/>
  <c r="A258" i="44"/>
  <c r="A257" i="44"/>
  <c r="A256" i="44"/>
  <c r="A255" i="44"/>
  <c r="A254" i="44"/>
  <c r="A253" i="44"/>
  <c r="A252" i="44"/>
  <c r="A251" i="44"/>
  <c r="A250" i="44"/>
  <c r="A249" i="44"/>
  <c r="A248" i="44"/>
  <c r="A247" i="44"/>
  <c r="A246" i="44"/>
  <c r="A245" i="44"/>
  <c r="A244" i="44"/>
  <c r="A243" i="44"/>
  <c r="A242" i="44"/>
  <c r="A241" i="44"/>
  <c r="A240" i="44"/>
  <c r="A239" i="44"/>
  <c r="A237" i="44"/>
  <c r="A235" i="44"/>
  <c r="A234" i="44"/>
  <c r="A232" i="44"/>
  <c r="A231" i="44"/>
  <c r="A230" i="44"/>
  <c r="A229" i="44"/>
  <c r="A228" i="44"/>
  <c r="A227" i="44"/>
  <c r="A225" i="44"/>
  <c r="A224" i="44"/>
  <c r="A223" i="44"/>
  <c r="A222" i="44"/>
  <c r="A221" i="44"/>
  <c r="A220" i="44"/>
  <c r="A219" i="44"/>
  <c r="A218" i="44"/>
  <c r="A217" i="44"/>
  <c r="A216" i="44"/>
  <c r="A215" i="44"/>
  <c r="A214" i="44"/>
  <c r="A213" i="44"/>
  <c r="A212" i="44"/>
  <c r="A211" i="44"/>
  <c r="A210" i="44"/>
  <c r="A209" i="44"/>
  <c r="A208" i="44"/>
  <c r="A207" i="44"/>
  <c r="A206" i="44"/>
  <c r="F205" i="44"/>
  <c r="A205" i="44"/>
  <c r="A203" i="44"/>
  <c r="A202" i="44"/>
  <c r="A201" i="44"/>
  <c r="A200" i="44"/>
  <c r="A199" i="44"/>
  <c r="A198" i="44"/>
  <c r="A197" i="44"/>
  <c r="A196" i="44"/>
  <c r="A194" i="44"/>
  <c r="A193" i="44"/>
  <c r="A192" i="44"/>
  <c r="A191" i="44"/>
  <c r="A190" i="44"/>
  <c r="A189" i="44"/>
  <c r="A188" i="44"/>
  <c r="A187" i="44"/>
  <c r="A186" i="44"/>
  <c r="A185" i="44"/>
  <c r="A184" i="44"/>
  <c r="A183" i="44"/>
  <c r="A182" i="44"/>
  <c r="A181" i="44"/>
  <c r="A180" i="44"/>
  <c r="A179" i="44"/>
  <c r="A178" i="44"/>
  <c r="A177" i="44"/>
  <c r="A175" i="44"/>
  <c r="A174" i="44"/>
  <c r="A173" i="44"/>
  <c r="A172" i="44"/>
  <c r="A171" i="44"/>
  <c r="A170" i="44"/>
  <c r="A169" i="44"/>
  <c r="A168" i="44"/>
  <c r="A167" i="44"/>
  <c r="A166" i="44"/>
  <c r="A165" i="44"/>
  <c r="A164" i="44"/>
  <c r="A163" i="44"/>
  <c r="A162" i="44"/>
  <c r="A161" i="44"/>
  <c r="A159" i="44"/>
  <c r="A158" i="44"/>
  <c r="A157" i="44"/>
  <c r="A156" i="44"/>
  <c r="A155" i="44"/>
  <c r="A153" i="44"/>
  <c r="A152" i="44"/>
  <c r="A151" i="44"/>
  <c r="A150" i="44"/>
  <c r="A149" i="44"/>
  <c r="A148" i="44"/>
  <c r="A147" i="44"/>
  <c r="A146" i="44"/>
  <c r="A145" i="44"/>
  <c r="A144" i="44"/>
  <c r="A138" i="44"/>
  <c r="A137" i="44"/>
  <c r="A136" i="44"/>
  <c r="A135" i="44"/>
  <c r="A134" i="44"/>
  <c r="A133" i="44"/>
  <c r="A132" i="44"/>
  <c r="A131" i="44"/>
  <c r="A130" i="44"/>
  <c r="A129" i="44"/>
  <c r="A128" i="44"/>
  <c r="A127" i="44"/>
  <c r="A126" i="44"/>
  <c r="A125" i="44"/>
  <c r="A124" i="44"/>
  <c r="A123" i="44"/>
  <c r="A122" i="44"/>
  <c r="A121" i="44"/>
  <c r="A120" i="44"/>
  <c r="A119" i="44"/>
  <c r="A118" i="44"/>
  <c r="A117" i="44"/>
  <c r="A116" i="44"/>
  <c r="A115" i="44"/>
  <c r="A114" i="44"/>
  <c r="A113" i="44"/>
  <c r="A112" i="44"/>
  <c r="A111" i="44"/>
  <c r="A110" i="44"/>
  <c r="A109" i="44"/>
  <c r="A108" i="44"/>
  <c r="A107" i="44"/>
  <c r="A106" i="44"/>
  <c r="A105" i="44"/>
  <c r="A104" i="44"/>
  <c r="A103" i="44"/>
  <c r="A102" i="44"/>
  <c r="A101" i="44"/>
  <c r="A100" i="44"/>
  <c r="A99" i="44"/>
  <c r="A98" i="44"/>
  <c r="A97" i="44"/>
  <c r="A96" i="44"/>
  <c r="A95" i="44"/>
  <c r="A94" i="44"/>
  <c r="A93" i="44"/>
  <c r="A92" i="44"/>
  <c r="A91" i="44"/>
  <c r="A90" i="44"/>
  <c r="A89" i="44"/>
  <c r="A88" i="44"/>
  <c r="A87" i="44"/>
  <c r="A86" i="44"/>
  <c r="A85" i="44"/>
  <c r="A84" i="44"/>
  <c r="A83" i="44"/>
  <c r="A82" i="44"/>
  <c r="A81" i="44"/>
  <c r="A80" i="44"/>
  <c r="A79" i="44"/>
  <c r="A78" i="44"/>
  <c r="A77" i="44"/>
  <c r="A76" i="44"/>
  <c r="A75" i="44"/>
  <c r="A74" i="44"/>
  <c r="A73" i="44"/>
  <c r="A72" i="44"/>
  <c r="A71" i="44"/>
  <c r="A70" i="44"/>
  <c r="A69" i="44"/>
  <c r="A68" i="44"/>
  <c r="A67" i="44"/>
  <c r="A66" i="44"/>
  <c r="A65" i="44"/>
  <c r="A64" i="44"/>
  <c r="A63" i="44"/>
  <c r="A62" i="44"/>
  <c r="A61" i="44"/>
  <c r="A60" i="44"/>
  <c r="A59" i="44"/>
  <c r="A58" i="44"/>
  <c r="A57" i="44"/>
  <c r="A56" i="44"/>
  <c r="A55" i="44"/>
  <c r="A54" i="44"/>
  <c r="A53" i="44"/>
  <c r="A52" i="44"/>
  <c r="A51" i="44"/>
  <c r="A50" i="44"/>
  <c r="A49" i="44"/>
  <c r="A48" i="44"/>
  <c r="A47" i="44"/>
  <c r="A46" i="44"/>
  <c r="A45" i="44"/>
  <c r="A43" i="44"/>
  <c r="A42" i="44"/>
  <c r="A40" i="44"/>
  <c r="A39" i="44"/>
  <c r="A38" i="44"/>
  <c r="A37" i="44"/>
  <c r="A36" i="44"/>
  <c r="A35" i="44"/>
  <c r="A34" i="44"/>
  <c r="A33" i="44"/>
  <c r="A32" i="44"/>
  <c r="A31" i="44"/>
  <c r="A30" i="44"/>
  <c r="A29" i="44"/>
  <c r="A28" i="44"/>
  <c r="A27" i="44"/>
  <c r="A26" i="44"/>
  <c r="A25" i="44"/>
  <c r="A23" i="44"/>
  <c r="A22" i="44"/>
  <c r="A21" i="44"/>
  <c r="A20" i="44"/>
  <c r="A19" i="44"/>
  <c r="A18" i="44"/>
  <c r="A17" i="44"/>
  <c r="A16" i="44"/>
  <c r="A15" i="44"/>
  <c r="A14" i="44"/>
  <c r="A13" i="44"/>
  <c r="A12" i="44"/>
  <c r="A11" i="44"/>
  <c r="A10" i="44"/>
  <c r="A9" i="44"/>
  <c r="A8" i="44"/>
  <c r="A7" i="44"/>
  <c r="A6" i="44"/>
</calcChain>
</file>

<file path=xl/sharedStrings.xml><?xml version="1.0" encoding="utf-8"?>
<sst xmlns="http://schemas.openxmlformats.org/spreadsheetml/2006/main" count="7570" uniqueCount="2756">
  <si>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</si>
  <si>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</si>
  <si>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</si>
  <si>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</si>
  <si>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</si>
  <si>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</si>
  <si>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</si>
  <si>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</si>
  <si>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</si>
  <si>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</si>
  <si>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</si>
  <si>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</si>
  <si>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</si>
  <si>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</si>
  <si>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</si>
  <si>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</si>
  <si>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</si>
  <si>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</si>
  <si>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</si>
  <si>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</si>
  <si>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</si>
  <si>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</si>
  <si>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</si>
  <si>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</si>
  <si>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</si>
  <si>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</si>
  <si>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ドラッグストア</t>
  </si>
  <si>
    <t>物流センター</t>
  </si>
  <si>
    <t>コンビニエンスストア</t>
  </si>
  <si>
    <t>施工時期</t>
    <rPh sb="0" eb="2">
      <t>セコウ</t>
    </rPh>
    <rPh sb="2" eb="4">
      <t>ジキ</t>
    </rPh>
    <phoneticPr fontId="2"/>
  </si>
  <si>
    <t>平屋建</t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</si>
  <si>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</si>
  <si>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</si>
  <si>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</si>
  <si>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</si>
  <si>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</si>
  <si>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</si>
  <si>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</si>
  <si>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</si>
  <si>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</si>
  <si>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</si>
  <si>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公民館</t>
    <rPh sb="0" eb="3">
      <t>コウミンカン</t>
    </rPh>
    <phoneticPr fontId="2"/>
  </si>
  <si>
    <t>平屋建</t>
    <rPh sb="0" eb="2">
      <t>ヒラヤ</t>
    </rPh>
    <rPh sb="2" eb="3">
      <t>タ</t>
    </rPh>
    <phoneticPr fontId="2"/>
  </si>
  <si>
    <t>平屋建</t>
  </si>
  <si>
    <t>住宅</t>
    <rPh sb="0" eb="2">
      <t>ジュウタク</t>
    </rPh>
    <phoneticPr fontId="2"/>
  </si>
  <si>
    <t>S造</t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</si>
  <si>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</si>
  <si>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</si>
  <si>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</si>
  <si>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</si>
  <si>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</si>
  <si>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</si>
  <si>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</si>
  <si>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</si>
  <si>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</si>
  <si>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</si>
  <si>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</si>
  <si>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</si>
  <si>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</si>
  <si>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</si>
  <si>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</si>
  <si>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</si>
  <si>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</si>
  <si>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</si>
  <si>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</si>
  <si>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</si>
  <si>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</si>
  <si>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</si>
  <si>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</si>
  <si>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</si>
  <si>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RC造</t>
    <phoneticPr fontId="2"/>
  </si>
  <si>
    <t>青森県津軽市</t>
    <rPh sb="0" eb="3">
      <t>アオモリケン</t>
    </rPh>
    <rPh sb="3" eb="5">
      <t>ツガル</t>
    </rPh>
    <rPh sb="5" eb="6">
      <t>シ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</si>
  <si>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</si>
  <si>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</si>
  <si>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工場</t>
  </si>
  <si>
    <t>兵庫県神戸市</t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</si>
  <si>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</si>
  <si>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関西トランスウェイ㈱南大阪第2物流センター（常温棟）</t>
    <rPh sb="22" eb="24">
      <t>ジョウオン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</si>
  <si>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</si>
  <si>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</si>
  <si>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</si>
  <si>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</si>
  <si>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</si>
  <si>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</si>
  <si>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</si>
  <si>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</si>
  <si>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</si>
  <si>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</si>
  <si>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</si>
  <si>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</si>
  <si>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</si>
  <si>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</si>
  <si>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</si>
  <si>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</si>
  <si>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</si>
  <si>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</si>
  <si>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</si>
  <si>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</si>
  <si>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</si>
  <si>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</si>
  <si>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</si>
  <si>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</si>
  <si>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</si>
  <si>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</si>
  <si>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</si>
  <si>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</si>
  <si>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</si>
  <si>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</si>
  <si>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</si>
  <si>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</si>
  <si>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</si>
  <si>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</si>
  <si>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</si>
  <si>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</si>
  <si>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</si>
  <si>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</si>
  <si>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</si>
  <si>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</si>
  <si>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</si>
  <si>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</si>
  <si>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</si>
  <si>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</si>
  <si>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</si>
  <si>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</si>
  <si>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</si>
  <si>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</si>
  <si>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</si>
  <si>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</si>
  <si>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</si>
  <si>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</si>
  <si>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</si>
  <si>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</si>
  <si>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</si>
  <si>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</si>
  <si>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</si>
  <si>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</si>
  <si>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</si>
  <si>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</si>
  <si>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</si>
  <si>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</si>
  <si>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</si>
  <si>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</si>
  <si>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</si>
  <si>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</si>
  <si>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</si>
  <si>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</si>
  <si>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</si>
  <si>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</si>
  <si>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</si>
  <si>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</si>
  <si>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</si>
  <si>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</si>
  <si>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</si>
  <si>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</si>
  <si>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</si>
  <si>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</si>
  <si>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</si>
  <si>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</si>
  <si>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</si>
  <si>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</si>
  <si>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</si>
  <si>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</si>
  <si>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</si>
  <si>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</si>
  <si>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</si>
  <si>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</si>
  <si>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</si>
  <si>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</si>
  <si>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</si>
  <si>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</si>
  <si>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</si>
  <si>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</si>
  <si>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</si>
  <si>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</si>
  <si>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</si>
  <si>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</si>
  <si>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</si>
  <si>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</si>
  <si>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</si>
  <si>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</si>
  <si>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</si>
  <si>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</si>
  <si>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</si>
  <si>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</si>
  <si>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</si>
  <si>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</si>
  <si>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</si>
  <si>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</si>
  <si>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</si>
  <si>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</si>
  <si>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</si>
  <si>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</si>
  <si>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</si>
  <si>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</si>
  <si>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</si>
  <si>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</si>
  <si>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</si>
  <si>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</si>
  <si>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</si>
  <si>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</si>
  <si>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</si>
  <si>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</si>
  <si>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</si>
  <si>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</si>
  <si>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</si>
  <si>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</si>
  <si>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</si>
  <si>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</si>
  <si>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</si>
  <si>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</si>
  <si>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</si>
  <si>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</si>
  <si>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</si>
  <si>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</si>
  <si>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</si>
  <si>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</si>
  <si>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</si>
  <si>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</si>
  <si>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</si>
  <si>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</si>
  <si>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</si>
  <si>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</si>
  <si>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</si>
  <si>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</si>
  <si>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</si>
  <si>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</si>
  <si>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</si>
  <si>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</si>
  <si>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</si>
  <si>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</si>
  <si>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</si>
  <si>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</si>
  <si>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</si>
  <si>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</si>
  <si>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</si>
  <si>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</si>
  <si>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</si>
  <si>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</si>
  <si>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</si>
  <si>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</si>
  <si>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</si>
  <si>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</si>
  <si>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</si>
  <si>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</si>
  <si>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</si>
  <si>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</si>
  <si>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</si>
  <si>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</si>
  <si>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</si>
  <si>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</si>
  <si>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</si>
  <si>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</si>
  <si>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</si>
  <si>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</si>
  <si>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</si>
  <si>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</si>
  <si>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</si>
  <si>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</si>
  <si>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</si>
  <si>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</si>
  <si>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</si>
  <si>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</si>
  <si>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</si>
  <si>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</si>
  <si>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</si>
  <si>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</si>
  <si>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</si>
  <si>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</si>
  <si>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</si>
  <si>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</si>
  <si>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</si>
  <si>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</si>
  <si>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</si>
  <si>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</si>
  <si>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</si>
  <si>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</si>
  <si>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</si>
  <si>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</si>
  <si>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</si>
  <si>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</si>
  <si>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</si>
  <si>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</si>
  <si>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</si>
  <si>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</si>
  <si>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</si>
  <si>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</si>
  <si>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</si>
  <si>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</si>
  <si>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</si>
  <si>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</si>
  <si>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</si>
  <si>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</si>
  <si>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</si>
  <si>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</si>
  <si>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</si>
  <si>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</si>
  <si>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</si>
  <si>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</si>
  <si>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</si>
  <si>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</si>
  <si>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</si>
  <si>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</si>
  <si>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</si>
  <si>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</si>
  <si>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</si>
  <si>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</si>
  <si>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</si>
  <si>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</si>
  <si>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</si>
  <si>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</si>
  <si>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</si>
  <si>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</si>
  <si>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</si>
  <si>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</si>
  <si>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</si>
  <si>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</si>
  <si>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</si>
  <si>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</si>
  <si>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</si>
  <si>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</si>
  <si>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</si>
  <si>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</si>
  <si>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</si>
  <si>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</si>
  <si>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</si>
  <si>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</si>
  <si>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</si>
  <si>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</si>
  <si>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</si>
  <si>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</si>
  <si>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</si>
  <si>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</si>
  <si>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</si>
  <si>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</si>
  <si>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</si>
  <si>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</si>
  <si>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</si>
  <si>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</si>
  <si>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</si>
  <si>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</si>
  <si>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</si>
  <si>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</si>
  <si>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</si>
  <si>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</si>
  <si>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</si>
  <si>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</si>
  <si>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</si>
  <si>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</si>
  <si>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</si>
  <si>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</si>
  <si>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</si>
  <si>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</si>
  <si>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</si>
  <si>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</si>
  <si>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</si>
  <si>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</si>
  <si>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</si>
  <si>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</si>
  <si>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</si>
  <si>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</si>
  <si>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</si>
  <si>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</si>
  <si>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</si>
  <si>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</si>
  <si>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</si>
  <si>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</si>
  <si>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</si>
  <si>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</si>
  <si>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</si>
  <si>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</si>
  <si>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</si>
  <si>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</si>
  <si>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</si>
  <si>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</si>
  <si>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</si>
  <si>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</si>
  <si>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</si>
  <si>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</si>
  <si>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</si>
  <si>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</si>
  <si>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</si>
  <si>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</si>
  <si>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</si>
  <si>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</si>
  <si>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</si>
  <si>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</si>
  <si>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</si>
  <si>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</si>
  <si>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</si>
  <si>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</si>
  <si>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</si>
  <si>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</si>
  <si>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</si>
  <si>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</si>
  <si>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</si>
  <si>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</si>
  <si>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</si>
  <si>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</si>
  <si>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</si>
  <si>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</si>
  <si>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</si>
  <si>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</si>
  <si>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</si>
  <si>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</si>
  <si>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</si>
  <si>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</si>
  <si>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</si>
  <si>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</si>
  <si>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</si>
  <si>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</si>
  <si>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</si>
  <si>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</si>
  <si>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</si>
  <si>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</si>
  <si>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</si>
  <si>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</si>
  <si>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</si>
  <si>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</si>
  <si>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</si>
  <si>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</si>
  <si>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</si>
  <si>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</si>
  <si>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</si>
  <si>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</si>
  <si>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</si>
  <si>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</si>
  <si>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</si>
  <si>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</si>
  <si>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</si>
  <si>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</si>
  <si>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</si>
  <si>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</si>
  <si>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</si>
  <si>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</si>
  <si>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</si>
  <si>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</si>
  <si>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</si>
  <si>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</si>
  <si>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</si>
  <si>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</si>
  <si>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</si>
  <si>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</si>
  <si>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</si>
  <si>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</si>
  <si>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</si>
  <si>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</si>
  <si>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</si>
  <si>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</si>
  <si>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</si>
  <si>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</si>
  <si>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</si>
  <si>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</si>
  <si>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</si>
  <si>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</si>
  <si>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</si>
  <si>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</si>
  <si>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</si>
  <si>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</si>
  <si>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</si>
  <si>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</si>
  <si>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</si>
  <si>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</si>
  <si>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</si>
  <si>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</si>
  <si>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</si>
  <si>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</si>
  <si>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</si>
  <si>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</si>
  <si>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</si>
  <si>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</si>
  <si>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</si>
  <si>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</si>
  <si>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</si>
  <si>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</si>
  <si>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</si>
  <si>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</si>
  <si>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</si>
  <si>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</si>
  <si>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</si>
  <si>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</si>
  <si>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</si>
  <si>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</si>
  <si>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</si>
  <si>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</si>
  <si>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</si>
  <si>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</si>
  <si>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</si>
  <si>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</si>
  <si>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</si>
  <si>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</si>
  <si>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</si>
  <si>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</si>
  <si>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</si>
  <si>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</si>
  <si>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</si>
  <si>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</si>
  <si>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</si>
  <si>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</si>
  <si>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</si>
  <si>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</si>
  <si>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</si>
  <si>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</si>
  <si>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</si>
  <si>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</si>
  <si>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</si>
  <si>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</si>
  <si>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</si>
  <si>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</si>
  <si>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</si>
  <si>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</si>
  <si>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</si>
  <si>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</si>
  <si>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</si>
  <si>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</si>
  <si>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</si>
  <si>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</si>
  <si>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</si>
  <si>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</si>
  <si>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</si>
  <si>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</si>
  <si>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</si>
  <si>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</si>
  <si>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</si>
  <si>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</si>
  <si>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</si>
  <si>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</si>
  <si>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</si>
  <si>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</si>
  <si>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</si>
  <si>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</si>
  <si>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</si>
  <si>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</si>
  <si>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</si>
  <si>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物流センター</t>
    <rPh sb="0" eb="2">
      <t>ブツリュウ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</si>
  <si>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</si>
  <si>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</si>
  <si>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</si>
  <si>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</si>
  <si>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</si>
  <si>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</si>
  <si>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</si>
  <si>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</si>
  <si>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</si>
  <si>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</si>
  <si>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</si>
  <si>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</si>
  <si>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</si>
  <si>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</si>
  <si>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</si>
  <si>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</si>
  <si>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</si>
  <si>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</si>
  <si>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</si>
  <si>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</si>
  <si>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</si>
  <si>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</si>
  <si>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</si>
  <si>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</si>
  <si>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</si>
  <si>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千葉県山武郡</t>
    <rPh sb="3" eb="5">
      <t>サンブ</t>
    </rPh>
    <rPh sb="5" eb="6">
      <t>グン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</si>
  <si>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</si>
  <si>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</si>
  <si>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</si>
  <si>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</si>
  <si>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</si>
  <si>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</si>
  <si>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</si>
  <si>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</si>
  <si>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</si>
  <si>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</si>
  <si>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</si>
  <si>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</si>
  <si>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</si>
  <si>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</si>
  <si>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</si>
  <si>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</si>
  <si>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</si>
  <si>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</si>
  <si>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</si>
  <si>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</si>
  <si>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2"/>
  </si>
  <si>
    <t>-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</si>
  <si>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</si>
  <si>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</si>
  <si>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</si>
  <si>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</si>
  <si>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</si>
  <si>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</si>
  <si>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</si>
  <si>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</si>
  <si>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</si>
  <si>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</si>
  <si>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</si>
  <si>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</si>
  <si>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</si>
  <si>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</si>
  <si>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</si>
  <si>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</si>
  <si>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</si>
  <si>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</si>
  <si>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</si>
  <si>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</si>
  <si>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</si>
  <si>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</si>
  <si>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</si>
  <si>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</si>
  <si>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</si>
  <si>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</si>
  <si>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</si>
  <si>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</si>
  <si>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</si>
  <si>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</si>
  <si>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</si>
  <si>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</si>
  <si>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</si>
  <si>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</si>
  <si>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</si>
  <si>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</si>
  <si>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</si>
  <si>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</si>
  <si>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</si>
  <si>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</si>
  <si>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</si>
  <si>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</si>
  <si>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</si>
  <si>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</si>
  <si>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</si>
  <si>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</si>
  <si>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</si>
  <si>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</si>
  <si>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</si>
  <si>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</si>
  <si>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</si>
  <si>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宮城県角田市</t>
  </si>
  <si>
    <t>新潟県上越市</t>
  </si>
  <si>
    <t>新潟県新潟市</t>
  </si>
  <si>
    <t>沖縄県島尻郡</t>
  </si>
  <si>
    <t>MINI大阪北</t>
  </si>
  <si>
    <t>竹原市立たけはら認定こども園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</si>
  <si>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</si>
  <si>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</si>
  <si>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</si>
  <si>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</si>
  <si>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</si>
  <si>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</si>
  <si>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</si>
  <si>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</si>
  <si>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</si>
  <si>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</si>
  <si>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</si>
  <si>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</si>
  <si>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</si>
  <si>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つり具センター手稲富岡店</t>
  </si>
  <si>
    <t>薬王堂山形遊佐店</t>
  </si>
  <si>
    <t>宮崎県宮崎市</t>
  </si>
  <si>
    <t>千葉県館山市</t>
  </si>
  <si>
    <t>埼玉県吉川市</t>
  </si>
  <si>
    <t>車庫</t>
    <rPh sb="0" eb="2">
      <t>シャコ</t>
    </rPh>
    <phoneticPr fontId="2"/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</si>
  <si>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</si>
  <si>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</si>
  <si>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</si>
  <si>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</si>
  <si>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</si>
  <si>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</si>
  <si>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</si>
  <si>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フーデリー霧島店</t>
  </si>
  <si>
    <t>房州カントリークラブハウス</t>
  </si>
  <si>
    <t>設備管理所PCB保管庫</t>
  </si>
  <si>
    <t>ツルハドラッグ高知若松店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</si>
  <si>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</si>
  <si>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</si>
  <si>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</si>
  <si>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</si>
  <si>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</si>
  <si>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</si>
  <si>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</si>
  <si>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</si>
  <si>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RC造</t>
  </si>
  <si>
    <t>ドラッグコスモス西浜店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</si>
  <si>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</si>
  <si>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</si>
  <si>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</si>
  <si>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</si>
  <si>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</si>
  <si>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</si>
  <si>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</si>
  <si>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</si>
  <si>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</si>
  <si>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</si>
  <si>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栃木県那須郡</t>
  </si>
  <si>
    <t>千葉県船橋市</t>
  </si>
  <si>
    <t>宮城県多賀城市</t>
  </si>
  <si>
    <t>青森県津軽市</t>
    <rPh sb="3" eb="5">
      <t>ツガル</t>
    </rPh>
    <phoneticPr fontId="2"/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</si>
  <si>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</si>
  <si>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</si>
  <si>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</si>
  <si>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セントラルスポーツ茂原店</t>
  </si>
  <si>
    <t>静岡県静岡市</t>
  </si>
  <si>
    <t>神奈川県伊勢原市</t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</si>
  <si>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</si>
  <si>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</si>
  <si>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</si>
  <si>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</si>
  <si>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</si>
  <si>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</si>
  <si>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</si>
  <si>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</si>
  <si>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</si>
  <si>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</si>
  <si>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</si>
  <si>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</si>
  <si>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</si>
  <si>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</si>
  <si>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</si>
  <si>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</si>
  <si>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</si>
  <si>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</si>
  <si>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</si>
  <si>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</si>
  <si>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</si>
  <si>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</si>
  <si>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</si>
  <si>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</si>
  <si>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</si>
  <si>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高萩自動社工業大型塗装工場</t>
  </si>
  <si>
    <t>沖縄県名護市</t>
  </si>
  <si>
    <t>愛知県北名古屋市</t>
    <rPh sb="0" eb="3">
      <t>アイチケン</t>
    </rPh>
    <rPh sb="3" eb="8">
      <t>キタナゴヤシ</t>
    </rPh>
    <phoneticPr fontId="2"/>
  </si>
  <si>
    <t>アパレル店</t>
    <rPh sb="4" eb="5">
      <t>テン</t>
    </rPh>
    <phoneticPr fontId="2"/>
  </si>
  <si>
    <t>クリーニング店</t>
    <rPh sb="6" eb="7">
      <t>テン</t>
    </rPh>
    <phoneticPr fontId="2"/>
  </si>
  <si>
    <t>物流センター</t>
    <rPh sb="0" eb="2">
      <t>ブツリュウ</t>
    </rPh>
    <phoneticPr fontId="4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</si>
  <si>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</si>
  <si>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物販店</t>
    <rPh sb="0" eb="2">
      <t>ブッパン</t>
    </rPh>
    <rPh sb="2" eb="3">
      <t>テン</t>
    </rPh>
    <phoneticPr fontId="2"/>
  </si>
  <si>
    <t>機械室</t>
    <rPh sb="0" eb="2">
      <t>キカイ</t>
    </rPh>
    <rPh sb="2" eb="3">
      <t>シツ</t>
    </rPh>
    <phoneticPr fontId="2"/>
  </si>
  <si>
    <t>農業施設</t>
    <rPh sb="0" eb="2">
      <t>ノウギョウ</t>
    </rPh>
    <rPh sb="2" eb="4">
      <t>シセツ</t>
    </rPh>
    <phoneticPr fontId="2"/>
  </si>
  <si>
    <t>金融機関</t>
    <rPh sb="0" eb="2">
      <t>キンユウ</t>
    </rPh>
    <rPh sb="2" eb="4">
      <t>キカン</t>
    </rPh>
    <phoneticPr fontId="2"/>
  </si>
  <si>
    <t>宗教施設</t>
    <rPh sb="0" eb="2">
      <t>シュウキョウ</t>
    </rPh>
    <rPh sb="2" eb="4">
      <t>シセツ</t>
    </rPh>
    <phoneticPr fontId="2"/>
  </si>
  <si>
    <t>社会福祉施設</t>
    <rPh sb="0" eb="2">
      <t>シャカイ</t>
    </rPh>
    <rPh sb="2" eb="4">
      <t>フクシ</t>
    </rPh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</si>
  <si>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</si>
  <si>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</si>
  <si>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美容院</t>
    <rPh sb="0" eb="3">
      <t>ビヨウイン</t>
    </rPh>
    <phoneticPr fontId="2"/>
  </si>
  <si>
    <t>新潟県北蒲原郡</t>
    <rPh sb="0" eb="3">
      <t>ニイガタケン</t>
    </rPh>
    <rPh sb="3" eb="4">
      <t>キタ</t>
    </rPh>
    <phoneticPr fontId="2"/>
  </si>
  <si>
    <t>家電量販店</t>
    <rPh sb="0" eb="5">
      <t>カデンリョウハンテン</t>
    </rPh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</si>
  <si>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2"/>
  </si>
  <si>
    <t>公共施設</t>
    <rPh sb="0" eb="2">
      <t>コウキョウ</t>
    </rPh>
    <rPh sb="2" eb="4">
      <t>シセツ</t>
    </rPh>
    <phoneticPr fontId="2"/>
  </si>
  <si>
    <t>保育園・幼稚園</t>
    <rPh sb="0" eb="3">
      <t>ホイクエン</t>
    </rPh>
    <rPh sb="4" eb="7">
      <t>ヨウチエン</t>
    </rPh>
    <phoneticPr fontId="2"/>
  </si>
  <si>
    <t>倉庫</t>
  </si>
  <si>
    <t>東京国際空港リサイクルセンター</t>
  </si>
  <si>
    <t>東京都大田区</t>
  </si>
  <si>
    <t>山形県酒田市</t>
  </si>
  <si>
    <t>ヤマウ鳥谷部臨港倉庫五所川原定温倉庫</t>
  </si>
  <si>
    <t>エス・アイ・シー工場</t>
  </si>
  <si>
    <t>MA-HOUSE</t>
  </si>
  <si>
    <t>住宅</t>
  </si>
  <si>
    <t>愛媛県松山市</t>
  </si>
  <si>
    <t>社会福祉施設</t>
  </si>
  <si>
    <t>ユニクロ羽生店</t>
  </si>
  <si>
    <t>アパレル店</t>
  </si>
  <si>
    <t>埼玉県羽生市</t>
    <rPh sb="0" eb="3">
      <t>サイタマケン</t>
    </rPh>
    <rPh sb="3" eb="6">
      <t>ハニュウシ</t>
    </rPh>
    <phoneticPr fontId="2"/>
  </si>
  <si>
    <t>ツルハドラッグ長沼店</t>
  </si>
  <si>
    <t>北海道夕張郡</t>
  </si>
  <si>
    <t>薬王堂三種森岳店</t>
  </si>
  <si>
    <t>カインズ羽生店</t>
  </si>
  <si>
    <t>BMW姫路テクニカルセンター</t>
  </si>
  <si>
    <t>カーディーラー</t>
  </si>
  <si>
    <t>兵庫県姫路市</t>
  </si>
  <si>
    <t>　ＴＮＦ工法 施工実績一覧　【用途別】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ヨウト</t>
    </rPh>
    <rPh sb="17" eb="18">
      <t>ベツ</t>
    </rPh>
    <phoneticPr fontId="2"/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</si>
  <si>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</si>
  <si>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</si>
  <si>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</si>
  <si>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</si>
  <si>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宮城県遠田郡</t>
  </si>
  <si>
    <t>扶桑商会倉庫</t>
  </si>
  <si>
    <t>兵庫県神戸市</t>
  </si>
  <si>
    <t>山形県北村山郡</t>
  </si>
  <si>
    <t>バロー穂積店</t>
  </si>
  <si>
    <t>岐阜県瑞穂市</t>
  </si>
  <si>
    <t>バロー岡崎駅南店</t>
  </si>
  <si>
    <t>愛知県岡崎市</t>
  </si>
  <si>
    <t>神奈川県厚木市</t>
  </si>
  <si>
    <t>カインズ羽生店テナント棟</t>
  </si>
  <si>
    <t>埼玉県羽生市</t>
  </si>
  <si>
    <t>北海道厚岸郡</t>
  </si>
  <si>
    <t>福井県小浜市</t>
  </si>
  <si>
    <t>宮城県石巻市</t>
  </si>
  <si>
    <t>茨城県土浦市</t>
  </si>
  <si>
    <t>大阪府堺市</t>
  </si>
  <si>
    <t>愛媛県西条市</t>
  </si>
  <si>
    <t>富山県富山市</t>
  </si>
  <si>
    <t>北海道苫小牧市</t>
  </si>
  <si>
    <t>東京都足立区</t>
  </si>
  <si>
    <t>兵庫県洲本市</t>
  </si>
  <si>
    <t>秋田県仙北郡</t>
  </si>
  <si>
    <t>山形県西村山郡</t>
  </si>
  <si>
    <t>栃木県宇都宮市</t>
  </si>
  <si>
    <t>千葉県東金市</t>
  </si>
  <si>
    <t>北海道函館市</t>
    <rPh sb="0" eb="3">
      <t>ホッカイドウ</t>
    </rPh>
    <rPh sb="3" eb="6">
      <t>ハコダテシ</t>
    </rPh>
    <phoneticPr fontId="2"/>
  </si>
  <si>
    <t>愛知県瀬戸市</t>
    <rPh sb="0" eb="3">
      <t>アイチケン</t>
    </rPh>
    <rPh sb="3" eb="6">
      <t>セトシ</t>
    </rPh>
    <phoneticPr fontId="2"/>
  </si>
  <si>
    <t>山形県村山市</t>
    <rPh sb="0" eb="3">
      <t>ヤマガタケン</t>
    </rPh>
    <rPh sb="3" eb="6">
      <t>ムラヤマシ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</si>
  <si>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</si>
  <si>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</si>
  <si>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附属工法</t>
    <rPh sb="0" eb="2">
      <t>フゾク</t>
    </rPh>
    <rPh sb="2" eb="4">
      <t>コウホウ</t>
    </rPh>
    <phoneticPr fontId="2"/>
  </si>
  <si>
    <t>T-BAGS</t>
  </si>
  <si>
    <t>ハイブリッド</t>
  </si>
  <si>
    <t>TNF-D</t>
  </si>
  <si>
    <t>TNF-D・ハイブリッド</t>
  </si>
  <si>
    <t>気仙沼営業所低温配送センター</t>
  </si>
  <si>
    <t>新英エコライフ株式会社四日市工場</t>
  </si>
  <si>
    <t>群馬県高崎市</t>
    <rPh sb="0" eb="3">
      <t>グンマケン</t>
    </rPh>
    <rPh sb="3" eb="6">
      <t>タカサキシ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</si>
  <si>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</si>
  <si>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</si>
  <si>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</si>
  <si>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</si>
  <si>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2"/>
  </si>
  <si>
    <t>岩手県北上市</t>
    <rPh sb="0" eb="3">
      <t>イワテケン</t>
    </rPh>
    <rPh sb="3" eb="5">
      <t>キタカミ</t>
    </rPh>
    <rPh sb="5" eb="6">
      <t>シ</t>
    </rPh>
    <phoneticPr fontId="2"/>
  </si>
  <si>
    <t>秋田県仙北市</t>
    <rPh sb="0" eb="3">
      <t>アキタケン</t>
    </rPh>
    <rPh sb="3" eb="5">
      <t>センボク</t>
    </rPh>
    <rPh sb="5" eb="6">
      <t>シ</t>
    </rPh>
    <phoneticPr fontId="2"/>
  </si>
  <si>
    <t>ホンダカーズ徳島三軒屋店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</si>
  <si>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</si>
  <si>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</si>
  <si>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エディオン岸和田店</t>
  </si>
  <si>
    <t>家電量販店</t>
  </si>
  <si>
    <t>その他工事</t>
    <rPh sb="2" eb="3">
      <t>タ</t>
    </rPh>
    <rPh sb="3" eb="5">
      <t>コウジ</t>
    </rPh>
    <phoneticPr fontId="2"/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</si>
  <si>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</si>
  <si>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2020.10</t>
  </si>
  <si>
    <t>島根県安来市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</si>
  <si>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</si>
  <si>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</si>
  <si>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</si>
  <si>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斐川サンホーム</t>
  </si>
  <si>
    <t>1部4F</t>
    <rPh sb="1" eb="2">
      <t>ブ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</si>
  <si>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</si>
  <si>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マクドナルド与那原店</t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</si>
  <si>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</si>
  <si>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</si>
  <si>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</si>
  <si>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</si>
  <si>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ハイブリッド</t>
    <phoneticPr fontId="2"/>
  </si>
  <si>
    <t>T-BAGS</t>
    <phoneticPr fontId="2"/>
  </si>
  <si>
    <t>老人ホーム</t>
    <phoneticPr fontId="2"/>
  </si>
  <si>
    <t>診療所</t>
    <rPh sb="0" eb="3">
      <t>シンリョウジョ</t>
    </rPh>
    <phoneticPr fontId="2"/>
  </si>
  <si>
    <t>老人ホーム</t>
    <rPh sb="0" eb="2">
      <t>ロウジン</t>
    </rPh>
    <phoneticPr fontId="2"/>
  </si>
  <si>
    <t>NO,</t>
    <phoneticPr fontId="2"/>
  </si>
  <si>
    <t>（㎡）</t>
    <phoneticPr fontId="2"/>
  </si>
  <si>
    <t>（㎥）</t>
    <phoneticPr fontId="2"/>
  </si>
  <si>
    <t>アウトレットジェイ福山新涯店</t>
  </si>
  <si>
    <t>フレスポ境港新宮商事</t>
    <rPh sb="6" eb="8">
      <t>シンミヤ</t>
    </rPh>
    <rPh sb="8" eb="10">
      <t>ショウジ</t>
    </rPh>
    <phoneticPr fontId="3"/>
  </si>
  <si>
    <t>あかのれん碧南店</t>
    <rPh sb="5" eb="7">
      <t>ヘキナン</t>
    </rPh>
    <rPh sb="7" eb="8">
      <t>テン</t>
    </rPh>
    <phoneticPr fontId="3"/>
  </si>
  <si>
    <t>銀行</t>
    <rPh sb="0" eb="2">
      <t>ギンコウ</t>
    </rPh>
    <phoneticPr fontId="2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</si>
  <si>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</si>
  <si>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</si>
  <si>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コンビニエンスストア</t>
    <phoneticPr fontId="2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</si>
  <si>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</si>
  <si>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平屋建</t>
    <phoneticPr fontId="2"/>
  </si>
  <si>
    <t>洋服の青山新京都白川店</t>
    <rPh sb="0" eb="2">
      <t>ヨウフク</t>
    </rPh>
    <rPh sb="3" eb="5">
      <t>アオヤマ</t>
    </rPh>
    <phoneticPr fontId="2"/>
  </si>
  <si>
    <t>集会所</t>
    <rPh sb="0" eb="3">
      <t>シュウカイショ</t>
    </rPh>
    <phoneticPr fontId="2"/>
  </si>
  <si>
    <t>あかのれん各務原店</t>
    <rPh sb="5" eb="7">
      <t>カガミ</t>
    </rPh>
    <rPh sb="7" eb="8">
      <t>ハラ</t>
    </rPh>
    <rPh sb="8" eb="9">
      <t>テン</t>
    </rPh>
    <phoneticPr fontId="3"/>
  </si>
  <si>
    <t>平屋建</t>
    <phoneticPr fontId="2"/>
  </si>
  <si>
    <t>ニシムラ鶴岡北店</t>
    <rPh sb="4" eb="6">
      <t>ツルオカ</t>
    </rPh>
    <rPh sb="6" eb="7">
      <t>キタ</t>
    </rPh>
    <rPh sb="7" eb="8">
      <t>テン</t>
    </rPh>
    <phoneticPr fontId="3"/>
  </si>
  <si>
    <t>パシオス墨田鐘ヶ淵店</t>
  </si>
  <si>
    <t>２階建</t>
    <phoneticPr fontId="2"/>
  </si>
  <si>
    <t>ショッピングセンター</t>
    <phoneticPr fontId="2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</si>
  <si>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</si>
  <si>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平屋建</t>
    <phoneticPr fontId="2"/>
  </si>
  <si>
    <t>神社仏閣</t>
    <rPh sb="0" eb="2">
      <t>ジンジャ</t>
    </rPh>
    <rPh sb="2" eb="4">
      <t>ブッカク</t>
    </rPh>
    <phoneticPr fontId="2"/>
  </si>
  <si>
    <t>ジーユー三川店</t>
    <rPh sb="4" eb="6">
      <t>ミカワ</t>
    </rPh>
    <rPh sb="6" eb="7">
      <t>テン</t>
    </rPh>
    <phoneticPr fontId="3"/>
  </si>
  <si>
    <t>診療所</t>
    <rPh sb="0" eb="3">
      <t>シンリョウショ</t>
    </rPh>
    <phoneticPr fontId="2"/>
  </si>
  <si>
    <t>バースデイ鶴見店</t>
  </si>
  <si>
    <t>スーパーマーケット</t>
    <phoneticPr fontId="2"/>
  </si>
  <si>
    <t>ユニクロ西舞鶴モール店</t>
    <rPh sb="4" eb="7">
      <t>ニシマイヅル</t>
    </rPh>
    <rPh sb="10" eb="11">
      <t>テン</t>
    </rPh>
    <phoneticPr fontId="3"/>
  </si>
  <si>
    <t>S造</t>
    <phoneticPr fontId="2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</si>
  <si>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</si>
  <si>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平屋建</t>
    <phoneticPr fontId="2"/>
  </si>
  <si>
    <t>しまむら保木間店</t>
  </si>
  <si>
    <t>東京都足立区</t>
    <phoneticPr fontId="2"/>
  </si>
  <si>
    <t>S造</t>
    <phoneticPr fontId="2"/>
  </si>
  <si>
    <t>ユニクロ三川店</t>
  </si>
  <si>
    <t>山形県東田川郡</t>
    <phoneticPr fontId="2"/>
  </si>
  <si>
    <t>ディスカウントストア</t>
    <phoneticPr fontId="2"/>
  </si>
  <si>
    <t>TNF-D</t>
    <phoneticPr fontId="2"/>
  </si>
  <si>
    <t>店舗(その他)</t>
    <rPh sb="0" eb="2">
      <t>テンポ</t>
    </rPh>
    <rPh sb="5" eb="6">
      <t>タ</t>
    </rPh>
    <phoneticPr fontId="2"/>
  </si>
  <si>
    <t>ドラッグストア</t>
    <phoneticPr fontId="2"/>
  </si>
  <si>
    <t>フレスポ境港八光</t>
  </si>
  <si>
    <t>回転すし大漁丸境港店</t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</si>
  <si>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</si>
  <si>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飲食店</t>
  </si>
  <si>
    <t>４階建</t>
    <phoneticPr fontId="2"/>
  </si>
  <si>
    <t>S造</t>
    <phoneticPr fontId="2"/>
  </si>
  <si>
    <t>フィットネスクラブ</t>
    <phoneticPr fontId="2"/>
  </si>
  <si>
    <t>館山OCEANGATE103</t>
  </si>
  <si>
    <t>２階建</t>
    <phoneticPr fontId="2"/>
  </si>
  <si>
    <t>福祉施設(その他)</t>
    <rPh sb="0" eb="2">
      <t>フクシ</t>
    </rPh>
    <rPh sb="2" eb="4">
      <t>シセツ</t>
    </rPh>
    <rPh sb="7" eb="8">
      <t>タ</t>
    </rPh>
    <phoneticPr fontId="2"/>
  </si>
  <si>
    <t>じゃんじゃん亭環七梅島店</t>
  </si>
  <si>
    <t>物販店舗</t>
    <rPh sb="0" eb="2">
      <t>ブッパン</t>
    </rPh>
    <rPh sb="2" eb="4">
      <t>テンポ</t>
    </rPh>
    <phoneticPr fontId="2"/>
  </si>
  <si>
    <t>スシロー西大津店</t>
    <rPh sb="7" eb="8">
      <t>テン</t>
    </rPh>
    <phoneticPr fontId="2"/>
  </si>
  <si>
    <t>保育園</t>
    <rPh sb="0" eb="3">
      <t>ホイクエン</t>
    </rPh>
    <phoneticPr fontId="2"/>
  </si>
  <si>
    <t>スターバックスコーヒー神戸メリケンパーク店</t>
  </si>
  <si>
    <t>ホームセンター</t>
    <phoneticPr fontId="2"/>
  </si>
  <si>
    <t>THE GARDEN ORIENTAL OSAKA 西庭プロジェクト</t>
    <phoneticPr fontId="2"/>
  </si>
  <si>
    <t>はま寿司益田店</t>
  </si>
  <si>
    <t>安楽亭加平店</t>
  </si>
  <si>
    <t>アパレル</t>
    <phoneticPr fontId="2"/>
  </si>
  <si>
    <t>しおさい公園レストラン</t>
  </si>
  <si>
    <t>兵庫県神戸市</t>
    <phoneticPr fontId="2"/>
  </si>
  <si>
    <t>飲食</t>
    <rPh sb="0" eb="2">
      <t>インショク</t>
    </rPh>
    <phoneticPr fontId="2"/>
  </si>
  <si>
    <t>モダンカフェ</t>
  </si>
  <si>
    <t>平屋建</t>
    <phoneticPr fontId="2"/>
  </si>
  <si>
    <t>コナズ珈琲幕張店</t>
  </si>
  <si>
    <t>カーディーラー</t>
    <phoneticPr fontId="2"/>
  </si>
  <si>
    <t>無添くら寿司戸田駅前店</t>
  </si>
  <si>
    <t>２階建</t>
    <phoneticPr fontId="2"/>
  </si>
  <si>
    <t>ガソリンスタンド</t>
    <phoneticPr fontId="2"/>
  </si>
  <si>
    <t>与那原ドライブスルー</t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</si>
  <si>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</si>
  <si>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T-BAGS</t>
    <phoneticPr fontId="2"/>
  </si>
  <si>
    <t>るいけ温泉</t>
  </si>
  <si>
    <t>ハイブリッド</t>
    <phoneticPr fontId="2"/>
  </si>
  <si>
    <t>カーディーラー</t>
    <phoneticPr fontId="2"/>
  </si>
  <si>
    <t>万治モータースショールーム</t>
    <rPh sb="0" eb="2">
      <t>マンジ</t>
    </rPh>
    <phoneticPr fontId="3"/>
  </si>
  <si>
    <t>カーディーラー</t>
    <phoneticPr fontId="2"/>
  </si>
  <si>
    <t>万治モータース工場</t>
    <rPh sb="0" eb="2">
      <t>マンジ</t>
    </rPh>
    <rPh sb="7" eb="9">
      <t>コウジョウ</t>
    </rPh>
    <phoneticPr fontId="3"/>
  </si>
  <si>
    <t>カミタケモータース店舗棟</t>
    <rPh sb="9" eb="11">
      <t>テンポ</t>
    </rPh>
    <rPh sb="11" eb="12">
      <t>トウ</t>
    </rPh>
    <phoneticPr fontId="3"/>
  </si>
  <si>
    <t>カーディーラー</t>
    <phoneticPr fontId="2"/>
  </si>
  <si>
    <t>カミタケモータース工場棟</t>
    <rPh sb="9" eb="11">
      <t>コウジョウ</t>
    </rPh>
    <rPh sb="11" eb="12">
      <t>トウ</t>
    </rPh>
    <phoneticPr fontId="3"/>
  </si>
  <si>
    <t>カーディーラー</t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</si>
  <si>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</si>
  <si>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カーディーラー</t>
    <phoneticPr fontId="2"/>
  </si>
  <si>
    <t>２階建</t>
    <rPh sb="1" eb="3">
      <t>ガイダ</t>
    </rPh>
    <phoneticPr fontId="2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</si>
  <si>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</si>
  <si>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カーディーラー</t>
    <phoneticPr fontId="2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</si>
  <si>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</si>
  <si>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</si>
  <si>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カーディーラー</t>
    <phoneticPr fontId="2"/>
  </si>
  <si>
    <t>２階建</t>
    <phoneticPr fontId="2"/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</si>
  <si>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</si>
  <si>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２階建</t>
    <phoneticPr fontId="2"/>
  </si>
  <si>
    <t>アウディりんくう</t>
  </si>
  <si>
    <t>２階建</t>
    <phoneticPr fontId="2"/>
  </si>
  <si>
    <t>ファミリー可児店</t>
    <rPh sb="5" eb="7">
      <t>カニ</t>
    </rPh>
    <rPh sb="7" eb="8">
      <t>テン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</si>
  <si>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</si>
  <si>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</si>
  <si>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平屋建</t>
    <phoneticPr fontId="2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</si>
  <si>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</si>
  <si>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平屋建</t>
    <phoneticPr fontId="2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</si>
  <si>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</si>
  <si>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京滋マツダ大津店</t>
    <rPh sb="0" eb="1">
      <t>ケイ</t>
    </rPh>
    <rPh sb="5" eb="7">
      <t>オオツ</t>
    </rPh>
    <rPh sb="7" eb="8">
      <t>テン</t>
    </rPh>
    <phoneticPr fontId="3"/>
  </si>
  <si>
    <t>平屋建</t>
    <phoneticPr fontId="2"/>
  </si>
  <si>
    <t>ビッグモーター守山店</t>
    <rPh sb="7" eb="9">
      <t>モリヤマ</t>
    </rPh>
    <rPh sb="9" eb="10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</si>
  <si>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</si>
  <si>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カーディーラー</t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</si>
  <si>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</si>
  <si>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カーディーラー</t>
    <phoneticPr fontId="2"/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</si>
  <si>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</si>
  <si>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平屋建</t>
    <phoneticPr fontId="2"/>
  </si>
  <si>
    <t>マセラティ神戸</t>
  </si>
  <si>
    <t>カーディーラー</t>
    <phoneticPr fontId="2"/>
  </si>
  <si>
    <t>オートテラス長苗代店</t>
    <rPh sb="9" eb="10">
      <t>テン</t>
    </rPh>
    <phoneticPr fontId="2"/>
  </si>
  <si>
    <t>京滋マツダ大津店【B棟】</t>
    <rPh sb="7" eb="8">
      <t>テン</t>
    </rPh>
    <rPh sb="10" eb="11">
      <t>トウ</t>
    </rPh>
    <phoneticPr fontId="2"/>
  </si>
  <si>
    <t>カーディーラー</t>
    <phoneticPr fontId="2"/>
  </si>
  <si>
    <t>京滋マツダ大津店【E棟】</t>
    <rPh sb="7" eb="8">
      <t>テン</t>
    </rPh>
    <rPh sb="10" eb="11">
      <t>トウ</t>
    </rPh>
    <phoneticPr fontId="2"/>
  </si>
  <si>
    <t>カーディーラー</t>
    <phoneticPr fontId="2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</si>
  <si>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</si>
  <si>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平屋建</t>
    <phoneticPr fontId="2"/>
  </si>
  <si>
    <t>埼玉ダイハツ販売越谷北店</t>
    <rPh sb="11" eb="12">
      <t>テン</t>
    </rPh>
    <phoneticPr fontId="2"/>
  </si>
  <si>
    <t>カーディーラー</t>
    <phoneticPr fontId="2"/>
  </si>
  <si>
    <t>ダイハツ広島販売曙店</t>
  </si>
  <si>
    <t>２階建</t>
    <phoneticPr fontId="2"/>
  </si>
  <si>
    <t>スズキアリーナ豊岡店</t>
    <rPh sb="9" eb="10">
      <t>テン</t>
    </rPh>
    <phoneticPr fontId="2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</si>
  <si>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</si>
  <si>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京滋マツダ大津店【D棟】</t>
  </si>
  <si>
    <t>関西マツダ住之江店</t>
    <rPh sb="8" eb="9">
      <t>テン</t>
    </rPh>
    <phoneticPr fontId="2"/>
  </si>
  <si>
    <t>ホンダカーズ亀田店</t>
    <rPh sb="8" eb="9">
      <t>テン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</si>
  <si>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</si>
  <si>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カーディーラー</t>
    <phoneticPr fontId="2"/>
  </si>
  <si>
    <t>平屋建</t>
    <phoneticPr fontId="2"/>
  </si>
  <si>
    <t>京滋マツダ大津店【C棟】</t>
  </si>
  <si>
    <t>東北マツダ酒田店</t>
  </si>
  <si>
    <t>東北マツダ柴田店</t>
    <rPh sb="0" eb="2">
      <t>トウホク</t>
    </rPh>
    <rPh sb="5" eb="7">
      <t>シバタ</t>
    </rPh>
    <rPh sb="7" eb="8">
      <t>テン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</si>
  <si>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</si>
  <si>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3"/>
  </si>
  <si>
    <t>スズキショールーム鹿の子台店</t>
    <rPh sb="13" eb="14">
      <t>テン</t>
    </rPh>
    <phoneticPr fontId="2"/>
  </si>
  <si>
    <t>関西マツダ鳳BPセンター</t>
  </si>
  <si>
    <t>関西マツダ平野店（A棟）</t>
    <rPh sb="7" eb="8">
      <t>テン</t>
    </rPh>
    <rPh sb="10" eb="11">
      <t>トウ</t>
    </rPh>
    <phoneticPr fontId="2"/>
  </si>
  <si>
    <t>2016.10</t>
  </si>
  <si>
    <t>関西マツダ平野店（B棟）</t>
    <rPh sb="7" eb="8">
      <t>テン</t>
    </rPh>
    <rPh sb="10" eb="11">
      <t>トウ</t>
    </rPh>
    <phoneticPr fontId="2"/>
  </si>
  <si>
    <t>東北マツダ北上店</t>
    <rPh sb="5" eb="7">
      <t>キタカミ</t>
    </rPh>
    <rPh sb="7" eb="8">
      <t>テン</t>
    </rPh>
    <phoneticPr fontId="3"/>
  </si>
  <si>
    <t>東北マツダ秋田店（工場）</t>
    <rPh sb="7" eb="8">
      <t>テン</t>
    </rPh>
    <rPh sb="9" eb="11">
      <t>コウジョウ</t>
    </rPh>
    <phoneticPr fontId="2"/>
  </si>
  <si>
    <t>東北マツダ秋田店（ショールーム）</t>
    <rPh sb="7" eb="8">
      <t>テン</t>
    </rPh>
    <phoneticPr fontId="2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</si>
  <si>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</si>
  <si>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ネッツトヨタ島根浜田店（展示場）</t>
    <rPh sb="12" eb="15">
      <t>テンジジョウ</t>
    </rPh>
    <phoneticPr fontId="2"/>
  </si>
  <si>
    <t>ネッツトヨタ島根浜田店（展示場）ショールーム）</t>
    <rPh sb="12" eb="15">
      <t>テンジジョウ</t>
    </rPh>
    <phoneticPr fontId="2"/>
  </si>
  <si>
    <t>３階建</t>
    <phoneticPr fontId="2"/>
  </si>
  <si>
    <t>ホンダカーズ熊本東健軍店</t>
    <rPh sb="11" eb="12">
      <t>テン</t>
    </rPh>
    <phoneticPr fontId="2"/>
  </si>
  <si>
    <t>ネッツトヨタ高知(仮称)駅前通り</t>
    <phoneticPr fontId="2"/>
  </si>
  <si>
    <t>カーディーラー</t>
    <phoneticPr fontId="2"/>
  </si>
  <si>
    <t>関西マツダ松原店</t>
  </si>
  <si>
    <t>トヨタカローラ帯広店</t>
    <rPh sb="9" eb="10">
      <t>テン</t>
    </rPh>
    <phoneticPr fontId="2"/>
  </si>
  <si>
    <t>奈良日産自動車中古車販売</t>
  </si>
  <si>
    <t>カーディーラー</t>
    <phoneticPr fontId="2"/>
  </si>
  <si>
    <t>北陸マツダ開発本店</t>
    <rPh sb="5" eb="7">
      <t>カイハツ</t>
    </rPh>
    <rPh sb="7" eb="9">
      <t>ホンテン</t>
    </rPh>
    <phoneticPr fontId="2"/>
  </si>
  <si>
    <t>福井県福井市</t>
    <phoneticPr fontId="2"/>
  </si>
  <si>
    <t>2017.10</t>
    <phoneticPr fontId="2"/>
  </si>
  <si>
    <t>四国スバル高知浅橋通店</t>
  </si>
  <si>
    <t>関西マツダ池田店</t>
  </si>
  <si>
    <t>大阪府池田市</t>
    <phoneticPr fontId="2"/>
  </si>
  <si>
    <t>東北マツダ横手店</t>
  </si>
  <si>
    <t>秋田県横手市</t>
    <phoneticPr fontId="2"/>
  </si>
  <si>
    <t>東北マツダ本荘店</t>
  </si>
  <si>
    <t>秋田県由利本荘市</t>
    <phoneticPr fontId="2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</si>
  <si>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</si>
  <si>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S造</t>
    <phoneticPr fontId="2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</si>
  <si>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</si>
  <si>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S造</t>
    <phoneticPr fontId="2"/>
  </si>
  <si>
    <t>西四国マツダ高知中央店</t>
  </si>
  <si>
    <t>高知県高知市</t>
    <phoneticPr fontId="2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</si>
  <si>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</si>
  <si>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</si>
  <si>
    <t>島根ダイハツ販売出雲店</t>
  </si>
  <si>
    <t>島根県出雲市</t>
    <phoneticPr fontId="2"/>
  </si>
  <si>
    <t>S造</t>
    <phoneticPr fontId="2"/>
  </si>
  <si>
    <t>ホンダカーズ埼玉中レイクタウン南店</t>
  </si>
  <si>
    <t>埼玉県越谷市</t>
    <phoneticPr fontId="2"/>
  </si>
  <si>
    <t>ホンダカーズ埼玉中レイクタウン南店工場棟</t>
    <rPh sb="17" eb="19">
      <t>コウジョウ</t>
    </rPh>
    <rPh sb="19" eb="20">
      <t>トウ</t>
    </rPh>
    <phoneticPr fontId="2"/>
  </si>
  <si>
    <t>埼玉県越谷市</t>
    <phoneticPr fontId="2"/>
  </si>
  <si>
    <t>北陸スバル福井開発店A棟</t>
    <rPh sb="11" eb="12">
      <t>トウ</t>
    </rPh>
    <phoneticPr fontId="3"/>
  </si>
  <si>
    <t>北陸スバル福井開発店B棟</t>
    <rPh sb="11" eb="12">
      <t>トウ</t>
    </rPh>
    <phoneticPr fontId="3"/>
  </si>
  <si>
    <t>カーディーラー</t>
    <phoneticPr fontId="2"/>
  </si>
  <si>
    <t>福井県福井市</t>
    <phoneticPr fontId="2"/>
  </si>
  <si>
    <t>平屋建</t>
    <phoneticPr fontId="2"/>
  </si>
  <si>
    <t>神奈川県川崎市</t>
    <phoneticPr fontId="2"/>
  </si>
  <si>
    <t>平屋建</t>
    <phoneticPr fontId="2"/>
  </si>
  <si>
    <t>MINI岡山</t>
  </si>
  <si>
    <t>ホンダカーズ青森五所川原店</t>
    <rPh sb="12" eb="13">
      <t>テン</t>
    </rPh>
    <phoneticPr fontId="2"/>
  </si>
  <si>
    <t>２階建</t>
    <phoneticPr fontId="2"/>
  </si>
  <si>
    <t>スズキ自販関西枚方店</t>
    <rPh sb="9" eb="10">
      <t>テン</t>
    </rPh>
    <phoneticPr fontId="2"/>
  </si>
  <si>
    <t>カーディーラー</t>
    <phoneticPr fontId="2"/>
  </si>
  <si>
    <t>２階建</t>
    <phoneticPr fontId="2"/>
  </si>
  <si>
    <t>クレタ北広島店</t>
  </si>
  <si>
    <t>ネッツトヨタ東都水元店</t>
  </si>
  <si>
    <t>関東マツダ吉野町センター</t>
  </si>
  <si>
    <t>２階建</t>
    <phoneticPr fontId="2"/>
  </si>
  <si>
    <t>MINI加古川</t>
  </si>
  <si>
    <t>みちのくクボタ稲垣店整備工場</t>
  </si>
  <si>
    <t>アウディ青森</t>
  </si>
  <si>
    <t>2019.10</t>
  </si>
  <si>
    <t>ネッツトヨタ東都おおたかの森店</t>
  </si>
  <si>
    <t>関東マツダ墨田店</t>
  </si>
  <si>
    <t>TNF-D</t>
    <phoneticPr fontId="2"/>
  </si>
  <si>
    <t>ダイハツ北海道販売岩見沢店</t>
  </si>
  <si>
    <t>ホンダカーズ市川東金東店</t>
  </si>
  <si>
    <t>TNF-D</t>
    <phoneticPr fontId="2"/>
  </si>
  <si>
    <t>宮城ダイハツ販売石巻店</t>
  </si>
  <si>
    <t>TNF-D・ハイブリッド</t>
    <phoneticPr fontId="2"/>
  </si>
  <si>
    <t>Jeep岡山</t>
  </si>
  <si>
    <t>TNF-D・ハイブリッド</t>
    <phoneticPr fontId="2"/>
  </si>
  <si>
    <t>TCN安来</t>
    <rPh sb="3" eb="5">
      <t>ヤスギ</t>
    </rPh>
    <phoneticPr fontId="2"/>
  </si>
  <si>
    <t>2020.10</t>
    <phoneticPr fontId="2"/>
  </si>
  <si>
    <t>東北マツダ名取店</t>
  </si>
  <si>
    <t>宮城県名取市</t>
  </si>
  <si>
    <t>BMW神戸</t>
  </si>
  <si>
    <t>ホンダカーズ徳島三軒屋</t>
  </si>
  <si>
    <t>ガソリンスタンド</t>
    <phoneticPr fontId="2"/>
  </si>
  <si>
    <t>キタセキ酒田SS</t>
  </si>
  <si>
    <t>ガソリンスタンド</t>
    <phoneticPr fontId="2"/>
  </si>
  <si>
    <t>キタセキR122号白岡店</t>
    <rPh sb="8" eb="9">
      <t>ゴウ</t>
    </rPh>
    <rPh sb="11" eb="12">
      <t>テン</t>
    </rPh>
    <phoneticPr fontId="3"/>
  </si>
  <si>
    <t>ガソリンスタンド</t>
    <phoneticPr fontId="2"/>
  </si>
  <si>
    <t>WT</t>
    <phoneticPr fontId="2"/>
  </si>
  <si>
    <t>バローセルフスタンド稲沢平和店</t>
    <rPh sb="14" eb="15">
      <t>テン</t>
    </rPh>
    <phoneticPr fontId="2"/>
  </si>
  <si>
    <t>キタセキルート7蓮野インター給油所</t>
  </si>
  <si>
    <t>-</t>
    <phoneticPr fontId="2"/>
  </si>
  <si>
    <t>-</t>
    <phoneticPr fontId="2"/>
  </si>
  <si>
    <t>WT</t>
    <phoneticPr fontId="2"/>
  </si>
  <si>
    <t>キタセキルート7蓮野インター</t>
  </si>
  <si>
    <t>濃飛西濃運輸上越支店</t>
    <rPh sb="6" eb="8">
      <t>ジョウエツ</t>
    </rPh>
    <rPh sb="8" eb="10">
      <t>シテン</t>
    </rPh>
    <phoneticPr fontId="3"/>
  </si>
  <si>
    <t>平屋建</t>
    <phoneticPr fontId="2"/>
  </si>
  <si>
    <t>WT</t>
    <phoneticPr fontId="2"/>
  </si>
  <si>
    <t>DD4号線庄和インターSS</t>
  </si>
  <si>
    <t>埼玉県春日部市</t>
    <phoneticPr fontId="2"/>
  </si>
  <si>
    <t>キタセキR-17号伊勢崎SS</t>
    <rPh sb="8" eb="9">
      <t>ゴウ</t>
    </rPh>
    <rPh sb="9" eb="12">
      <t>イセサキ</t>
    </rPh>
    <phoneticPr fontId="3"/>
  </si>
  <si>
    <t>S造</t>
    <phoneticPr fontId="2"/>
  </si>
  <si>
    <t>WT</t>
    <phoneticPr fontId="2"/>
  </si>
  <si>
    <t>㈱キタセキR294下妻SS</t>
    <rPh sb="9" eb="11">
      <t>シモヅマ</t>
    </rPh>
    <phoneticPr fontId="3"/>
  </si>
  <si>
    <t>ガソリンスタンド</t>
    <phoneticPr fontId="2"/>
  </si>
  <si>
    <t>平屋建</t>
    <phoneticPr fontId="2"/>
  </si>
  <si>
    <t>千葉北水素ステーション</t>
  </si>
  <si>
    <t>ガソリンスタンド</t>
  </si>
  <si>
    <t>千葉県千葉市</t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</si>
  <si>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</si>
  <si>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学校</t>
    <phoneticPr fontId="2"/>
  </si>
  <si>
    <t>３階建</t>
    <phoneticPr fontId="2"/>
  </si>
  <si>
    <t>RC造</t>
    <phoneticPr fontId="2"/>
  </si>
  <si>
    <t>夙川学院ポートアイランドキャンパススポーツ棟</t>
  </si>
  <si>
    <t>阪神自動車専門学校</t>
  </si>
  <si>
    <t>伊豆長岡学園</t>
  </si>
  <si>
    <t>静岡県伊豆の国市</t>
    <phoneticPr fontId="2"/>
  </si>
  <si>
    <t>RC造</t>
    <phoneticPr fontId="2"/>
  </si>
  <si>
    <t>東京理科大学学生寮</t>
  </si>
  <si>
    <t>千葉県野田市</t>
    <phoneticPr fontId="2"/>
  </si>
  <si>
    <t>カインズモール大利根Cベイシア電器棟</t>
    <rPh sb="15" eb="17">
      <t>デンキ</t>
    </rPh>
    <rPh sb="17" eb="18">
      <t>トウ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</si>
  <si>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</si>
  <si>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</si>
  <si>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平屋建</t>
    <phoneticPr fontId="2"/>
  </si>
  <si>
    <t>ケーズデンキ本巣店</t>
    <rPh sb="6" eb="8">
      <t>モトス</t>
    </rPh>
    <rPh sb="8" eb="9">
      <t>テン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</si>
  <si>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</si>
  <si>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</si>
  <si>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ケーズデンキ鷹巣店</t>
    <phoneticPr fontId="2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</si>
  <si>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</si>
  <si>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ジョーシン射水店</t>
    <rPh sb="7" eb="8">
      <t>テン</t>
    </rPh>
    <phoneticPr fontId="2"/>
  </si>
  <si>
    <t>ケーズデンキ東生駒店</t>
    <rPh sb="9" eb="10">
      <t>テン</t>
    </rPh>
    <phoneticPr fontId="2"/>
  </si>
  <si>
    <t>ケーズデンキ佐沼店</t>
    <rPh sb="6" eb="7">
      <t>サ</t>
    </rPh>
    <rPh sb="7" eb="8">
      <t>ヌマ</t>
    </rPh>
    <rPh sb="8" eb="9">
      <t>テン</t>
    </rPh>
    <phoneticPr fontId="3"/>
  </si>
  <si>
    <t>100満ボルト東苗穂店</t>
    <rPh sb="10" eb="11">
      <t>テン</t>
    </rPh>
    <phoneticPr fontId="2"/>
  </si>
  <si>
    <t>ハイブリッド</t>
    <phoneticPr fontId="2"/>
  </si>
  <si>
    <t>ジョーシン東大阪長田西店</t>
    <rPh sb="5" eb="6">
      <t>ヒガシ</t>
    </rPh>
    <rPh sb="6" eb="8">
      <t>オオサカ</t>
    </rPh>
    <phoneticPr fontId="3"/>
  </si>
  <si>
    <t>大阪府東大阪市</t>
    <phoneticPr fontId="2"/>
  </si>
  <si>
    <t>テックランド羽生店</t>
  </si>
  <si>
    <t>柿崎セレモニーホールへいあん</t>
  </si>
  <si>
    <t>オーロラホール南浦和</t>
    <rPh sb="7" eb="8">
      <t>ミナミ</t>
    </rPh>
    <rPh sb="8" eb="10">
      <t>ウラワ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</si>
  <si>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</si>
  <si>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</si>
  <si>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イズモホール桜丘</t>
    <rPh sb="6" eb="8">
      <t>サクラオカ</t>
    </rPh>
    <phoneticPr fontId="3"/>
  </si>
  <si>
    <t>JA葬祭やすらぎホールつがる</t>
    <rPh sb="2" eb="4">
      <t>ソウサイ</t>
    </rPh>
    <phoneticPr fontId="3"/>
  </si>
  <si>
    <t>セレモニーホール越谷</t>
    <rPh sb="8" eb="10">
      <t>コシガヤ</t>
    </rPh>
    <phoneticPr fontId="3"/>
  </si>
  <si>
    <t>３階建</t>
    <phoneticPr fontId="2"/>
  </si>
  <si>
    <t>イズモホール篠原</t>
  </si>
  <si>
    <t>イズモホール根堅</t>
  </si>
  <si>
    <t>みどりサービスやすらぎホールさかた</t>
  </si>
  <si>
    <t>セレモニーホール春藤</t>
    <rPh sb="8" eb="10">
      <t>ハルフジ</t>
    </rPh>
    <phoneticPr fontId="2"/>
  </si>
  <si>
    <t>青森県五所川原市</t>
    <phoneticPr fontId="2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</si>
  <si>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</si>
  <si>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2018.10</t>
    <phoneticPr fontId="2"/>
  </si>
  <si>
    <t>宮城県柴田郡</t>
    <phoneticPr fontId="2"/>
  </si>
  <si>
    <t>ラサンブレ御所
【旧名】有料老人ホーム・デイサービスセンター</t>
    <rPh sb="5" eb="7">
      <t>ゴショ</t>
    </rPh>
    <phoneticPr fontId="3"/>
  </si>
  <si>
    <t>２階建</t>
    <phoneticPr fontId="2"/>
  </si>
  <si>
    <t>ハイブリッド</t>
    <phoneticPr fontId="2"/>
  </si>
  <si>
    <t>旗艦長門</t>
  </si>
  <si>
    <t>オームラ新会館</t>
  </si>
  <si>
    <t>富士葬祭聖一色</t>
  </si>
  <si>
    <t>新香登ATC機器室</t>
    <rPh sb="6" eb="8">
      <t>キキ</t>
    </rPh>
    <phoneticPr fontId="3"/>
  </si>
  <si>
    <t>新庄ATC機器室</t>
    <phoneticPr fontId="2"/>
  </si>
  <si>
    <t>平屋建</t>
    <phoneticPr fontId="2"/>
  </si>
  <si>
    <t>新西宮ATC機器室</t>
    <phoneticPr fontId="2"/>
  </si>
  <si>
    <t>新塚本ATC機器室</t>
    <phoneticPr fontId="2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</si>
  <si>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</si>
  <si>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平屋建</t>
    <phoneticPr fontId="2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</si>
  <si>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</si>
  <si>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平屋建</t>
    <phoneticPr fontId="2"/>
  </si>
  <si>
    <t>共同住宅</t>
    <rPh sb="0" eb="2">
      <t>キョウドウ</t>
    </rPh>
    <rPh sb="2" eb="4">
      <t>ジュウタク</t>
    </rPh>
    <phoneticPr fontId="2"/>
  </si>
  <si>
    <t>JRBハイツ矢賀</t>
    <rPh sb="6" eb="8">
      <t>ヤガ</t>
    </rPh>
    <phoneticPr fontId="3"/>
  </si>
  <si>
    <t>３階建</t>
    <rPh sb="1" eb="3">
      <t>カイダ</t>
    </rPh>
    <phoneticPr fontId="2"/>
  </si>
  <si>
    <t>下条マンション4丁目マンション　</t>
    <phoneticPr fontId="2"/>
  </si>
  <si>
    <t>勝部マンション</t>
    <rPh sb="0" eb="2">
      <t>カツベ</t>
    </rPh>
    <phoneticPr fontId="3"/>
  </si>
  <si>
    <t>西長柄マンション</t>
    <rPh sb="0" eb="1">
      <t>ニシ</t>
    </rPh>
    <rPh sb="1" eb="3">
      <t>ナガラ</t>
    </rPh>
    <phoneticPr fontId="3"/>
  </si>
  <si>
    <t>メゾンヴェｰル出雲</t>
    <rPh sb="7" eb="9">
      <t>イズモ</t>
    </rPh>
    <phoneticPr fontId="3"/>
  </si>
  <si>
    <t>３階建</t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</si>
  <si>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</si>
  <si>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</si>
  <si>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RC造</t>
    <phoneticPr fontId="2"/>
  </si>
  <si>
    <t>福島県復興公営住宅（関船団地１号棟）</t>
  </si>
  <si>
    <t>2015.10</t>
  </si>
  <si>
    <t>福島県復興公営住宅（関船団地２号棟）</t>
  </si>
  <si>
    <t>３階建</t>
    <phoneticPr fontId="2"/>
  </si>
  <si>
    <t>T-BAGS</t>
    <phoneticPr fontId="2"/>
  </si>
  <si>
    <t>コニーリョ西出雲（勝部マンションⅡ）</t>
    <rPh sb="9" eb="11">
      <t>カツベ</t>
    </rPh>
    <phoneticPr fontId="3"/>
  </si>
  <si>
    <t>共同住宅</t>
    <rPh sb="0" eb="4">
      <t>キョウドウジュウタク</t>
    </rPh>
    <phoneticPr fontId="2"/>
  </si>
  <si>
    <t xml:space="preserve">ロジュマン松原Part2 </t>
  </si>
  <si>
    <t>大阪府大阪市</t>
    <phoneticPr fontId="2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</si>
  <si>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</si>
  <si>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５階建</t>
    <phoneticPr fontId="2"/>
  </si>
  <si>
    <t>RC造</t>
    <phoneticPr fontId="2"/>
  </si>
  <si>
    <t>上塩冶マンション</t>
    <rPh sb="0" eb="1">
      <t>ウエ</t>
    </rPh>
    <rPh sb="1" eb="3">
      <t>シオジ</t>
    </rPh>
    <phoneticPr fontId="3"/>
  </si>
  <si>
    <t>島根県出雲市</t>
    <phoneticPr fontId="2"/>
  </si>
  <si>
    <t>RC造</t>
    <phoneticPr fontId="2"/>
  </si>
  <si>
    <t>大串定住促進住宅整備事業</t>
  </si>
  <si>
    <t>広島県豊田郡</t>
    <phoneticPr fontId="2"/>
  </si>
  <si>
    <t>クレバハウス潮崎1</t>
  </si>
  <si>
    <t>沖縄県糸満市</t>
    <phoneticPr fontId="2"/>
  </si>
  <si>
    <t>クレバハウス潮崎2</t>
  </si>
  <si>
    <t>沖縄県糸満市</t>
    <phoneticPr fontId="2"/>
  </si>
  <si>
    <t>３階建</t>
    <phoneticPr fontId="2"/>
  </si>
  <si>
    <t>大京新工場従業員宿舎</t>
    <phoneticPr fontId="3"/>
  </si>
  <si>
    <t>２階建</t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</si>
  <si>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</si>
  <si>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共同住宅</t>
    <rPh sb="0" eb="2">
      <t>キョウドウ</t>
    </rPh>
    <phoneticPr fontId="2"/>
  </si>
  <si>
    <t>静岡県沼津市</t>
    <phoneticPr fontId="2"/>
  </si>
  <si>
    <t>２階建</t>
    <phoneticPr fontId="2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</si>
  <si>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</si>
  <si>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</si>
  <si>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</si>
  <si>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平屋建</t>
    <phoneticPr fontId="2"/>
  </si>
  <si>
    <t>石巻商工信用金庫</t>
  </si>
  <si>
    <t>仙北信用組合迫支店</t>
  </si>
  <si>
    <t>枚方信用金庫門真東支店</t>
  </si>
  <si>
    <t>クラブハウス</t>
    <phoneticPr fontId="2"/>
  </si>
  <si>
    <t>軽井沢72クラブハウス</t>
    <rPh sb="0" eb="3">
      <t>カルイザワ</t>
    </rPh>
    <phoneticPr fontId="3"/>
  </si>
  <si>
    <t>クラブハウス</t>
    <phoneticPr fontId="2"/>
  </si>
  <si>
    <t>クラブハウス</t>
    <phoneticPr fontId="2"/>
  </si>
  <si>
    <t>２階建</t>
    <phoneticPr fontId="2"/>
  </si>
  <si>
    <t>白洗舎安来店</t>
    <rPh sb="3" eb="4">
      <t>ヤス</t>
    </rPh>
    <rPh sb="4" eb="5">
      <t>ク</t>
    </rPh>
    <rPh sb="5" eb="6">
      <t>テン</t>
    </rPh>
    <phoneticPr fontId="3"/>
  </si>
  <si>
    <t xml:space="preserve">M－STUDIO両名工場 </t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</si>
  <si>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</si>
  <si>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サン工業工場</t>
    <rPh sb="2" eb="4">
      <t>コウギョウ</t>
    </rPh>
    <rPh sb="4" eb="6">
      <t>コウジョウ</t>
    </rPh>
    <phoneticPr fontId="3"/>
  </si>
  <si>
    <t>2007.10</t>
    <phoneticPr fontId="2"/>
  </si>
  <si>
    <t>OKAMOTO VIETNAM FACTORY</t>
  </si>
  <si>
    <t>ベトナム</t>
    <phoneticPr fontId="2"/>
  </si>
  <si>
    <t>-</t>
    <phoneticPr fontId="2"/>
  </si>
  <si>
    <t>広島醤油</t>
    <rPh sb="0" eb="2">
      <t>ヒロシマ</t>
    </rPh>
    <rPh sb="2" eb="4">
      <t>ショウユ</t>
    </rPh>
    <phoneticPr fontId="3"/>
  </si>
  <si>
    <t>工場</t>
    <rPh sb="0" eb="2">
      <t>コウジョウ</t>
    </rPh>
    <phoneticPr fontId="4"/>
  </si>
  <si>
    <t>スギヤマ自動車テスター場</t>
    <rPh sb="4" eb="7">
      <t>ジドウシャ</t>
    </rPh>
    <rPh sb="11" eb="12">
      <t>ジョウ</t>
    </rPh>
    <phoneticPr fontId="3"/>
  </si>
  <si>
    <t>工場</t>
    <phoneticPr fontId="2"/>
  </si>
  <si>
    <t>2010.10</t>
    <phoneticPr fontId="2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</si>
  <si>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</si>
  <si>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SHIMA SEIKI FACTORY AMENITY</t>
  </si>
  <si>
    <t>2011.10</t>
    <phoneticPr fontId="2"/>
  </si>
  <si>
    <t xml:space="preserve">えんとく培養センターリサイクル施設 
</t>
  </si>
  <si>
    <t>2011.10</t>
    <phoneticPr fontId="2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</si>
  <si>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</si>
  <si>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望月工業佐賀工場</t>
  </si>
  <si>
    <t>リョービ東工場</t>
    <rPh sb="4" eb="5">
      <t>ヒガシ</t>
    </rPh>
    <rPh sb="5" eb="7">
      <t>コウジョウ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</si>
  <si>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</si>
  <si>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</si>
  <si>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</si>
  <si>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２階建</t>
    <phoneticPr fontId="2"/>
  </si>
  <si>
    <t>T-BAGS</t>
    <phoneticPr fontId="2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</si>
  <si>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</si>
  <si>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</si>
  <si>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3"/>
  </si>
  <si>
    <t>六甲アイランドフェラーリ</t>
    <rPh sb="0" eb="2">
      <t>ロッコウ</t>
    </rPh>
    <phoneticPr fontId="3"/>
  </si>
  <si>
    <t>ミヤカン新工場</t>
    <rPh sb="4" eb="5">
      <t>シン</t>
    </rPh>
    <rPh sb="5" eb="7">
      <t>コウジョウ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</si>
  <si>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</si>
  <si>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</si>
  <si>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</si>
  <si>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こだましめじ工場</t>
    <rPh sb="6" eb="8">
      <t>コウジョウ</t>
    </rPh>
    <phoneticPr fontId="3"/>
  </si>
  <si>
    <t>味の素川崎事業所工場見学施設</t>
    <rPh sb="0" eb="1">
      <t>アジ</t>
    </rPh>
    <rPh sb="2" eb="3">
      <t>モト</t>
    </rPh>
    <phoneticPr fontId="3"/>
  </si>
  <si>
    <t>2014.10</t>
    <phoneticPr fontId="2"/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</si>
  <si>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</si>
  <si>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</si>
  <si>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弓ヶ浜水産排水処理施設</t>
    <phoneticPr fontId="2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</si>
  <si>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</si>
  <si>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リードR3工場</t>
  </si>
  <si>
    <t>宇多興産工場</t>
    <rPh sb="0" eb="2">
      <t>ウタ</t>
    </rPh>
    <rPh sb="2" eb="4">
      <t>コウサン</t>
    </rPh>
    <rPh sb="4" eb="6">
      <t>コウジョウ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</si>
  <si>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</si>
  <si>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ジェイ・ポートリサイクル工場</t>
  </si>
  <si>
    <t>アドバネクス埼玉工場</t>
  </si>
  <si>
    <t>T-BAGS</t>
    <phoneticPr fontId="2"/>
  </si>
  <si>
    <t>日清食材工場</t>
  </si>
  <si>
    <t>ハタノ印刷工場</t>
  </si>
  <si>
    <t>美濃工業坂本工場</t>
  </si>
  <si>
    <t>高萩自動車工業車検場</t>
  </si>
  <si>
    <t>アリオンテック第3工場</t>
  </si>
  <si>
    <t>ナルシマ工業工場</t>
    <rPh sb="6" eb="8">
      <t>コウジョウ</t>
    </rPh>
    <phoneticPr fontId="2"/>
  </si>
  <si>
    <t>２階建</t>
    <phoneticPr fontId="2"/>
  </si>
  <si>
    <t>日立建機山陰営業所</t>
  </si>
  <si>
    <t>やまみ滋賀工場</t>
  </si>
  <si>
    <t>中津川リサイクルセンター</t>
  </si>
  <si>
    <t>RC造</t>
    <phoneticPr fontId="2"/>
  </si>
  <si>
    <t>吉田容器店第2立花ヤード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</si>
  <si>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</si>
  <si>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ハイブリッド</t>
    <phoneticPr fontId="2"/>
  </si>
  <si>
    <t>遠藤商事新野菜工場</t>
  </si>
  <si>
    <t>中部工業工場</t>
    <rPh sb="4" eb="6">
      <t>コウジョウ</t>
    </rPh>
    <phoneticPr fontId="2"/>
  </si>
  <si>
    <t>ほのぼの会厨房棟</t>
  </si>
  <si>
    <t>三井造船㈱ブラスト工場</t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</si>
  <si>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</si>
  <si>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益田自動車</t>
    <rPh sb="0" eb="2">
      <t>マスダ</t>
    </rPh>
    <rPh sb="2" eb="5">
      <t>ジドウシャ</t>
    </rPh>
    <phoneticPr fontId="3"/>
  </si>
  <si>
    <t>２階建</t>
    <phoneticPr fontId="2"/>
  </si>
  <si>
    <t>石井製作所社屋工場</t>
  </si>
  <si>
    <t>ナプラス産業廃棄物</t>
  </si>
  <si>
    <t>シシドモータース工場</t>
    <rPh sb="8" eb="10">
      <t>コウジョウ</t>
    </rPh>
    <phoneticPr fontId="2"/>
  </si>
  <si>
    <t>日立建機市川整備センター</t>
  </si>
  <si>
    <t>高砂医科工業柏工場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</si>
  <si>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</si>
  <si>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共同組合八戸青果センター</t>
  </si>
  <si>
    <t>インテルノ新工場</t>
    <rPh sb="5" eb="8">
      <t>シンコウジョウ</t>
    </rPh>
    <phoneticPr fontId="3"/>
  </si>
  <si>
    <t>牡蠣ノ星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</si>
  <si>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</si>
  <si>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南木曽発条田立工場</t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</si>
  <si>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</si>
  <si>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</si>
  <si>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</si>
  <si>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</si>
  <si>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</si>
  <si>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</si>
  <si>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</si>
  <si>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イーアンドエム発寒プラスティック</t>
  </si>
  <si>
    <t>協立エアテック名古屋工場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</si>
  <si>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</si>
  <si>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日建リース工業城陽工場（A棟）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</si>
  <si>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</si>
  <si>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</si>
  <si>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</si>
  <si>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日建リース工業城陽工場（E棟）</t>
    <rPh sb="13" eb="14">
      <t>トウ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</si>
  <si>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</si>
  <si>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今井運送整備工場</t>
  </si>
  <si>
    <t>丸一ゴム工業諏訪工場</t>
  </si>
  <si>
    <t>こと京野菜亀岡工場</t>
  </si>
  <si>
    <t>十文字チキンカンパニー</t>
  </si>
  <si>
    <t>アンフィニ福島</t>
    <phoneticPr fontId="2"/>
  </si>
  <si>
    <t>山傳商店仙台港工場</t>
  </si>
  <si>
    <t>アルス工場</t>
  </si>
  <si>
    <t>U.M.A.S.I.穀物乾燥調整・育苗施設</t>
  </si>
  <si>
    <t>ヤマナカ水産工場（加工場）</t>
    <rPh sb="9" eb="11">
      <t>カコウ</t>
    </rPh>
    <rPh sb="11" eb="12">
      <t>ジョウ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</si>
  <si>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</si>
  <si>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三和シャッター工業広島工場</t>
  </si>
  <si>
    <t>テンホウ・フーズ工場棟</t>
  </si>
  <si>
    <t>㈱マルセン食品　新工場</t>
    <phoneticPr fontId="2"/>
  </si>
  <si>
    <t>株式会社清光　新工場</t>
    <phoneticPr fontId="2"/>
  </si>
  <si>
    <t>株式会社クリハラ工場</t>
    <phoneticPr fontId="2"/>
  </si>
  <si>
    <t>仁平自動車第2工場</t>
  </si>
  <si>
    <t>ケイズベルテック</t>
  </si>
  <si>
    <t>ヤマイシ水産加工施設</t>
  </si>
  <si>
    <t>京伸精機笠岡工場</t>
    <rPh sb="4" eb="6">
      <t>カサオカ</t>
    </rPh>
    <rPh sb="6" eb="8">
      <t>コウジョウ</t>
    </rPh>
    <phoneticPr fontId="2"/>
  </si>
  <si>
    <t>TNF-D</t>
    <phoneticPr fontId="2"/>
  </si>
  <si>
    <t>ホクスイ工場</t>
  </si>
  <si>
    <t>中国醸造蒸留酒製造工場</t>
  </si>
  <si>
    <t>ランボルギーニ名古屋整備工場</t>
  </si>
  <si>
    <t>豊田車両工場棟・事務所棟</t>
  </si>
  <si>
    <t>辻徳産業貸工場</t>
  </si>
  <si>
    <t>新星工業社出島第2工場</t>
  </si>
  <si>
    <t>アクティオ千葉工場</t>
  </si>
  <si>
    <t>日本テクノロジーソリューション本社工場</t>
    <rPh sb="15" eb="17">
      <t>ホンシャ</t>
    </rPh>
    <rPh sb="17" eb="19">
      <t>コウジョウ</t>
    </rPh>
    <phoneticPr fontId="3"/>
  </si>
  <si>
    <t>兵庫県神戸市</t>
    <phoneticPr fontId="2"/>
  </si>
  <si>
    <t>大勢シェル工場（Ａ棟）</t>
    <rPh sb="9" eb="10">
      <t>トウ</t>
    </rPh>
    <phoneticPr fontId="3"/>
  </si>
  <si>
    <t>島根県松江市</t>
    <phoneticPr fontId="2"/>
  </si>
  <si>
    <t>かどや製油小豆島工場</t>
  </si>
  <si>
    <t>香川県小豆郡</t>
    <phoneticPr fontId="2"/>
  </si>
  <si>
    <t>大和製作所新工場</t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</si>
  <si>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</si>
  <si>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</si>
  <si>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</si>
  <si>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</si>
  <si>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</si>
  <si>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</si>
  <si>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滋賀県東近江市</t>
    <phoneticPr fontId="2"/>
  </si>
  <si>
    <t>エスキー工機組立工場</t>
  </si>
  <si>
    <t>山形県飽海郡</t>
    <phoneticPr fontId="2"/>
  </si>
  <si>
    <t>久保田工業本社工場</t>
  </si>
  <si>
    <t>オスカー技研工場</t>
    <rPh sb="4" eb="6">
      <t>ギケン</t>
    </rPh>
    <rPh sb="6" eb="8">
      <t>コウジョウ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</si>
  <si>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</si>
  <si>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</si>
  <si>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京都府城陽市</t>
    <phoneticPr fontId="2"/>
  </si>
  <si>
    <t>リードＲ3工場</t>
    <rPh sb="5" eb="7">
      <t>コウジョウ</t>
    </rPh>
    <phoneticPr fontId="3"/>
  </si>
  <si>
    <t>石狩ディストリビューションセンター</t>
    <rPh sb="0" eb="2">
      <t>イシカリ</t>
    </rPh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</si>
  <si>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</si>
  <si>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北海道虻田郡</t>
    <phoneticPr fontId="2"/>
  </si>
  <si>
    <t>ヨンキュウ製氷施設</t>
  </si>
  <si>
    <t>神奈川県三浦市</t>
    <phoneticPr fontId="2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</si>
  <si>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</si>
  <si>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広島県尾道市</t>
    <phoneticPr fontId="2"/>
  </si>
  <si>
    <t>４階建</t>
    <rPh sb="1" eb="3">
      <t>カイダ</t>
    </rPh>
    <phoneticPr fontId="2"/>
  </si>
  <si>
    <t>半田西工場整備工場</t>
  </si>
  <si>
    <t>カンダ技工未利用資源開発工場殺菌加工棟</t>
  </si>
  <si>
    <t>鳥取県境港市</t>
    <phoneticPr fontId="2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</si>
  <si>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</si>
  <si>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2"/>
  </si>
  <si>
    <t>S造</t>
    <phoneticPr fontId="2"/>
  </si>
  <si>
    <t>やまみ関西工場（Ⅲ期）</t>
  </si>
  <si>
    <t>滋賀県甲賀市</t>
    <phoneticPr fontId="2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</si>
  <si>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</si>
  <si>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北海道釧路郡</t>
    <phoneticPr fontId="2"/>
  </si>
  <si>
    <t>東洋アイテック鳥取工場</t>
  </si>
  <si>
    <t>鳥取県鳥取市</t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</si>
  <si>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</si>
  <si>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佐藤鋼材第三工場</t>
    <rPh sb="5" eb="6">
      <t>サン</t>
    </rPh>
    <phoneticPr fontId="3"/>
  </si>
  <si>
    <t>新潟県三条市</t>
    <phoneticPr fontId="2"/>
  </si>
  <si>
    <t>マルコンデンソーⅠ期</t>
  </si>
  <si>
    <t>山形県西置賜郡</t>
    <phoneticPr fontId="2"/>
  </si>
  <si>
    <t>土谷特殊農機具製作所工場</t>
    <rPh sb="10" eb="12">
      <t>コウジョウ</t>
    </rPh>
    <phoneticPr fontId="3"/>
  </si>
  <si>
    <t>北海道中川郡</t>
    <phoneticPr fontId="2"/>
  </si>
  <si>
    <t>シマヤフーズ工場</t>
  </si>
  <si>
    <t>愛知県津島市</t>
    <phoneticPr fontId="2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</si>
  <si>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</si>
  <si>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奈良県奈良市</t>
    <phoneticPr fontId="2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</si>
  <si>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</si>
  <si>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福島県双葉郡</t>
    <phoneticPr fontId="2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</si>
  <si>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</si>
  <si>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</si>
  <si>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柳川冷凍食品㈱工場</t>
  </si>
  <si>
    <t>福岡県柳川市</t>
    <phoneticPr fontId="2"/>
  </si>
  <si>
    <t>海王食品ホタテ加工場　</t>
  </si>
  <si>
    <t>北海道宗谷郡</t>
    <phoneticPr fontId="2"/>
  </si>
  <si>
    <t>共和産業株式会社 鮮魚作業所</t>
    <phoneticPr fontId="2"/>
  </si>
  <si>
    <t>かどや製油第二工場（製造棟）</t>
    <rPh sb="10" eb="12">
      <t>セイゾウ</t>
    </rPh>
    <rPh sb="12" eb="13">
      <t>トウ</t>
    </rPh>
    <phoneticPr fontId="2"/>
  </si>
  <si>
    <t>千葉県袖ヶ浦市</t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</si>
  <si>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</si>
  <si>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かどや製油第二工場（保管庫）</t>
    <rPh sb="10" eb="13">
      <t>ホカンコ</t>
    </rPh>
    <phoneticPr fontId="2"/>
  </si>
  <si>
    <t>-</t>
    <phoneticPr fontId="2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</si>
  <si>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</si>
  <si>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</si>
  <si>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成澤鉄工所新工場</t>
    <rPh sb="5" eb="6">
      <t>シン</t>
    </rPh>
    <phoneticPr fontId="3"/>
  </si>
  <si>
    <t>山形県鶴岡市</t>
    <phoneticPr fontId="2"/>
  </si>
  <si>
    <t>S造</t>
    <phoneticPr fontId="2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</si>
  <si>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</si>
  <si>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平屋建</t>
    <phoneticPr fontId="2"/>
  </si>
  <si>
    <t>仁徳砂利（給油所）</t>
    <rPh sb="5" eb="7">
      <t>キュウユ</t>
    </rPh>
    <rPh sb="7" eb="8">
      <t>ジョ</t>
    </rPh>
    <phoneticPr fontId="3"/>
  </si>
  <si>
    <t>愛南サン・フィッシュ工場</t>
    <rPh sb="0" eb="1">
      <t>アイ</t>
    </rPh>
    <phoneticPr fontId="3"/>
  </si>
  <si>
    <t>セルポール工業庄内第三工場</t>
  </si>
  <si>
    <t>本田興業本社ビル（工場棟）</t>
    <rPh sb="9" eb="11">
      <t>コウジョウ</t>
    </rPh>
    <rPh sb="11" eb="12">
      <t>トウ</t>
    </rPh>
    <phoneticPr fontId="2"/>
  </si>
  <si>
    <t>T-BAGS</t>
    <phoneticPr fontId="2"/>
  </si>
  <si>
    <t>佐々木酒造店工場</t>
  </si>
  <si>
    <t>やまみ富士山麓工場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</si>
  <si>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</si>
  <si>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岩手郡滝沢村</t>
    <phoneticPr fontId="2"/>
  </si>
  <si>
    <t>カナモト山梨営業所</t>
    <rPh sb="8" eb="9">
      <t>ショ</t>
    </rPh>
    <phoneticPr fontId="3"/>
  </si>
  <si>
    <t>山梨県都留市</t>
    <phoneticPr fontId="2"/>
  </si>
  <si>
    <t>２階建</t>
    <phoneticPr fontId="2"/>
  </si>
  <si>
    <t>WT+ハイブリット</t>
    <phoneticPr fontId="6"/>
  </si>
  <si>
    <t>12/17</t>
    <phoneticPr fontId="6"/>
  </si>
  <si>
    <t>太平洋セメント大船渡発電所バイオマス発電</t>
  </si>
  <si>
    <t>福島FRC製造設備</t>
  </si>
  <si>
    <t>デンソー山形Ⅱ期</t>
  </si>
  <si>
    <t>12/17</t>
    <phoneticPr fontId="6"/>
  </si>
  <si>
    <t>倉岡紙工工場</t>
  </si>
  <si>
    <t>12/18</t>
    <phoneticPr fontId="6"/>
  </si>
  <si>
    <t>右門第二工場</t>
  </si>
  <si>
    <t>コーリツ笠岡工場</t>
    <rPh sb="4" eb="8">
      <t>カサオカコウジョウ</t>
    </rPh>
    <phoneticPr fontId="3"/>
  </si>
  <si>
    <t>一般工事</t>
    <rPh sb="2" eb="4">
      <t>コウジ</t>
    </rPh>
    <phoneticPr fontId="2"/>
  </si>
  <si>
    <t>神田橋工業工場</t>
  </si>
  <si>
    <t>サウスプロダクト本社工場</t>
  </si>
  <si>
    <t>東京精密器具製作所川崎新工場</t>
  </si>
  <si>
    <t>北斎院町建売モデルハウス</t>
  </si>
  <si>
    <t>WT</t>
    <phoneticPr fontId="2"/>
  </si>
  <si>
    <t>アイダ本社</t>
  </si>
  <si>
    <t>2019.10</t>
    <phoneticPr fontId="2"/>
  </si>
  <si>
    <t>丸三食品工場</t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</si>
  <si>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</si>
  <si>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エフピコホーム</t>
  </si>
  <si>
    <t>岩田醸造千歳工場</t>
  </si>
  <si>
    <t>清水製作所工場</t>
  </si>
  <si>
    <t>TNF-D</t>
    <phoneticPr fontId="2"/>
  </si>
  <si>
    <t>中越エコプロダクツMAPKA製造工場</t>
  </si>
  <si>
    <t>北茨城精密加工関本第6工場</t>
  </si>
  <si>
    <t>TNF-D・ハイブリッド</t>
    <phoneticPr fontId="2"/>
  </si>
  <si>
    <t>関根自動車整備工場</t>
  </si>
  <si>
    <t>ハマイ大多喜工場第7号棟製品研究開発棟</t>
  </si>
  <si>
    <t>グローバルロジスティクス</t>
  </si>
  <si>
    <t>島根中央炊飯センター</t>
  </si>
  <si>
    <t>デンカ大牟田工場</t>
    <rPh sb="3" eb="6">
      <t>オオムタ</t>
    </rPh>
    <phoneticPr fontId="2"/>
  </si>
  <si>
    <t>福岡県大牟田市</t>
    <phoneticPr fontId="2"/>
  </si>
  <si>
    <t>キョーユー工場棟</t>
  </si>
  <si>
    <t>堅展実業厚岸蒸溜所精麦棟</t>
  </si>
  <si>
    <t>康井精機第6工場</t>
  </si>
  <si>
    <t>バルチラジャパン富山工場</t>
  </si>
  <si>
    <t>日建リース工業新潟工場</t>
    <rPh sb="5" eb="7">
      <t>コウギョウ</t>
    </rPh>
    <phoneticPr fontId="2"/>
  </si>
  <si>
    <t>新潟県柏崎市</t>
    <rPh sb="0" eb="3">
      <t>ニイガタケン</t>
    </rPh>
    <rPh sb="3" eb="6">
      <t>カシワザキシ</t>
    </rPh>
    <phoneticPr fontId="2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</si>
  <si>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</si>
  <si>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</si>
  <si>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福島公民館</t>
    <rPh sb="0" eb="2">
      <t>フクシマ</t>
    </rPh>
    <rPh sb="2" eb="5">
      <t>コウミンカン</t>
    </rPh>
    <phoneticPr fontId="3"/>
  </si>
  <si>
    <t>公民館</t>
  </si>
  <si>
    <t>２階建</t>
    <phoneticPr fontId="2"/>
  </si>
  <si>
    <t>ハイブリッド</t>
    <phoneticPr fontId="2"/>
  </si>
  <si>
    <t>寺津公民館</t>
    <rPh sb="0" eb="1">
      <t>テラ</t>
    </rPh>
    <rPh sb="1" eb="2">
      <t>ツ</t>
    </rPh>
    <rPh sb="2" eb="5">
      <t>コウミンカン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</si>
  <si>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</si>
  <si>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2014.10</t>
    <phoneticPr fontId="2"/>
  </si>
  <si>
    <t>平屋建</t>
    <phoneticPr fontId="2"/>
  </si>
  <si>
    <t>大江町中央公民館</t>
  </si>
  <si>
    <t>ゴルフクラブ</t>
    <phoneticPr fontId="2"/>
  </si>
  <si>
    <t>ゴルフ倶楽部大樹</t>
    <rPh sb="3" eb="6">
      <t>クラブ</t>
    </rPh>
    <rPh sb="6" eb="8">
      <t>タイジュ</t>
    </rPh>
    <phoneticPr fontId="3"/>
  </si>
  <si>
    <t>ゴルフクラブ</t>
    <phoneticPr fontId="2"/>
  </si>
  <si>
    <t>コンビニエンスストア</t>
    <phoneticPr fontId="2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</si>
  <si>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</si>
  <si>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</si>
  <si>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</si>
  <si>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</si>
  <si>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デイリーヤマザキ大東店</t>
    <rPh sb="8" eb="10">
      <t>ダイトウ</t>
    </rPh>
    <rPh sb="10" eb="11">
      <t>テン</t>
    </rPh>
    <phoneticPr fontId="3"/>
  </si>
  <si>
    <t>コンビニエンスストア</t>
    <phoneticPr fontId="2"/>
  </si>
  <si>
    <t>ファミリーマートＪＲ和田岬店</t>
    <rPh sb="10" eb="13">
      <t>ワダミサキ</t>
    </rPh>
    <rPh sb="13" eb="14">
      <t>テン</t>
    </rPh>
    <phoneticPr fontId="3"/>
  </si>
  <si>
    <t>ファミリーマート平塚広川店</t>
  </si>
  <si>
    <t>コンビニエンスストア</t>
    <phoneticPr fontId="2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</si>
  <si>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</si>
  <si>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セブンイレブン益田中吉田店</t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</si>
  <si>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</si>
  <si>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</si>
  <si>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</si>
  <si>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百済駅コンテナ</t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</si>
  <si>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</si>
  <si>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中央技術研修センター第2研修棟　</t>
  </si>
  <si>
    <t>松屋電機社屋</t>
    <rPh sb="0" eb="2">
      <t>マツヤ</t>
    </rPh>
    <rPh sb="2" eb="4">
      <t>デンキ</t>
    </rPh>
    <rPh sb="4" eb="6">
      <t>シャオク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</si>
  <si>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</si>
  <si>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</si>
  <si>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</si>
  <si>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</si>
  <si>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</si>
  <si>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</si>
  <si>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２階建</t>
    <phoneticPr fontId="2"/>
  </si>
  <si>
    <t>シバ工芸テナント棟</t>
    <rPh sb="2" eb="4">
      <t>コウゲイ</t>
    </rPh>
    <rPh sb="8" eb="9">
      <t>トウ</t>
    </rPh>
    <phoneticPr fontId="3"/>
  </si>
  <si>
    <t>３階建</t>
    <phoneticPr fontId="2"/>
  </si>
  <si>
    <t>ハイブリッド</t>
    <phoneticPr fontId="2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</si>
  <si>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</si>
  <si>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</si>
  <si>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大阪運輸</t>
    <rPh sb="0" eb="2">
      <t>オオサカ</t>
    </rPh>
    <rPh sb="2" eb="4">
      <t>ウンユ</t>
    </rPh>
    <phoneticPr fontId="3"/>
  </si>
  <si>
    <t>ＫＯＡ水戸営業所</t>
    <rPh sb="3" eb="5">
      <t>ミト</t>
    </rPh>
    <rPh sb="5" eb="8">
      <t>エイギョウショ</t>
    </rPh>
    <phoneticPr fontId="3"/>
  </si>
  <si>
    <t>T-BAGS</t>
    <phoneticPr fontId="2"/>
  </si>
  <si>
    <t>緑2丁目計画</t>
    <rPh sb="0" eb="1">
      <t>ミドリ</t>
    </rPh>
    <rPh sb="2" eb="4">
      <t>チョウメ</t>
    </rPh>
    <rPh sb="4" eb="6">
      <t>ケイカク</t>
    </rPh>
    <phoneticPr fontId="2"/>
  </si>
  <si>
    <t>ワークオフィス滝井</t>
    <rPh sb="7" eb="9">
      <t>タキイ</t>
    </rPh>
    <phoneticPr fontId="3"/>
  </si>
  <si>
    <t>２階建</t>
    <phoneticPr fontId="2"/>
  </si>
  <si>
    <t>T-BAGS</t>
    <phoneticPr fontId="2"/>
  </si>
  <si>
    <t>宏和工業倉庫</t>
    <rPh sb="0" eb="2">
      <t>コウワ</t>
    </rPh>
    <rPh sb="2" eb="4">
      <t>コウギョウ</t>
    </rPh>
    <rPh sb="4" eb="6">
      <t>ソウコ</t>
    </rPh>
    <phoneticPr fontId="3"/>
  </si>
  <si>
    <t>ビーアイケー社屋</t>
  </si>
  <si>
    <t>マリーナHOP（Ⅱ期）</t>
  </si>
  <si>
    <t>平屋建</t>
    <phoneticPr fontId="2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</si>
  <si>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</si>
  <si>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</si>
  <si>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３階建</t>
    <phoneticPr fontId="2"/>
  </si>
  <si>
    <t>コンドーテック盛岡営業所</t>
  </si>
  <si>
    <t>九州児湯フーズ北九州支店</t>
  </si>
  <si>
    <t>KAT結城営業所</t>
  </si>
  <si>
    <t>平屋建</t>
    <phoneticPr fontId="2"/>
  </si>
  <si>
    <t>姫島駅高架下（Ⅰ期）</t>
    <rPh sb="2" eb="3">
      <t>エキ</t>
    </rPh>
    <phoneticPr fontId="2"/>
  </si>
  <si>
    <t>２階建</t>
    <phoneticPr fontId="2"/>
  </si>
  <si>
    <t>函館どっぐ造船艦修部事務所</t>
  </si>
  <si>
    <t>３階建</t>
    <phoneticPr fontId="2"/>
  </si>
  <si>
    <t>協栄マリンテクノロジ</t>
  </si>
  <si>
    <t>あいづダストセンター坂下事業所</t>
  </si>
  <si>
    <t>平屋建</t>
    <phoneticPr fontId="2"/>
  </si>
  <si>
    <t>大森新社屋</t>
  </si>
  <si>
    <t>T-BAGS</t>
    <phoneticPr fontId="2"/>
  </si>
  <si>
    <t>扇工業新社屋</t>
    <rPh sb="3" eb="6">
      <t>シンシャオク</t>
    </rPh>
    <phoneticPr fontId="2"/>
  </si>
  <si>
    <t>東北企業酒田支店倉庫</t>
  </si>
  <si>
    <t>直方保線所社屋</t>
  </si>
  <si>
    <t>出雲ケーブルビジョン</t>
  </si>
  <si>
    <t>事務所</t>
    <rPh sb="0" eb="3">
      <t>ジムショ</t>
    </rPh>
    <phoneticPr fontId="2"/>
  </si>
  <si>
    <t>郡山合同庁舎北分庁舎</t>
  </si>
  <si>
    <t>サコス㈱羽田営業所</t>
    <rPh sb="4" eb="6">
      <t>ハネダ</t>
    </rPh>
    <rPh sb="6" eb="9">
      <t>エイギョウショ</t>
    </rPh>
    <phoneticPr fontId="3"/>
  </si>
  <si>
    <t>旭ブロック長浜事業所社屋</t>
    <rPh sb="10" eb="12">
      <t>シャオク</t>
    </rPh>
    <phoneticPr fontId="2"/>
  </si>
  <si>
    <t>稲田製作所社屋</t>
    <rPh sb="0" eb="2">
      <t>イナダ</t>
    </rPh>
    <rPh sb="5" eb="7">
      <t>シャオク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</si>
  <si>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</si>
  <si>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東大阪営業所</t>
    <rPh sb="0" eb="3">
      <t>ヒガシオオサカ</t>
    </rPh>
    <rPh sb="3" eb="6">
      <t>エイギョウショ</t>
    </rPh>
    <phoneticPr fontId="3"/>
  </si>
  <si>
    <t>WT</t>
    <phoneticPr fontId="2"/>
  </si>
  <si>
    <t>三共ゴム平林営業所</t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</si>
  <si>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</si>
  <si>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エムジーホールディング事務所</t>
  </si>
  <si>
    <t>静岡中央銀行防災センター</t>
    <rPh sb="4" eb="6">
      <t>ギンコウ</t>
    </rPh>
    <rPh sb="6" eb="8">
      <t>ボウサイ</t>
    </rPh>
    <phoneticPr fontId="2"/>
  </si>
  <si>
    <t>山陰ヤクルト販売本社</t>
    <rPh sb="6" eb="8">
      <t>ハンバイ</t>
    </rPh>
    <rPh sb="8" eb="10">
      <t>ホンシャ</t>
    </rPh>
    <phoneticPr fontId="2"/>
  </si>
  <si>
    <t>島根電工出雲支店</t>
    <rPh sb="4" eb="6">
      <t>イズモ</t>
    </rPh>
    <rPh sb="6" eb="8">
      <t>シテン</t>
    </rPh>
    <phoneticPr fontId="2"/>
  </si>
  <si>
    <t>多機能型事業所ふれんず</t>
  </si>
  <si>
    <t>４階建</t>
    <phoneticPr fontId="2"/>
  </si>
  <si>
    <t>RC造</t>
    <phoneticPr fontId="2"/>
  </si>
  <si>
    <t>JA呉高須支店</t>
  </si>
  <si>
    <t>赤田運輸産業事務所</t>
    <rPh sb="6" eb="8">
      <t>ジム</t>
    </rPh>
    <rPh sb="8" eb="9">
      <t>ショ</t>
    </rPh>
    <phoneticPr fontId="2"/>
  </si>
  <si>
    <t>内山商事東京営業所</t>
  </si>
  <si>
    <t>四日市海運霞事務所</t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</si>
  <si>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</si>
  <si>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木造</t>
    <phoneticPr fontId="2"/>
  </si>
  <si>
    <t>東名電気㈱新事務所</t>
  </si>
  <si>
    <t>上組名古屋支店飛島コンテナセンター</t>
  </si>
  <si>
    <t>JA山形おきたま営農センター</t>
  </si>
  <si>
    <t>ヤンマー厚岸営業所</t>
  </si>
  <si>
    <t>弘前貨物米倉庫</t>
  </si>
  <si>
    <t>山幸物流営業所</t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</si>
  <si>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</si>
  <si>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上組名古屋支店飛島埠頭</t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</si>
  <si>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</si>
  <si>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</si>
  <si>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</si>
  <si>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佐賀県神埼市</t>
    <phoneticPr fontId="2"/>
  </si>
  <si>
    <t>TNF-D</t>
    <phoneticPr fontId="2"/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</si>
  <si>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</si>
  <si>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神奈川県川崎市</t>
    <phoneticPr fontId="2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</si>
  <si>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</si>
  <si>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2017.10</t>
    <phoneticPr fontId="2"/>
  </si>
  <si>
    <t>ホワイトウイングス清水本社</t>
    <rPh sb="9" eb="11">
      <t>シミズ</t>
    </rPh>
    <rPh sb="11" eb="13">
      <t>ホンシャ</t>
    </rPh>
    <phoneticPr fontId="3"/>
  </si>
  <si>
    <t>2017.10</t>
    <phoneticPr fontId="2"/>
  </si>
  <si>
    <t>日立建機徳島南営業所事務所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</si>
  <si>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</si>
  <si>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富山産業咲州事業所社屋</t>
  </si>
  <si>
    <t>大阪府大阪市</t>
    <phoneticPr fontId="2"/>
  </si>
  <si>
    <t>４階建</t>
    <phoneticPr fontId="2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</si>
  <si>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</si>
  <si>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ハイブリッド</t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</si>
  <si>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</si>
  <si>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</si>
  <si>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広島県広島市</t>
    <phoneticPr fontId="2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</si>
  <si>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</si>
  <si>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埼玉県川口市</t>
    <phoneticPr fontId="2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</si>
  <si>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</si>
  <si>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S造</t>
    <phoneticPr fontId="2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</si>
  <si>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</si>
  <si>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セイリン新社屋</t>
    <rPh sb="4" eb="7">
      <t>シンシャオク</t>
    </rPh>
    <phoneticPr fontId="3"/>
  </si>
  <si>
    <t>阿部新社屋</t>
    <rPh sb="0" eb="2">
      <t>アベ</t>
    </rPh>
    <rPh sb="2" eb="5">
      <t>シンシャオク</t>
    </rPh>
    <phoneticPr fontId="3"/>
  </si>
  <si>
    <t>栃木県栃木市</t>
    <phoneticPr fontId="2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</si>
  <si>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</si>
  <si>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北海道中川郡</t>
    <phoneticPr fontId="2"/>
  </si>
  <si>
    <t>アリオンテック本社</t>
    <rPh sb="7" eb="9">
      <t>ホンシャ</t>
    </rPh>
    <phoneticPr fontId="3"/>
  </si>
  <si>
    <t>山形県山形市</t>
    <phoneticPr fontId="2"/>
  </si>
  <si>
    <t>S造</t>
    <phoneticPr fontId="2"/>
  </si>
  <si>
    <t>稲田建設社屋</t>
  </si>
  <si>
    <t>ティー・エム・ターミナル</t>
  </si>
  <si>
    <t>千葉県市原市</t>
    <phoneticPr fontId="2"/>
  </si>
  <si>
    <t>TNF-D</t>
    <phoneticPr fontId="2"/>
  </si>
  <si>
    <t>工藤組新社屋</t>
  </si>
  <si>
    <t>青森県上北郡</t>
    <phoneticPr fontId="2"/>
  </si>
  <si>
    <t>カナエ新包装技術開発センター</t>
    <rPh sb="8" eb="10">
      <t>カイハツ</t>
    </rPh>
    <phoneticPr fontId="3"/>
  </si>
  <si>
    <t>兵庫県神戸市</t>
    <phoneticPr fontId="2"/>
  </si>
  <si>
    <t>NIPPO足立合材工場</t>
    <rPh sb="7" eb="8">
      <t>ゴウ</t>
    </rPh>
    <rPh sb="8" eb="9">
      <t>ザイ</t>
    </rPh>
    <rPh sb="9" eb="11">
      <t>コウジョウ</t>
    </rPh>
    <phoneticPr fontId="3"/>
  </si>
  <si>
    <t>東京都足立区</t>
    <phoneticPr fontId="2"/>
  </si>
  <si>
    <t>S造</t>
    <phoneticPr fontId="2"/>
  </si>
  <si>
    <t>日本シーレーク東部支店</t>
  </si>
  <si>
    <t>広島県三原市</t>
    <phoneticPr fontId="2"/>
  </si>
  <si>
    <t>日本シーレーク東部支店（検査棟）</t>
    <rPh sb="12" eb="14">
      <t>ケンサ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</si>
  <si>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</si>
  <si>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千葉県茂原市</t>
    <phoneticPr fontId="2"/>
  </si>
  <si>
    <t>TNF-D</t>
    <phoneticPr fontId="2"/>
  </si>
  <si>
    <t>仁徳砂利社屋</t>
  </si>
  <si>
    <t>鳥取県鳥取市</t>
    <phoneticPr fontId="2"/>
  </si>
  <si>
    <t>本田興業本社ビル（浄化槽）</t>
    <rPh sb="9" eb="12">
      <t>ジョウカソウ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</si>
  <si>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</si>
  <si>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青森港地方創生拠点施設</t>
  </si>
  <si>
    <t>広島バス㈱井口車庫事務所</t>
    <rPh sb="9" eb="11">
      <t>ジム</t>
    </rPh>
    <rPh sb="11" eb="12">
      <t>ショ</t>
    </rPh>
    <phoneticPr fontId="3"/>
  </si>
  <si>
    <t>広島県広島市</t>
    <phoneticPr fontId="2"/>
  </si>
  <si>
    <t>KAPAS広島支店</t>
  </si>
  <si>
    <t>東北臨海興業事務所</t>
  </si>
  <si>
    <t>かねせん社屋</t>
  </si>
  <si>
    <t>福祉協同サービス</t>
  </si>
  <si>
    <t>福岡県警察航空隊庁舎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</si>
  <si>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</si>
  <si>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岩田産業熊本営業所</t>
    <rPh sb="4" eb="6">
      <t>クマモト</t>
    </rPh>
    <rPh sb="6" eb="9">
      <t>エイギョウショ</t>
    </rPh>
    <phoneticPr fontId="2"/>
  </si>
  <si>
    <t>米山伝導機社屋</t>
    <rPh sb="2" eb="4">
      <t>デンドウ</t>
    </rPh>
    <phoneticPr fontId="3"/>
  </si>
  <si>
    <t>岩田産業北九州支店</t>
  </si>
  <si>
    <t>佐田岬はなはな</t>
  </si>
  <si>
    <t>那覇バス具志営業所</t>
  </si>
  <si>
    <t xml:space="preserve">ＪＡ新潟みらい横越支店
3.0
(1)
銀行
</t>
  </si>
  <si>
    <t>日立建機土浦工場事務所管理棟</t>
  </si>
  <si>
    <t>コスモ石油堺製油所常駐協力会社社屋</t>
    <rPh sb="15" eb="17">
      <t>シャオク</t>
    </rPh>
    <phoneticPr fontId="2"/>
  </si>
  <si>
    <t>ハイブリッド</t>
    <phoneticPr fontId="2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</si>
  <si>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</si>
  <si>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池伝名古屋支店事務所</t>
  </si>
  <si>
    <t>神姫バス神戸営業所</t>
  </si>
  <si>
    <t>山陽自動車運送広島支店</t>
  </si>
  <si>
    <t>社会福祉施設</t>
    <rPh sb="0" eb="2">
      <t>シャカイ</t>
    </rPh>
    <rPh sb="2" eb="4">
      <t>フクシ</t>
    </rPh>
    <rPh sb="4" eb="6">
      <t>シセツ</t>
    </rPh>
    <phoneticPr fontId="2"/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</si>
  <si>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</si>
  <si>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平屋建</t>
    <phoneticPr fontId="2"/>
  </si>
  <si>
    <t>恵愛学院</t>
  </si>
  <si>
    <t>特別養護老人ホームグランパ・グランマ</t>
  </si>
  <si>
    <t>社会福祉施設</t>
    <phoneticPr fontId="2"/>
  </si>
  <si>
    <t>TNF+</t>
    <phoneticPr fontId="2"/>
  </si>
  <si>
    <t>ケイ・エム環境</t>
  </si>
  <si>
    <t>佛所護念会教団青森</t>
  </si>
  <si>
    <t>木造</t>
    <phoneticPr fontId="2"/>
  </si>
  <si>
    <t>正覚寺納骨堂</t>
  </si>
  <si>
    <t>３階建</t>
    <phoneticPr fontId="2"/>
  </si>
  <si>
    <t>T-BAGS</t>
    <phoneticPr fontId="2"/>
  </si>
  <si>
    <t>内信寺東三河別院納骨堂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</si>
  <si>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</si>
  <si>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2018.10</t>
    <phoneticPr fontId="2"/>
  </si>
  <si>
    <t>集合住宅</t>
    <rPh sb="0" eb="2">
      <t>シュウゴウ</t>
    </rPh>
    <rPh sb="2" eb="4">
      <t>ジュウタク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</si>
  <si>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</si>
  <si>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</si>
  <si>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小原邸</t>
    <rPh sb="0" eb="2">
      <t>オバラ</t>
    </rPh>
    <rPh sb="2" eb="3">
      <t>テイ</t>
    </rPh>
    <phoneticPr fontId="3"/>
  </si>
  <si>
    <t>S造</t>
    <phoneticPr fontId="2"/>
  </si>
  <si>
    <t>ケアホームあおぞら</t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</si>
  <si>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</si>
  <si>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水口邸</t>
    <rPh sb="0" eb="2">
      <t>ミズグチ</t>
    </rPh>
    <rPh sb="2" eb="3">
      <t>テイ</t>
    </rPh>
    <phoneticPr fontId="3"/>
  </si>
  <si>
    <t>児玉産業住宅</t>
  </si>
  <si>
    <t>中西邸</t>
    <rPh sb="0" eb="2">
      <t>ナカニシ</t>
    </rPh>
    <rPh sb="2" eb="3">
      <t>テイ</t>
    </rPh>
    <phoneticPr fontId="3"/>
  </si>
  <si>
    <t>３階建</t>
    <phoneticPr fontId="2"/>
  </si>
  <si>
    <t>RC造</t>
    <phoneticPr fontId="2"/>
  </si>
  <si>
    <t>田原本唐子マンション</t>
  </si>
  <si>
    <t>RC造</t>
    <phoneticPr fontId="2"/>
  </si>
  <si>
    <t>利岡邸</t>
  </si>
  <si>
    <t>RC造</t>
    <phoneticPr fontId="2"/>
  </si>
  <si>
    <t>広島井口台の家</t>
  </si>
  <si>
    <t>宮浦住宅　赤石邸</t>
    <phoneticPr fontId="2"/>
  </si>
  <si>
    <t>アピタ太陽（錦町マンション）</t>
  </si>
  <si>
    <t>HO-HOUSE</t>
  </si>
  <si>
    <t>兵庫県宝塚市</t>
    <phoneticPr fontId="2"/>
  </si>
  <si>
    <t>T-BAGS</t>
    <phoneticPr fontId="2"/>
  </si>
  <si>
    <t>松本邸</t>
    <rPh sb="0" eb="2">
      <t>マツモト</t>
    </rPh>
    <rPh sb="2" eb="3">
      <t>テイ</t>
    </rPh>
    <phoneticPr fontId="3"/>
  </si>
  <si>
    <t>S造</t>
    <phoneticPr fontId="2"/>
  </si>
  <si>
    <t>コアレックス道栄倶知安社宅</t>
  </si>
  <si>
    <t>北海道虻田郡</t>
    <phoneticPr fontId="2"/>
  </si>
  <si>
    <t>ＫI-ＨＯＵＳＥ</t>
  </si>
  <si>
    <t>平屋建</t>
    <phoneticPr fontId="2"/>
  </si>
  <si>
    <t>ＫＯ-ＨＯＵＳＥ</t>
  </si>
  <si>
    <t>２階建</t>
    <phoneticPr fontId="2"/>
  </si>
  <si>
    <t>T-BAGS</t>
    <phoneticPr fontId="2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</si>
  <si>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</si>
  <si>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2019.10</t>
    <phoneticPr fontId="2"/>
  </si>
  <si>
    <t>-</t>
    <phoneticPr fontId="2"/>
  </si>
  <si>
    <t>ファーストキャビン阪神西梅田</t>
  </si>
  <si>
    <t>ショッピングモール</t>
    <phoneticPr fontId="2"/>
  </si>
  <si>
    <t>マリーナHOP（Ⅱ期）</t>
    <rPh sb="9" eb="10">
      <t>キ</t>
    </rPh>
    <phoneticPr fontId="3"/>
  </si>
  <si>
    <t>ショッピングモール</t>
    <phoneticPr fontId="2"/>
  </si>
  <si>
    <t>バロー羽島店</t>
    <rPh sb="3" eb="4">
      <t>ハ</t>
    </rPh>
    <rPh sb="4" eb="5">
      <t>シマ</t>
    </rPh>
    <rPh sb="5" eb="6">
      <t>テン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</si>
  <si>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</si>
  <si>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ショッピングモール</t>
    <phoneticPr fontId="2"/>
  </si>
  <si>
    <t>2007.10</t>
    <phoneticPr fontId="2"/>
  </si>
  <si>
    <t>アイスタ矢野</t>
    <rPh sb="4" eb="6">
      <t>ヤノ</t>
    </rPh>
    <phoneticPr fontId="3"/>
  </si>
  <si>
    <t>ショッピングモール</t>
    <phoneticPr fontId="2"/>
  </si>
  <si>
    <t>カインズモール大利根ベイシア棟</t>
    <rPh sb="14" eb="15">
      <t>トウ</t>
    </rPh>
    <phoneticPr fontId="3"/>
  </si>
  <si>
    <t>ワンダーグー玉造店</t>
    <rPh sb="6" eb="8">
      <t>タマツクリ</t>
    </rPh>
    <rPh sb="8" eb="9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</si>
  <si>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</si>
  <si>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イズミヤ広陵店</t>
    <rPh sb="4" eb="6">
      <t>コウリョウ</t>
    </rPh>
    <rPh sb="6" eb="7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</si>
  <si>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</si>
  <si>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ショッピングモール</t>
    <phoneticPr fontId="2"/>
  </si>
  <si>
    <t>ショッピングモール</t>
    <phoneticPr fontId="2"/>
  </si>
  <si>
    <t>ショッピングモール</t>
    <phoneticPr fontId="2"/>
  </si>
  <si>
    <t>ショッピングモール</t>
    <phoneticPr fontId="2"/>
  </si>
  <si>
    <t>エンチョー駒越店</t>
    <rPh sb="5" eb="6">
      <t>コマ</t>
    </rPh>
    <rPh sb="6" eb="7">
      <t>コ</t>
    </rPh>
    <rPh sb="7" eb="8">
      <t>テン</t>
    </rPh>
    <phoneticPr fontId="4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</si>
  <si>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</si>
  <si>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</si>
  <si>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</si>
  <si>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</si>
  <si>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３階建</t>
    <phoneticPr fontId="2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</si>
  <si>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</si>
  <si>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２階建</t>
    <phoneticPr fontId="2"/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</si>
  <si>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</si>
  <si>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軽井沢プリンスショッピングプラザA棟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</si>
  <si>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</si>
  <si>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ショッピングモール</t>
    <phoneticPr fontId="2"/>
  </si>
  <si>
    <t>軽井沢プリンスショッピングプラザC棟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</si>
  <si>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</si>
  <si>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ショッピングモール</t>
    <phoneticPr fontId="2"/>
  </si>
  <si>
    <t>軽井沢プリンスショッピングプラザE棟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</si>
  <si>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</si>
  <si>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</si>
  <si>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</si>
  <si>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</si>
  <si>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ショッピングモール</t>
    <phoneticPr fontId="2"/>
  </si>
  <si>
    <t>軽井沢プリンスショッピングプラザJ棟</t>
    <rPh sb="17" eb="18">
      <t>トウ</t>
    </rPh>
    <phoneticPr fontId="2"/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</si>
  <si>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</si>
  <si>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</si>
  <si>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ロピア希望ヶ丘店</t>
    <rPh sb="7" eb="8">
      <t>テン</t>
    </rPh>
    <phoneticPr fontId="2"/>
  </si>
  <si>
    <t>ショッピングモール</t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</si>
  <si>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</si>
  <si>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</si>
  <si>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バロー茶が崎店</t>
    <rPh sb="6" eb="7">
      <t>テン</t>
    </rPh>
    <phoneticPr fontId="2"/>
  </si>
  <si>
    <t>ショッピングモール</t>
    <phoneticPr fontId="2"/>
  </si>
  <si>
    <t>ドミー安城店</t>
    <rPh sb="5" eb="6">
      <t>テン</t>
    </rPh>
    <phoneticPr fontId="2"/>
  </si>
  <si>
    <t>バロー北寺島店</t>
    <rPh sb="6" eb="7">
      <t>テン</t>
    </rPh>
    <phoneticPr fontId="2"/>
  </si>
  <si>
    <t>いしのまき元気市場</t>
    <rPh sb="5" eb="7">
      <t>ゲンキ</t>
    </rPh>
    <rPh sb="7" eb="9">
      <t>イチバ</t>
    </rPh>
    <phoneticPr fontId="2"/>
  </si>
  <si>
    <t>ショッピングモール</t>
    <phoneticPr fontId="2"/>
  </si>
  <si>
    <t>木造</t>
    <phoneticPr fontId="2"/>
  </si>
  <si>
    <t>マックスバリュ新発寒店</t>
    <rPh sb="10" eb="11">
      <t>テン</t>
    </rPh>
    <phoneticPr fontId="2"/>
  </si>
  <si>
    <t>モンクール北浦和ビル</t>
    <rPh sb="5" eb="6">
      <t>キタ</t>
    </rPh>
    <rPh sb="6" eb="8">
      <t>ウラワ</t>
    </rPh>
    <phoneticPr fontId="3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</si>
  <si>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</si>
  <si>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</si>
  <si>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-</t>
    <phoneticPr fontId="2"/>
  </si>
  <si>
    <t>-</t>
    <phoneticPr fontId="2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</si>
  <si>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</si>
  <si>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ＷＴ</t>
    <phoneticPr fontId="2"/>
  </si>
  <si>
    <t>いなげや金町店</t>
  </si>
  <si>
    <t>TNF-D</t>
    <phoneticPr fontId="2"/>
  </si>
  <si>
    <t>共立クリニック</t>
    <rPh sb="0" eb="2">
      <t>キョウリツ</t>
    </rPh>
    <phoneticPr fontId="3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</si>
  <si>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</si>
  <si>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</si>
  <si>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診療所</t>
  </si>
  <si>
    <t>くぼたクリニック（Ⅰ期・Ⅱ期）</t>
  </si>
  <si>
    <t>林医院有料老人ホーム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</si>
  <si>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</si>
  <si>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旭北歯科医院</t>
  </si>
  <si>
    <t>RC造</t>
    <phoneticPr fontId="2"/>
  </si>
  <si>
    <t>森山胃腸科</t>
  </si>
  <si>
    <t>RC造</t>
    <phoneticPr fontId="2"/>
  </si>
  <si>
    <t>阿久津医院立替</t>
    <phoneticPr fontId="2"/>
  </si>
  <si>
    <t>３階建</t>
    <phoneticPr fontId="2"/>
  </si>
  <si>
    <t>秋田市広面診療所</t>
  </si>
  <si>
    <t>診療所</t>
    <rPh sb="0" eb="2">
      <t>シンリョウ</t>
    </rPh>
    <rPh sb="2" eb="3">
      <t>ショ</t>
    </rPh>
    <phoneticPr fontId="2"/>
  </si>
  <si>
    <t>まじま歯科クリニック</t>
    <rPh sb="3" eb="5">
      <t>シカ</t>
    </rPh>
    <phoneticPr fontId="3"/>
  </si>
  <si>
    <t>正木眼科クリニック</t>
  </si>
  <si>
    <t>TNF-D</t>
    <phoneticPr fontId="2"/>
  </si>
  <si>
    <t>菅原眼科</t>
  </si>
  <si>
    <t>北海道北見市</t>
    <phoneticPr fontId="2"/>
  </si>
  <si>
    <t>エア・リキード蒲郡水素ステーション</t>
  </si>
  <si>
    <t>南国殖産鹿児島南港水素ステーション</t>
  </si>
  <si>
    <t>T-BAGS</t>
    <phoneticPr fontId="2"/>
  </si>
  <si>
    <t>エア・リキード北名古屋水素ステーション</t>
  </si>
  <si>
    <t>T-BAGS</t>
    <phoneticPr fontId="2"/>
  </si>
  <si>
    <t>スイミングスクール</t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</si>
  <si>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</si>
  <si>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ＪＳＳスイミングスクール立石</t>
    <rPh sb="12" eb="14">
      <t>タテイシ</t>
    </rPh>
    <phoneticPr fontId="3"/>
  </si>
  <si>
    <t>スイミングスクール</t>
    <phoneticPr fontId="2"/>
  </si>
  <si>
    <t>スーパーマーケット</t>
    <phoneticPr fontId="2"/>
  </si>
  <si>
    <t>山陽ウェルマート御幸店</t>
  </si>
  <si>
    <t>スーパーマーケット</t>
    <phoneticPr fontId="2"/>
  </si>
  <si>
    <t>S造</t>
    <phoneticPr fontId="2"/>
  </si>
  <si>
    <t>山陽ウェルマート大門店</t>
  </si>
  <si>
    <t>マックスバリュ世羅店</t>
  </si>
  <si>
    <t>マミー防府新田店</t>
    <rPh sb="3" eb="5">
      <t>ホウフ</t>
    </rPh>
    <phoneticPr fontId="3"/>
  </si>
  <si>
    <t>わたなべ生鮮館玉野店</t>
  </si>
  <si>
    <t>ラ・ムー 安来店</t>
  </si>
  <si>
    <t>業務スーパーフレスポ境港店</t>
  </si>
  <si>
    <t>万惣 八本松店</t>
    <phoneticPr fontId="2"/>
  </si>
  <si>
    <t>スーパーマーケット</t>
    <phoneticPr fontId="2"/>
  </si>
  <si>
    <t>2005.10</t>
    <phoneticPr fontId="2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</si>
  <si>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</si>
  <si>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</si>
  <si>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スーパーマーケット</t>
    <phoneticPr fontId="2"/>
  </si>
  <si>
    <t>スーパーマーケット</t>
    <phoneticPr fontId="2"/>
  </si>
  <si>
    <t>ハローズ江崎店</t>
    <rPh sb="4" eb="6">
      <t>エザキ</t>
    </rPh>
    <rPh sb="6" eb="7">
      <t>テン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</si>
  <si>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</si>
  <si>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</si>
  <si>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スーパーマーケット</t>
    <phoneticPr fontId="2"/>
  </si>
  <si>
    <t>ハローズ十日市店</t>
    <rPh sb="4" eb="6">
      <t>トオカ</t>
    </rPh>
    <rPh sb="6" eb="7">
      <t>イチ</t>
    </rPh>
    <rPh sb="7" eb="8">
      <t>テン</t>
    </rPh>
    <phoneticPr fontId="3"/>
  </si>
  <si>
    <t>スーパーマーケット</t>
    <phoneticPr fontId="2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</si>
  <si>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</si>
  <si>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スーパーマーケット</t>
    <phoneticPr fontId="2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</si>
  <si>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</si>
  <si>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</si>
  <si>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</si>
  <si>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スーパーマーケット</t>
    <phoneticPr fontId="2"/>
  </si>
  <si>
    <t>バロー碧南店</t>
    <rPh sb="3" eb="4">
      <t>アオ</t>
    </rPh>
    <rPh sb="4" eb="5">
      <t>ミナミ</t>
    </rPh>
    <rPh sb="5" eb="6">
      <t>テン</t>
    </rPh>
    <phoneticPr fontId="3"/>
  </si>
  <si>
    <t>バロー高浜店</t>
    <rPh sb="3" eb="5">
      <t>タカハマ</t>
    </rPh>
    <rPh sb="5" eb="6">
      <t>テン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</si>
  <si>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</si>
  <si>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</si>
  <si>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2009.10</t>
    <phoneticPr fontId="2"/>
  </si>
  <si>
    <t>バロー堀越店</t>
    <rPh sb="3" eb="5">
      <t>ホリコシ</t>
    </rPh>
    <rPh sb="5" eb="6">
      <t>テン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</si>
  <si>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</si>
  <si>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</si>
  <si>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</si>
  <si>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スーパーマーケット</t>
    <phoneticPr fontId="2"/>
  </si>
  <si>
    <t>ナルス上越IC店</t>
    <rPh sb="3" eb="5">
      <t>ジョウエツ</t>
    </rPh>
    <rPh sb="7" eb="8">
      <t>テン</t>
    </rPh>
    <phoneticPr fontId="3"/>
  </si>
  <si>
    <t>ベリー藤里店</t>
    <rPh sb="3" eb="5">
      <t>フジサト</t>
    </rPh>
    <rPh sb="5" eb="6">
      <t>テン</t>
    </rPh>
    <phoneticPr fontId="4"/>
  </si>
  <si>
    <t>コープ大野辻店</t>
    <rPh sb="3" eb="5">
      <t>オオノ</t>
    </rPh>
    <rPh sb="5" eb="6">
      <t>ツジ</t>
    </rPh>
    <rPh sb="6" eb="7">
      <t>テン</t>
    </rPh>
    <phoneticPr fontId="3"/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</si>
  <si>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</si>
  <si>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スーパーマーケット</t>
    <phoneticPr fontId="2"/>
  </si>
  <si>
    <t>2010.10</t>
    <phoneticPr fontId="2"/>
  </si>
  <si>
    <t>いちやまマート諏訪店</t>
    <rPh sb="7" eb="10">
      <t>スワテン</t>
    </rPh>
    <phoneticPr fontId="3"/>
  </si>
  <si>
    <t>バロー飯田店</t>
    <rPh sb="3" eb="5">
      <t>イイダ</t>
    </rPh>
    <rPh sb="5" eb="6">
      <t>テン</t>
    </rPh>
    <phoneticPr fontId="3"/>
  </si>
  <si>
    <t>とりせん太田新井店</t>
    <rPh sb="4" eb="6">
      <t>オオタ</t>
    </rPh>
    <rPh sb="6" eb="9">
      <t>アライテン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</si>
  <si>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</si>
  <si>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スーパーマーケット</t>
    <phoneticPr fontId="2"/>
  </si>
  <si>
    <t>ユース北日野店</t>
    <rPh sb="3" eb="4">
      <t>キタ</t>
    </rPh>
    <rPh sb="4" eb="6">
      <t>ヒノ</t>
    </rPh>
    <rPh sb="6" eb="7">
      <t>テン</t>
    </rPh>
    <phoneticPr fontId="3"/>
  </si>
  <si>
    <t>バロー栗東店</t>
    <rPh sb="3" eb="5">
      <t>リットウ</t>
    </rPh>
    <rPh sb="5" eb="6">
      <t>テン</t>
    </rPh>
    <phoneticPr fontId="3"/>
  </si>
  <si>
    <t>スーパーマーケットバロー各務原中央店</t>
    <phoneticPr fontId="2"/>
  </si>
  <si>
    <t>ヤマザワ古川北店</t>
    <phoneticPr fontId="2"/>
  </si>
  <si>
    <t>マックスバリュ松原店</t>
    <phoneticPr fontId="2"/>
  </si>
  <si>
    <t>東京都江戸川区</t>
    <phoneticPr fontId="2"/>
  </si>
  <si>
    <t>バロー坂本店</t>
    <rPh sb="3" eb="6">
      <t>サカモトテン</t>
    </rPh>
    <phoneticPr fontId="3"/>
  </si>
  <si>
    <t>2011.10</t>
    <phoneticPr fontId="2"/>
  </si>
  <si>
    <t>バロー東起店</t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</si>
  <si>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</si>
  <si>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</si>
  <si>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</si>
  <si>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バロー伊勢市上池町店</t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</si>
  <si>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</si>
  <si>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バロー蟹江店</t>
    <rPh sb="3" eb="5">
      <t>カニエ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</si>
  <si>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</si>
  <si>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</si>
  <si>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ヤマザワ川西店</t>
    <rPh sb="4" eb="5">
      <t>カワ</t>
    </rPh>
    <rPh sb="5" eb="6">
      <t>ニシ</t>
    </rPh>
    <rPh sb="6" eb="7">
      <t>テン</t>
    </rPh>
    <phoneticPr fontId="3"/>
  </si>
  <si>
    <t>TNF+</t>
    <phoneticPr fontId="2"/>
  </si>
  <si>
    <t>ヤマザワ松見町店</t>
    <rPh sb="4" eb="6">
      <t>マツミ</t>
    </rPh>
    <rPh sb="6" eb="7">
      <t>チョウ</t>
    </rPh>
    <rPh sb="7" eb="8">
      <t>テン</t>
    </rPh>
    <phoneticPr fontId="3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</si>
  <si>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</si>
  <si>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</si>
  <si>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2012.10</t>
    <phoneticPr fontId="2"/>
  </si>
  <si>
    <t>マックスバリュ塩草店</t>
    <rPh sb="7" eb="9">
      <t>シオクサ</t>
    </rPh>
    <rPh sb="9" eb="10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</si>
  <si>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</si>
  <si>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</si>
  <si>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</si>
  <si>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バロー大津ショッピングセンター</t>
    <rPh sb="3" eb="5">
      <t>オオツ</t>
    </rPh>
    <phoneticPr fontId="3"/>
  </si>
  <si>
    <t>ユニバース青柳店</t>
    <rPh sb="5" eb="7">
      <t>アオヤギ</t>
    </rPh>
    <rPh sb="7" eb="8">
      <t>テン</t>
    </rPh>
    <phoneticPr fontId="3"/>
  </si>
  <si>
    <t>平屋建</t>
    <phoneticPr fontId="2"/>
  </si>
  <si>
    <t>ナイス飯島店</t>
    <rPh sb="3" eb="5">
      <t>イイジマ</t>
    </rPh>
    <rPh sb="5" eb="6">
      <t>テン</t>
    </rPh>
    <phoneticPr fontId="3"/>
  </si>
  <si>
    <t>バロー藤方店</t>
    <rPh sb="3" eb="5">
      <t>フジカタ</t>
    </rPh>
    <rPh sb="5" eb="6">
      <t>テン</t>
    </rPh>
    <phoneticPr fontId="3"/>
  </si>
  <si>
    <t>ユース安曇川点</t>
    <rPh sb="3" eb="5">
      <t>アズミ</t>
    </rPh>
    <rPh sb="5" eb="6">
      <t>カワ</t>
    </rPh>
    <rPh sb="6" eb="7">
      <t>テン</t>
    </rPh>
    <phoneticPr fontId="3"/>
  </si>
  <si>
    <t>バロー笹部店</t>
    <rPh sb="3" eb="5">
      <t>ササベ</t>
    </rPh>
    <rPh sb="5" eb="6">
      <t>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</si>
  <si>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</si>
  <si>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スーパーマーケット</t>
    <phoneticPr fontId="2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</si>
  <si>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</si>
  <si>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スーパーマーケット</t>
    <phoneticPr fontId="2"/>
  </si>
  <si>
    <t>バロー水口店</t>
    <rPh sb="3" eb="5">
      <t>ミズグチ</t>
    </rPh>
    <rPh sb="5" eb="6">
      <t>テン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</si>
  <si>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</si>
  <si>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3"/>
  </si>
  <si>
    <t>2013.10</t>
    <phoneticPr fontId="2"/>
  </si>
  <si>
    <t>マックスバリュ守口店</t>
    <rPh sb="7" eb="9">
      <t>モリグチ</t>
    </rPh>
    <rPh sb="9" eb="10">
      <t>テン</t>
    </rPh>
    <phoneticPr fontId="3"/>
  </si>
  <si>
    <t>バロー伊那店</t>
    <rPh sb="3" eb="5">
      <t>イナ</t>
    </rPh>
    <rPh sb="5" eb="6">
      <t>テン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</si>
  <si>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</si>
  <si>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</si>
  <si>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</si>
  <si>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イオンビック玉城店</t>
    <rPh sb="6" eb="7">
      <t>タマ</t>
    </rPh>
    <rPh sb="7" eb="8">
      <t>シロ</t>
    </rPh>
    <rPh sb="8" eb="9">
      <t>テン</t>
    </rPh>
    <phoneticPr fontId="3"/>
  </si>
  <si>
    <t>いちやまマート岡谷店</t>
    <rPh sb="7" eb="9">
      <t>オカヤ</t>
    </rPh>
    <rPh sb="9" eb="10">
      <t>テン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</si>
  <si>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</si>
  <si>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マックスバリュ京橋店</t>
    <rPh sb="7" eb="9">
      <t>キョウバシ</t>
    </rPh>
    <rPh sb="9" eb="10">
      <t>テン</t>
    </rPh>
    <phoneticPr fontId="3"/>
  </si>
  <si>
    <t>バロー別名店</t>
    <rPh sb="3" eb="4">
      <t>ベツ</t>
    </rPh>
    <rPh sb="4" eb="5">
      <t>ナ</t>
    </rPh>
    <rPh sb="5" eb="6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</si>
  <si>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</si>
  <si>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ユニバース湊高台店</t>
    <rPh sb="8" eb="9">
      <t>テン</t>
    </rPh>
    <phoneticPr fontId="2"/>
  </si>
  <si>
    <t>スーパーマーケット</t>
    <phoneticPr fontId="2"/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</si>
  <si>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</si>
  <si>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</si>
  <si>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2014.10</t>
    <phoneticPr fontId="2"/>
  </si>
  <si>
    <t>マルイ上井店</t>
    <rPh sb="5" eb="6">
      <t>テン</t>
    </rPh>
    <phoneticPr fontId="2"/>
  </si>
  <si>
    <t>2014.10</t>
    <phoneticPr fontId="2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</si>
  <si>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</si>
  <si>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２階建</t>
  </si>
  <si>
    <t>スーパーマーケット</t>
    <phoneticPr fontId="2"/>
  </si>
  <si>
    <t>平和堂大川端店</t>
  </si>
  <si>
    <t>バロー西春店</t>
    <rPh sb="3" eb="4">
      <t>ニシ</t>
    </rPh>
    <rPh sb="4" eb="5">
      <t>ハル</t>
    </rPh>
    <rPh sb="5" eb="6">
      <t>テン</t>
    </rPh>
    <phoneticPr fontId="3"/>
  </si>
  <si>
    <t>ひまり大庭店</t>
    <rPh sb="5" eb="6">
      <t>テン</t>
    </rPh>
    <phoneticPr fontId="2"/>
  </si>
  <si>
    <t>バロー浅敷店</t>
    <rPh sb="3" eb="4">
      <t>アサ</t>
    </rPh>
    <rPh sb="4" eb="5">
      <t>シキ</t>
    </rPh>
    <rPh sb="5" eb="6">
      <t>テン</t>
    </rPh>
    <phoneticPr fontId="3"/>
  </si>
  <si>
    <t>主婦の店ミーナ店</t>
  </si>
  <si>
    <t>マックスバリュ安養寺店</t>
    <rPh sb="7" eb="10">
      <t>アンヨウジ</t>
    </rPh>
    <rPh sb="10" eb="11">
      <t>テン</t>
    </rPh>
    <phoneticPr fontId="3"/>
  </si>
  <si>
    <t>バロー甲府昭和店</t>
    <rPh sb="5" eb="7">
      <t>ショウワ</t>
    </rPh>
    <rPh sb="7" eb="8">
      <t>テン</t>
    </rPh>
    <phoneticPr fontId="2"/>
  </si>
  <si>
    <t>サミットストア尻手駅前店</t>
    <rPh sb="11" eb="12">
      <t>ミセ</t>
    </rPh>
    <phoneticPr fontId="2"/>
  </si>
  <si>
    <t>バロー安城店</t>
    <rPh sb="5" eb="6">
      <t>テン</t>
    </rPh>
    <phoneticPr fontId="2"/>
  </si>
  <si>
    <t>ユニバースむつ店</t>
    <rPh sb="7" eb="8">
      <t>テン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</si>
  <si>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</si>
  <si>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バロー小島店</t>
    <rPh sb="5" eb="6">
      <t>テン</t>
    </rPh>
    <phoneticPr fontId="2"/>
  </si>
  <si>
    <t>グッディー大田店</t>
  </si>
  <si>
    <t>マックスバリュ小野原東店</t>
  </si>
  <si>
    <t>バロー上越寺店</t>
    <rPh sb="6" eb="7">
      <t>テン</t>
    </rPh>
    <phoneticPr fontId="2"/>
  </si>
  <si>
    <t>ヨークベニマル塩釜店</t>
    <rPh sb="9" eb="10">
      <t>テン</t>
    </rPh>
    <phoneticPr fontId="2"/>
  </si>
  <si>
    <t>バロー寝屋川店</t>
    <rPh sb="6" eb="7">
      <t>テン</t>
    </rPh>
    <phoneticPr fontId="2"/>
  </si>
  <si>
    <t>ヤマザワ荒井南店</t>
    <rPh sb="7" eb="8">
      <t>テン</t>
    </rPh>
    <phoneticPr fontId="2"/>
  </si>
  <si>
    <t>エスポット淵野辺店</t>
  </si>
  <si>
    <t>バロー春江店</t>
    <rPh sb="5" eb="6">
      <t>テン</t>
    </rPh>
    <phoneticPr fontId="2"/>
  </si>
  <si>
    <t>ハローズ住吉店</t>
    <rPh sb="6" eb="7">
      <t>テン</t>
    </rPh>
    <phoneticPr fontId="2"/>
  </si>
  <si>
    <t>ラ・ムー直川店</t>
    <rPh sb="6" eb="7">
      <t>テン</t>
    </rPh>
    <phoneticPr fontId="2"/>
  </si>
  <si>
    <t>ユニバース惣菜センター</t>
    <phoneticPr fontId="2"/>
  </si>
  <si>
    <t>スーパーマーケット</t>
    <phoneticPr fontId="2"/>
  </si>
  <si>
    <t>ハローズ三原店</t>
    <rPh sb="6" eb="7">
      <t>テン</t>
    </rPh>
    <phoneticPr fontId="2"/>
  </si>
  <si>
    <t>2016.10</t>
    <phoneticPr fontId="2"/>
  </si>
  <si>
    <t>ハローデイ徳力店</t>
    <rPh sb="7" eb="8">
      <t>テン</t>
    </rPh>
    <phoneticPr fontId="2"/>
  </si>
  <si>
    <t>ラ・ムー紀三井寺店</t>
  </si>
  <si>
    <t>バロー湖西店</t>
    <rPh sb="5" eb="6">
      <t>テン</t>
    </rPh>
    <phoneticPr fontId="2"/>
  </si>
  <si>
    <t>ヨークベニマル落合店</t>
  </si>
  <si>
    <t>スーパーサンシ明和店</t>
  </si>
  <si>
    <t>マルイ国府店</t>
  </si>
  <si>
    <t>ヤマザワ村山駅西店</t>
    <phoneticPr fontId="2"/>
  </si>
  <si>
    <t>スーパーマーケット</t>
    <phoneticPr fontId="2"/>
  </si>
  <si>
    <t>ナイス山手台店</t>
    <rPh sb="6" eb="7">
      <t>テン</t>
    </rPh>
    <phoneticPr fontId="2"/>
  </si>
  <si>
    <t>ヨークベニマル泉下川店</t>
    <rPh sb="10" eb="11">
      <t>テン</t>
    </rPh>
    <phoneticPr fontId="2"/>
  </si>
  <si>
    <t>ハローズ万代店(ﾊﾛｰｽﾞ棟+ﾃﾅﾝﾄ棟)</t>
    <phoneticPr fontId="2"/>
  </si>
  <si>
    <t>スーパーバリュー春日部小淵店</t>
    <phoneticPr fontId="2"/>
  </si>
  <si>
    <t>ハローズ向島店</t>
    <phoneticPr fontId="2"/>
  </si>
  <si>
    <t>広島県尾道市</t>
    <phoneticPr fontId="2"/>
  </si>
  <si>
    <t>バロー勝川店</t>
  </si>
  <si>
    <t>コープ八重田店</t>
    <rPh sb="3" eb="6">
      <t>ヤエタ</t>
    </rPh>
    <rPh sb="6" eb="7">
      <t>テン</t>
    </rPh>
    <phoneticPr fontId="2"/>
  </si>
  <si>
    <t>ハローズ向島店（テナント棟）</t>
  </si>
  <si>
    <t>ヨークベニマル古川店</t>
  </si>
  <si>
    <t>DCMホーマック落合店</t>
  </si>
  <si>
    <t>サツドラ倶知安店</t>
  </si>
  <si>
    <t>マルイ国府店生活棟</t>
  </si>
  <si>
    <t>鳥取県鳥取市</t>
    <phoneticPr fontId="2"/>
  </si>
  <si>
    <t>平屋建</t>
    <phoneticPr fontId="2"/>
  </si>
  <si>
    <t>ヤマザワ漆山店</t>
  </si>
  <si>
    <t>山形県山形市</t>
    <phoneticPr fontId="2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</si>
  <si>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</si>
  <si>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</si>
  <si>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バロー国高店</t>
    <rPh sb="3" eb="4">
      <t>クニ</t>
    </rPh>
    <rPh sb="4" eb="5">
      <t>タカ</t>
    </rPh>
    <rPh sb="5" eb="6">
      <t>テン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</si>
  <si>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</si>
  <si>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S造</t>
    <phoneticPr fontId="2"/>
  </si>
  <si>
    <t>マルイ国府店</t>
    <rPh sb="3" eb="5">
      <t>コクフ</t>
    </rPh>
    <rPh sb="5" eb="6">
      <t>テン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</si>
  <si>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</si>
  <si>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バロー高辻店</t>
    <rPh sb="3" eb="5">
      <t>タカツジ</t>
    </rPh>
    <rPh sb="5" eb="6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</si>
  <si>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</si>
  <si>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バロー各務原中央店</t>
  </si>
  <si>
    <t>岐阜県各務原市</t>
    <phoneticPr fontId="2"/>
  </si>
  <si>
    <t>S造</t>
    <phoneticPr fontId="2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</si>
  <si>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</si>
  <si>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スーパーベルクス中葛西店</t>
    <rPh sb="11" eb="12">
      <t>テン</t>
    </rPh>
    <phoneticPr fontId="3"/>
  </si>
  <si>
    <t>東京都江戸川区</t>
    <phoneticPr fontId="2"/>
  </si>
  <si>
    <t>バロー中志段味店</t>
    <rPh sb="3" eb="4">
      <t>ナカ</t>
    </rPh>
    <rPh sb="7" eb="8">
      <t>テン</t>
    </rPh>
    <phoneticPr fontId="3"/>
  </si>
  <si>
    <t>愛知県名古屋市</t>
    <phoneticPr fontId="2"/>
  </si>
  <si>
    <t>ラ・ムー亀田店</t>
  </si>
  <si>
    <t>ヤマザワ角田店</t>
    <rPh sb="4" eb="7">
      <t>カクダテン</t>
    </rPh>
    <phoneticPr fontId="3"/>
  </si>
  <si>
    <t>バロー下九沢</t>
    <rPh sb="3" eb="6">
      <t>シモクザワ</t>
    </rPh>
    <phoneticPr fontId="3"/>
  </si>
  <si>
    <t>アルビス笠舞店</t>
  </si>
  <si>
    <t>タウンプラザかねひでよなばる市場</t>
    <rPh sb="14" eb="16">
      <t>イチバ</t>
    </rPh>
    <phoneticPr fontId="2"/>
  </si>
  <si>
    <t>ナルス直江津東店</t>
  </si>
  <si>
    <t>ハローズ佐古店</t>
  </si>
  <si>
    <t>元気市場たかはし元木店</t>
  </si>
  <si>
    <t>バロー浜松中島店</t>
  </si>
  <si>
    <t>2019.10</t>
    <phoneticPr fontId="2"/>
  </si>
  <si>
    <t>-</t>
    <phoneticPr fontId="2"/>
  </si>
  <si>
    <t>地盤改良解体工事</t>
    <phoneticPr fontId="2"/>
  </si>
  <si>
    <t>ジュンテンドー大竹店</t>
    <rPh sb="7" eb="9">
      <t>オオタケ</t>
    </rPh>
    <rPh sb="9" eb="10">
      <t>テン</t>
    </rPh>
    <phoneticPr fontId="3"/>
  </si>
  <si>
    <t>ハローズ大林店</t>
  </si>
  <si>
    <t>アルビス小松幸町店</t>
  </si>
  <si>
    <t>Av･Br伊万里店</t>
  </si>
  <si>
    <t>TNF-D</t>
    <phoneticPr fontId="2"/>
  </si>
  <si>
    <t>タウンプラザかねひで名護店</t>
    <rPh sb="10" eb="13">
      <t>ナゴテン</t>
    </rPh>
    <phoneticPr fontId="2"/>
  </si>
  <si>
    <t>バロー領下店</t>
  </si>
  <si>
    <t>岐阜県岐阜市</t>
    <phoneticPr fontId="2"/>
  </si>
  <si>
    <t>TNF-D</t>
    <phoneticPr fontId="2"/>
  </si>
  <si>
    <t>フードD365見山店</t>
  </si>
  <si>
    <t>大阪屋ショップ豊田店</t>
  </si>
  <si>
    <t>ハローズ西条店</t>
  </si>
  <si>
    <t>2020.10</t>
    <phoneticPr fontId="2"/>
  </si>
  <si>
    <t>ルネサンス野田店</t>
    <rPh sb="7" eb="8">
      <t>テン</t>
    </rPh>
    <phoneticPr fontId="2"/>
  </si>
  <si>
    <t>インドアゴルフサロン</t>
  </si>
  <si>
    <t>JOYFIT24津桜橋</t>
    <rPh sb="8" eb="9">
      <t>ツ</t>
    </rPh>
    <rPh sb="9" eb="11">
      <t>サクラバシ</t>
    </rPh>
    <phoneticPr fontId="2"/>
  </si>
  <si>
    <t>梅田駅北倉庫Ａ棟</t>
  </si>
  <si>
    <t>梅田駅北倉庫Ｂ棟</t>
  </si>
  <si>
    <t>梅田駅北倉庫Ｃ棟</t>
  </si>
  <si>
    <t>梅田駅北倉庫Ｄ棟</t>
  </si>
  <si>
    <t xml:space="preserve">高知ORS </t>
    <rPh sb="0" eb="2">
      <t>コウチ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</si>
  <si>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</si>
  <si>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</si>
  <si>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</si>
  <si>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吹田倉庫</t>
    <rPh sb="0" eb="2">
      <t>スイタ</t>
    </rPh>
    <rPh sb="2" eb="4">
      <t>ソウコ</t>
    </rPh>
    <phoneticPr fontId="3"/>
  </si>
  <si>
    <t>吹田鉄道倉庫</t>
    <rPh sb="1" eb="2">
      <t>タ</t>
    </rPh>
    <phoneticPr fontId="2"/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</si>
  <si>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</si>
  <si>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</si>
  <si>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コープ伊豆センター</t>
    <rPh sb="3" eb="5">
      <t>イズ</t>
    </rPh>
    <phoneticPr fontId="3"/>
  </si>
  <si>
    <t>新三田PCB保管庫</t>
    <phoneticPr fontId="2"/>
  </si>
  <si>
    <t>平屋建</t>
    <phoneticPr fontId="2"/>
  </si>
  <si>
    <t>グリーンライフ商品倉庫</t>
    <rPh sb="7" eb="9">
      <t>ショウヒン</t>
    </rPh>
    <rPh sb="9" eb="11">
      <t>ソウコ</t>
    </rPh>
    <phoneticPr fontId="3"/>
  </si>
  <si>
    <t>T-BAGS</t>
    <phoneticPr fontId="2"/>
  </si>
  <si>
    <t>あさの冷蔵庫</t>
    <rPh sb="3" eb="6">
      <t>レイゾウコ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</si>
  <si>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</si>
  <si>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2012.10</t>
    <phoneticPr fontId="2"/>
  </si>
  <si>
    <t>スギコ産業倉庫</t>
    <rPh sb="3" eb="5">
      <t>サンギョウ</t>
    </rPh>
    <rPh sb="5" eb="7">
      <t>ソウコ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</si>
  <si>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</si>
  <si>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３階建</t>
    <phoneticPr fontId="2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</si>
  <si>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</si>
  <si>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日通トランスポート</t>
    <rPh sb="0" eb="2">
      <t>ニッツウ</t>
    </rPh>
    <phoneticPr fontId="3"/>
  </si>
  <si>
    <t>２階建</t>
    <phoneticPr fontId="2"/>
  </si>
  <si>
    <t>WT</t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</si>
  <si>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</si>
  <si>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稲和ファーム</t>
    <rPh sb="0" eb="1">
      <t>イネ</t>
    </rPh>
    <rPh sb="1" eb="2">
      <t>ワ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</si>
  <si>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</si>
  <si>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</si>
  <si>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</si>
  <si>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</si>
  <si>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</si>
  <si>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赤レンガ倉庫</t>
    <rPh sb="0" eb="1">
      <t>アカ</t>
    </rPh>
    <rPh sb="4" eb="6">
      <t>ソウコ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</si>
  <si>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</si>
  <si>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平屋建</t>
    <phoneticPr fontId="2"/>
  </si>
  <si>
    <t>ハイブリッド</t>
    <phoneticPr fontId="2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</si>
  <si>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</si>
  <si>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</si>
  <si>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ミヤカン新工場倉庫棟</t>
    <rPh sb="4" eb="5">
      <t>シン</t>
    </rPh>
    <rPh sb="5" eb="7">
      <t>コウジョウ</t>
    </rPh>
    <phoneticPr fontId="3"/>
  </si>
  <si>
    <t>2階建</t>
    <phoneticPr fontId="2"/>
  </si>
  <si>
    <t>宮坂米倉庫</t>
  </si>
  <si>
    <t>龍喜飯店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</si>
  <si>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</si>
  <si>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ジャパンフードサポート玄米低温倉庫</t>
  </si>
  <si>
    <t>F倉庫</t>
    <rPh sb="1" eb="3">
      <t>ソウコ</t>
    </rPh>
    <phoneticPr fontId="2"/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</si>
  <si>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</si>
  <si>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内村電機倉庫</t>
    <rPh sb="4" eb="6">
      <t>ソウコ</t>
    </rPh>
    <phoneticPr fontId="2"/>
  </si>
  <si>
    <t>阿賀マリノポリス</t>
    <rPh sb="0" eb="2">
      <t>アガ</t>
    </rPh>
    <phoneticPr fontId="3"/>
  </si>
  <si>
    <t>秋田物流センター</t>
  </si>
  <si>
    <t>平屋建</t>
    <phoneticPr fontId="2"/>
  </si>
  <si>
    <t>アートコーポレーション大阪</t>
  </si>
  <si>
    <t>姫島駅高架下（Ⅱ期）</t>
    <rPh sb="2" eb="3">
      <t>エキ</t>
    </rPh>
    <phoneticPr fontId="2"/>
  </si>
  <si>
    <t>関西トランスウェイ</t>
  </si>
  <si>
    <t>中国通運冷蔵倉庫</t>
  </si>
  <si>
    <t>浪岡配送センター</t>
  </si>
  <si>
    <t>ホリ・コーポレーション</t>
  </si>
  <si>
    <t>JA郡山市耕作物共同利用施設</t>
  </si>
  <si>
    <t>JA庄内みどり広野低温米倉庫</t>
  </si>
  <si>
    <t>三和鋲螺製作所倉庫</t>
  </si>
  <si>
    <t>大潟村同友会低温倉庫</t>
  </si>
  <si>
    <t>山進運輸境港配送センター</t>
  </si>
  <si>
    <t>サンライズ産業第三倉庫</t>
  </si>
  <si>
    <t>エンドレステック丘珠物流施設</t>
  </si>
  <si>
    <t>ランプロジェクト倉庫</t>
    <rPh sb="8" eb="10">
      <t>ソウコ</t>
    </rPh>
    <phoneticPr fontId="3"/>
  </si>
  <si>
    <t>フィールドメンテナンス倉庫</t>
    <rPh sb="11" eb="13">
      <t>ソウコ</t>
    </rPh>
    <phoneticPr fontId="2"/>
  </si>
  <si>
    <t>境港海陸運送竹内2号倉庫</t>
  </si>
  <si>
    <t>センコー北広島危険物倉庫</t>
  </si>
  <si>
    <t>ナイス北海道物流センター</t>
    <rPh sb="3" eb="6">
      <t>ホッカイドウ</t>
    </rPh>
    <phoneticPr fontId="2"/>
  </si>
  <si>
    <t>竹原火力資材倉庫</t>
  </si>
  <si>
    <t>2016.10</t>
    <phoneticPr fontId="2"/>
  </si>
  <si>
    <t>赤田運輸産業倉庫</t>
  </si>
  <si>
    <t>酒田酒造定温倉庫</t>
  </si>
  <si>
    <t>ヤンマーアグリジャパン白石支店倉庫</t>
  </si>
  <si>
    <t>内村電機工務店倉庫</t>
  </si>
  <si>
    <t>レントオール広島事務所</t>
  </si>
  <si>
    <t>JAいわて滝沢倉庫「いわて純情米」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</si>
  <si>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</si>
  <si>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</si>
  <si>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</si>
  <si>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</si>
  <si>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</si>
  <si>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関西トランスウェイ㈱南大阪第2物流センター（冷蔵棟）</t>
    <phoneticPr fontId="2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</si>
  <si>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</si>
  <si>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ハニーズ物流センター</t>
  </si>
  <si>
    <t>三岐通運桑名市多度倉庫</t>
  </si>
  <si>
    <t>テニスコート東側倉庫</t>
  </si>
  <si>
    <t>ARCA新社屋</t>
  </si>
  <si>
    <t>JA豊頃町種子馬鈴薯貯蔵施設</t>
  </si>
  <si>
    <t>日本通運士別倉庫</t>
  </si>
  <si>
    <t>東区丘珠流通施設</t>
  </si>
  <si>
    <t>スギモト精肉冷蔵庫</t>
  </si>
  <si>
    <t>福松屋運送本社倉庫</t>
    <rPh sb="5" eb="7">
      <t>ホンシャ</t>
    </rPh>
    <rPh sb="7" eb="9">
      <t>ソウコ</t>
    </rPh>
    <phoneticPr fontId="3"/>
  </si>
  <si>
    <t>静岡県裾野市</t>
    <phoneticPr fontId="2"/>
  </si>
  <si>
    <t>アクティオ千葉工場（倉庫棟）</t>
    <rPh sb="10" eb="12">
      <t>ソウコ</t>
    </rPh>
    <rPh sb="12" eb="13">
      <t>トウ</t>
    </rPh>
    <phoneticPr fontId="3"/>
  </si>
  <si>
    <t>千葉県市原市</t>
    <phoneticPr fontId="2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</si>
  <si>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</si>
  <si>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2017.10</t>
    <phoneticPr fontId="2"/>
  </si>
  <si>
    <t>釧路厚生社発酵2号棟</t>
  </si>
  <si>
    <t>ポルシェ岡山</t>
  </si>
  <si>
    <t>岡山県岡山市</t>
    <phoneticPr fontId="2"/>
  </si>
  <si>
    <t>ビーンズプレス吉川倉庫</t>
    <rPh sb="7" eb="9">
      <t>ヨシカワ</t>
    </rPh>
    <rPh sb="9" eb="11">
      <t>ソウコ</t>
    </rPh>
    <phoneticPr fontId="3"/>
  </si>
  <si>
    <t>太平洋セメント大阪サービスステーション</t>
    <rPh sb="0" eb="3">
      <t>タイヘイヨウ</t>
    </rPh>
    <rPh sb="7" eb="9">
      <t>オオサカ</t>
    </rPh>
    <phoneticPr fontId="3"/>
  </si>
  <si>
    <t>大阪府大阪市</t>
    <phoneticPr fontId="2"/>
  </si>
  <si>
    <t>フレッシュ物流配送センター</t>
    <rPh sb="5" eb="7">
      <t>ブツリュウ</t>
    </rPh>
    <rPh sb="7" eb="9">
      <t>ハイソウ</t>
    </rPh>
    <phoneticPr fontId="3"/>
  </si>
  <si>
    <t>TNF-D</t>
    <phoneticPr fontId="2"/>
  </si>
  <si>
    <t>フレートサービス倉庫</t>
    <rPh sb="8" eb="10">
      <t>ソウコ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</si>
  <si>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</si>
  <si>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</si>
  <si>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2"/>
  </si>
  <si>
    <t>山中産業八代倉庫</t>
  </si>
  <si>
    <t>熊本県八代市</t>
    <phoneticPr fontId="2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</si>
  <si>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</si>
  <si>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三重県三重郡</t>
    <phoneticPr fontId="2"/>
  </si>
  <si>
    <t>日立建機函館営業所レンタル倉庫</t>
    <rPh sb="0" eb="2">
      <t>ヒタチ</t>
    </rPh>
    <phoneticPr fontId="3"/>
  </si>
  <si>
    <t>北海道北斗市</t>
    <phoneticPr fontId="2"/>
  </si>
  <si>
    <t>豊頃町農業協同組合肥料倉庫棟</t>
    <rPh sb="0" eb="2">
      <t>トヨコロ</t>
    </rPh>
    <phoneticPr fontId="3"/>
  </si>
  <si>
    <t>北海道中川郡</t>
    <phoneticPr fontId="2"/>
  </si>
  <si>
    <t>北海道中川郡</t>
    <phoneticPr fontId="2"/>
  </si>
  <si>
    <t>弘前倉庫五所川原倉庫</t>
    <rPh sb="4" eb="8">
      <t>ゴショガワラ</t>
    </rPh>
    <rPh sb="8" eb="10">
      <t>ソウコ</t>
    </rPh>
    <phoneticPr fontId="3"/>
  </si>
  <si>
    <t>青森県五所川原市</t>
    <phoneticPr fontId="2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</si>
  <si>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</si>
  <si>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丸山HD堂山新田倉庫</t>
  </si>
  <si>
    <t>静岡県菊川市</t>
    <phoneticPr fontId="2"/>
  </si>
  <si>
    <t>サンライズ産業花巻店第二倉庫</t>
  </si>
  <si>
    <t>岩手県花巻市</t>
    <phoneticPr fontId="2"/>
  </si>
  <si>
    <t>久保田工業本社倉庫棟</t>
    <rPh sb="7" eb="10">
      <t>ソウコトウ</t>
    </rPh>
    <phoneticPr fontId="3"/>
  </si>
  <si>
    <t>イトハラ水産朝酌商品セットセンター</t>
  </si>
  <si>
    <t>島根県松江市</t>
    <phoneticPr fontId="2"/>
  </si>
  <si>
    <t>JA会津よつば猪苗代物流合理化施設</t>
  </si>
  <si>
    <t>福島県耶麻郡</t>
    <phoneticPr fontId="2"/>
  </si>
  <si>
    <t>かどや製油第二工場（倉庫棟）</t>
    <rPh sb="10" eb="12">
      <t>ソウコ</t>
    </rPh>
    <rPh sb="12" eb="13">
      <t>トウ</t>
    </rPh>
    <phoneticPr fontId="2"/>
  </si>
  <si>
    <t>千葉県袖ヶ浦市</t>
    <phoneticPr fontId="2"/>
  </si>
  <si>
    <t>本田興業本社ビル（倉庫棟）</t>
    <rPh sb="9" eb="11">
      <t>ソウコ</t>
    </rPh>
    <rPh sb="11" eb="12">
      <t>トウ</t>
    </rPh>
    <phoneticPr fontId="2"/>
  </si>
  <si>
    <t>滋賀運送竜王物流センター</t>
  </si>
  <si>
    <t>太平洋セメント和歌山ＳＳ倉庫</t>
  </si>
  <si>
    <t>和歌山県和歌山市</t>
    <phoneticPr fontId="2"/>
  </si>
  <si>
    <t>スギヤマ紙業倉庫</t>
  </si>
  <si>
    <t>中川鋼管潮見町倉庫</t>
  </si>
  <si>
    <t>３階建</t>
    <rPh sb="1" eb="3">
      <t>ガイダテ</t>
    </rPh>
    <phoneticPr fontId="2"/>
  </si>
  <si>
    <t>JA山形全農庄内南部ライスステーション</t>
  </si>
  <si>
    <t>一柳運送倉庫</t>
  </si>
  <si>
    <t>川健川村商店倉庫</t>
  </si>
  <si>
    <t>トラストシステム</t>
  </si>
  <si>
    <t>TNF-D・T-BAGS</t>
    <phoneticPr fontId="2"/>
  </si>
  <si>
    <t>大丸防音茨城機材センター倉庫</t>
  </si>
  <si>
    <t>丸カ運送倉庫</t>
  </si>
  <si>
    <t>つくば市学園の森</t>
  </si>
  <si>
    <t>弘前倉庫五所川原倉庫</t>
    <rPh sb="2" eb="4">
      <t>ソウコ</t>
    </rPh>
    <phoneticPr fontId="2"/>
  </si>
  <si>
    <t>浪田商事農産物一時保管倉庫</t>
  </si>
  <si>
    <t>柳川合同西蒲池センター</t>
  </si>
  <si>
    <t>日幸産業運輸石狩第二物流センター</t>
  </si>
  <si>
    <t>朝日ヶ丘産業本地物流センター</t>
  </si>
  <si>
    <t>かりや愛知中央生活協同組合新物流センター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</si>
  <si>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</si>
  <si>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日本ペイント防食コーティングス倉庫</t>
  </si>
  <si>
    <t>弘前倉庫五所川原倉庫</t>
  </si>
  <si>
    <t>中央物産伊勢原LC危険物倉庫</t>
  </si>
  <si>
    <t>JA全農中四国農薬危険物貯蔵施設　</t>
  </si>
  <si>
    <t>TNF-D・ハイブリッド</t>
    <phoneticPr fontId="2"/>
  </si>
  <si>
    <t>協栄倉庫F棟危険物倉庫</t>
  </si>
  <si>
    <t>東方町倉庫PJ</t>
  </si>
  <si>
    <t>JAごしょつがる米穀低温倉庫</t>
  </si>
  <si>
    <t>センコン物流新潟倉庫</t>
  </si>
  <si>
    <t>山陽海運倉庫棟</t>
  </si>
  <si>
    <t>弘前倉庫五所川原倉庫Ⅳ期</t>
  </si>
  <si>
    <t>エスラインギフ川口支店（Ⅱ期）</t>
    <rPh sb="13" eb="14">
      <t>キ</t>
    </rPh>
    <phoneticPr fontId="3"/>
  </si>
  <si>
    <t>埼玉県川口市</t>
    <phoneticPr fontId="2"/>
  </si>
  <si>
    <t>青森県上北郡</t>
    <phoneticPr fontId="2"/>
  </si>
  <si>
    <t>日本海冷凍魚㈱冷蔵庫（Ⅱ期）</t>
  </si>
  <si>
    <t>丸善運輸関西神戸東灘区倉庫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</si>
  <si>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</si>
  <si>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JAみちのく村山大石田低温倉庫</t>
  </si>
  <si>
    <t>石巻物流センター</t>
  </si>
  <si>
    <t>カナモト小浜営業所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</si>
  <si>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</si>
  <si>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</si>
  <si>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２階建</t>
    <phoneticPr fontId="2"/>
  </si>
  <si>
    <t>和久楽MRC</t>
    <rPh sb="0" eb="2">
      <t>カズヒサ</t>
    </rPh>
    <rPh sb="2" eb="3">
      <t>ラク</t>
    </rPh>
    <phoneticPr fontId="3"/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</si>
  <si>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</si>
  <si>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2"/>
  </si>
  <si>
    <t>福島パッケージステーション</t>
  </si>
  <si>
    <t>福島県福島市</t>
    <rPh sb="0" eb="3">
      <t>フクシマケン</t>
    </rPh>
    <rPh sb="3" eb="6">
      <t>フクシマシ</t>
    </rPh>
    <phoneticPr fontId="2"/>
  </si>
  <si>
    <t>QC保存倉庫</t>
  </si>
  <si>
    <t>福岡県大牟田市</t>
    <rPh sb="0" eb="3">
      <t>フクオカケン</t>
    </rPh>
    <phoneticPr fontId="2"/>
  </si>
  <si>
    <t>エスラインギフ川口支店（Ⅲ期）</t>
  </si>
  <si>
    <t>埼玉県川口市</t>
  </si>
  <si>
    <t>ハーディック事務所・倉庫</t>
  </si>
  <si>
    <t>北海道石狩郡</t>
    <rPh sb="0" eb="3">
      <t>ホッカイドウ</t>
    </rPh>
    <rPh sb="3" eb="6">
      <t>イシカリグン</t>
    </rPh>
    <phoneticPr fontId="2"/>
  </si>
  <si>
    <t>三共理化工業倉庫</t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</si>
  <si>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</si>
  <si>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大阪大学自走式立体駐車場</t>
  </si>
  <si>
    <t>スーパービバホーム岩槻店駐車場①</t>
    <rPh sb="12" eb="15">
      <t>チュウシャジョウ</t>
    </rPh>
    <phoneticPr fontId="2"/>
  </si>
  <si>
    <t>スーパービバホーム岩槻店駐車場②</t>
    <rPh sb="12" eb="15">
      <t>チュウシャジョウ</t>
    </rPh>
    <phoneticPr fontId="2"/>
  </si>
  <si>
    <t>沖縄ブライダルプラン駐車場</t>
    <rPh sb="0" eb="2">
      <t>オキナワ</t>
    </rPh>
    <rPh sb="10" eb="13">
      <t>チュウシャジョウ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</si>
  <si>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</si>
  <si>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</si>
  <si>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</si>
  <si>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</si>
  <si>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</si>
  <si>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サンタウンプラザ駐車場</t>
    <rPh sb="8" eb="11">
      <t>チュウシャジョウ</t>
    </rPh>
    <phoneticPr fontId="3"/>
  </si>
  <si>
    <t>亀岡大井町ストックヤード（駐車場棟）</t>
    <rPh sb="13" eb="16">
      <t>チュウシャジョウ</t>
    </rPh>
    <phoneticPr fontId="2"/>
  </si>
  <si>
    <t>駐車場</t>
    <phoneticPr fontId="2"/>
  </si>
  <si>
    <t>岩国錦帯橋空港立体駐車場</t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</si>
  <si>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</si>
  <si>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兵庫県西宮市</t>
    <phoneticPr fontId="2"/>
  </si>
  <si>
    <t>HTB駐車場　ヒルトンホテル東京ベイ駐車場</t>
    <phoneticPr fontId="2"/>
  </si>
  <si>
    <t>１層２段</t>
    <rPh sb="1" eb="2">
      <t>ソウ</t>
    </rPh>
    <rPh sb="3" eb="4">
      <t>ダン</t>
    </rPh>
    <phoneticPr fontId="2"/>
  </si>
  <si>
    <t>原町田6丁目駐車場</t>
  </si>
  <si>
    <t>駐車場</t>
    <phoneticPr fontId="2"/>
  </si>
  <si>
    <t>４層５段</t>
    <rPh sb="1" eb="2">
      <t>ソウ</t>
    </rPh>
    <rPh sb="3" eb="4">
      <t>ダン</t>
    </rPh>
    <phoneticPr fontId="2"/>
  </si>
  <si>
    <t>ホクガン駐車場</t>
  </si>
  <si>
    <t>２層３段</t>
    <rPh sb="1" eb="2">
      <t>ソウ</t>
    </rPh>
    <rPh sb="3" eb="4">
      <t>ダン</t>
    </rPh>
    <phoneticPr fontId="2"/>
  </si>
  <si>
    <t>ジャムフレンドクラブむつ十二林店</t>
  </si>
  <si>
    <t>１層２段</t>
    <phoneticPr fontId="2"/>
  </si>
  <si>
    <t>ホテルグランビュー高崎駐車場</t>
  </si>
  <si>
    <t>NHKラジオ局</t>
    <rPh sb="6" eb="7">
      <t>キョク</t>
    </rPh>
    <phoneticPr fontId="3"/>
  </si>
  <si>
    <t>地下</t>
    <phoneticPr fontId="2"/>
  </si>
  <si>
    <t>ハイブリッド</t>
    <phoneticPr fontId="2"/>
  </si>
  <si>
    <t>油脂タンク（Ⅰ期）</t>
  </si>
  <si>
    <t>油脂タンク（Ⅱ期）</t>
    <rPh sb="0" eb="2">
      <t>ユシ</t>
    </rPh>
    <rPh sb="7" eb="8">
      <t>キ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</si>
  <si>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</si>
  <si>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群馬県邑楽郡</t>
    <phoneticPr fontId="2"/>
  </si>
  <si>
    <t>-</t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</si>
  <si>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</si>
  <si>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千葉県袖ヶ浦市</t>
    <phoneticPr fontId="2"/>
  </si>
  <si>
    <t>トーエネック伊勢営業所</t>
    <rPh sb="8" eb="11">
      <t>エイギョウショ</t>
    </rPh>
    <phoneticPr fontId="3"/>
  </si>
  <si>
    <t>WT</t>
    <phoneticPr fontId="2"/>
  </si>
  <si>
    <t>ディスカウントストア</t>
    <phoneticPr fontId="2"/>
  </si>
  <si>
    <t>セリアフレスポ境港店</t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</si>
  <si>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</si>
  <si>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MEGAドン・キホーテ 宜野湾店</t>
  </si>
  <si>
    <t>ディスカウントストア</t>
    <phoneticPr fontId="2"/>
  </si>
  <si>
    <t>ディスカウントストア</t>
    <phoneticPr fontId="2"/>
  </si>
  <si>
    <t>ドン・キホーテ弘前店</t>
    <rPh sb="7" eb="9">
      <t>ヒロサキ</t>
    </rPh>
    <rPh sb="9" eb="10">
      <t>テン</t>
    </rPh>
    <phoneticPr fontId="3"/>
  </si>
  <si>
    <t>ディスカウントストア</t>
    <phoneticPr fontId="2"/>
  </si>
  <si>
    <t>MEGAドン・キホーテうるま店</t>
    <rPh sb="14" eb="15">
      <t>テン</t>
    </rPh>
    <phoneticPr fontId="3"/>
  </si>
  <si>
    <t>MEGAドン・キホーテ菊陽店</t>
  </si>
  <si>
    <t>２階建</t>
    <phoneticPr fontId="2"/>
  </si>
  <si>
    <t>ダイソーベルクス墨田鐘ヶ淵店</t>
  </si>
  <si>
    <t>MEGAドン・キホーテ都城店</t>
    <rPh sb="11" eb="13">
      <t>ミヤコノジョウ</t>
    </rPh>
    <rPh sb="13" eb="14">
      <t>テン</t>
    </rPh>
    <phoneticPr fontId="3"/>
  </si>
  <si>
    <t>2014.10</t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</si>
  <si>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</si>
  <si>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ディスカウントストア</t>
    <phoneticPr fontId="2"/>
  </si>
  <si>
    <t>平屋建</t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</si>
  <si>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</si>
  <si>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ディスカウントストア</t>
    <phoneticPr fontId="2"/>
  </si>
  <si>
    <t>ヤマザワ村山駅西店貸店舗（ダイソー様）</t>
    <phoneticPr fontId="2"/>
  </si>
  <si>
    <t>ディスカウントストア</t>
    <phoneticPr fontId="2"/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</si>
  <si>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</si>
  <si>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TNF-D</t>
    <phoneticPr fontId="2"/>
  </si>
  <si>
    <t>ダイレックス相生店</t>
  </si>
  <si>
    <t>S造</t>
    <phoneticPr fontId="2"/>
  </si>
  <si>
    <t>MEGAドン・キホーテ甲府店</t>
    <rPh sb="11" eb="14">
      <t>コウフテン</t>
    </rPh>
    <phoneticPr fontId="2"/>
  </si>
  <si>
    <t>山梨県甲府市</t>
    <phoneticPr fontId="2"/>
  </si>
  <si>
    <t>ダイソー西舞鶴店</t>
    <rPh sb="4" eb="5">
      <t>ニシ</t>
    </rPh>
    <rPh sb="5" eb="7">
      <t>マイヅル</t>
    </rPh>
    <rPh sb="7" eb="8">
      <t>ミセ</t>
    </rPh>
    <phoneticPr fontId="3"/>
  </si>
  <si>
    <t>ディスカウントストア</t>
    <phoneticPr fontId="2"/>
  </si>
  <si>
    <t>ドラッグストア</t>
    <phoneticPr fontId="2"/>
  </si>
  <si>
    <t>ひまわり・エヴリィ可部店</t>
  </si>
  <si>
    <t>ひまわり東深津店</t>
  </si>
  <si>
    <t>ひまわり中庄店</t>
  </si>
  <si>
    <t>ドラッグストア</t>
    <phoneticPr fontId="2"/>
  </si>
  <si>
    <t>ウェルネス安来店</t>
  </si>
  <si>
    <t>ZAGZAG乙島店　</t>
    <rPh sb="6" eb="7">
      <t>オツ</t>
    </rPh>
    <rPh sb="7" eb="8">
      <t>シマ</t>
    </rPh>
    <rPh sb="8" eb="9">
      <t>テン</t>
    </rPh>
    <phoneticPr fontId="3"/>
  </si>
  <si>
    <t>ドラッグストア</t>
    <phoneticPr fontId="2"/>
  </si>
  <si>
    <t>ウォンツ西大寺店</t>
    <rPh sb="4" eb="7">
      <t>サイダイジ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</si>
  <si>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</si>
  <si>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</si>
  <si>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</si>
  <si>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ドラッグストア</t>
    <phoneticPr fontId="2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</si>
  <si>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</si>
  <si>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</si>
  <si>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ドラッグストア</t>
    <phoneticPr fontId="2"/>
  </si>
  <si>
    <t>ウエルシア東川口店</t>
    <rPh sb="5" eb="8">
      <t>ヒガシカワグチ</t>
    </rPh>
    <rPh sb="8" eb="9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</si>
  <si>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</si>
  <si>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ドラッグストア</t>
    <phoneticPr fontId="2"/>
  </si>
  <si>
    <t>ウエルシア八千代大和田</t>
    <rPh sb="5" eb="8">
      <t>ヤチヨ</t>
    </rPh>
    <rPh sb="8" eb="11">
      <t>オオワダ</t>
    </rPh>
    <phoneticPr fontId="3"/>
  </si>
  <si>
    <t>ウエルシア土気店</t>
    <rPh sb="5" eb="7">
      <t>トケ</t>
    </rPh>
    <rPh sb="7" eb="8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</si>
  <si>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</si>
  <si>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</si>
  <si>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ZAGZAG高松春日店</t>
    <rPh sb="6" eb="8">
      <t>タカマツ</t>
    </rPh>
    <rPh sb="8" eb="11">
      <t>カスガテン</t>
    </rPh>
    <phoneticPr fontId="3"/>
  </si>
  <si>
    <t>2010.10</t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</si>
  <si>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</si>
  <si>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ドラッグてらしまかすみがうら大和田店</t>
    <rPh sb="14" eb="18">
      <t>オオワダテン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</si>
  <si>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</si>
  <si>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ウエルシア薬局新潟大学前店</t>
    <rPh sb="5" eb="7">
      <t>ヤッキョク</t>
    </rPh>
    <phoneticPr fontId="3"/>
  </si>
  <si>
    <t>ウエルシア薬局つくば研究学園店</t>
    <rPh sb="5" eb="7">
      <t>ヤッキョク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</si>
  <si>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</si>
  <si>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ドラッグストア</t>
    <phoneticPr fontId="2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</si>
  <si>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</si>
  <si>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</si>
  <si>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</si>
  <si>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</si>
  <si>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</si>
  <si>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</si>
  <si>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</si>
  <si>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3"/>
  </si>
  <si>
    <t>ドラッグストア</t>
    <phoneticPr fontId="2"/>
  </si>
  <si>
    <t>ドラックヤマザワ旭新町店</t>
    <rPh sb="8" eb="11">
      <t>アサヒシンマチ</t>
    </rPh>
    <rPh sb="11" eb="12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</si>
  <si>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</si>
  <si>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</si>
  <si>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</si>
  <si>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ドラッグストア</t>
    <phoneticPr fontId="2"/>
  </si>
  <si>
    <t>ZAGZAG津山小原店</t>
    <rPh sb="6" eb="8">
      <t>ツヤマ</t>
    </rPh>
    <rPh sb="8" eb="10">
      <t>オバラ</t>
    </rPh>
    <rPh sb="10" eb="11">
      <t>テン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</si>
  <si>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</si>
  <si>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</si>
  <si>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ドラッグコスモス阿南店</t>
    <rPh sb="8" eb="10">
      <t>アナン</t>
    </rPh>
    <rPh sb="10" eb="11">
      <t>ミセ</t>
    </rPh>
    <phoneticPr fontId="3"/>
  </si>
  <si>
    <t>ドラッグストア</t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</si>
  <si>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</si>
  <si>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</si>
  <si>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V・ドラッグ蓮花寺店</t>
    <rPh sb="6" eb="9">
      <t>レンゲジ</t>
    </rPh>
    <rPh sb="9" eb="10">
      <t>テン</t>
    </rPh>
    <phoneticPr fontId="3"/>
  </si>
  <si>
    <t>ドラッグヤマザワ花沢店</t>
    <rPh sb="10" eb="11">
      <t>テン</t>
    </rPh>
    <phoneticPr fontId="2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</si>
  <si>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</si>
  <si>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ドラッグセイムス稲葉店</t>
    <rPh sb="8" eb="10">
      <t>イナバ</t>
    </rPh>
    <rPh sb="10" eb="11">
      <t>テン</t>
    </rPh>
    <phoneticPr fontId="3"/>
  </si>
  <si>
    <t>ツルハドラッグ河北店</t>
    <rPh sb="7" eb="9">
      <t>カワキタ</t>
    </rPh>
    <rPh sb="9" eb="10">
      <t>テン</t>
    </rPh>
    <phoneticPr fontId="3"/>
  </si>
  <si>
    <t>ツルハドラッグ大内店</t>
    <rPh sb="9" eb="10">
      <t>テン</t>
    </rPh>
    <phoneticPr fontId="2"/>
  </si>
  <si>
    <t>くすりのレディ井口店</t>
  </si>
  <si>
    <t>ドラッグストア</t>
    <phoneticPr fontId="2"/>
  </si>
  <si>
    <t>V・ドラッグ蟹江店</t>
    <rPh sb="8" eb="9">
      <t>テン</t>
    </rPh>
    <phoneticPr fontId="2"/>
  </si>
  <si>
    <t>V・ドラッグ長島店</t>
    <rPh sb="8" eb="9">
      <t>テン</t>
    </rPh>
    <phoneticPr fontId="2"/>
  </si>
  <si>
    <t>ウェルネス出雲中野店</t>
    <rPh sb="5" eb="7">
      <t>イズモ</t>
    </rPh>
    <phoneticPr fontId="3"/>
  </si>
  <si>
    <t>V・ドラッグ武豊店</t>
    <rPh sb="8" eb="9">
      <t>テン</t>
    </rPh>
    <phoneticPr fontId="2"/>
  </si>
  <si>
    <t>ドラッグユタカ南陽店</t>
    <rPh sb="9" eb="10">
      <t>テン</t>
    </rPh>
    <phoneticPr fontId="2"/>
  </si>
  <si>
    <t>平屋建</t>
    <phoneticPr fontId="2"/>
  </si>
  <si>
    <t>V・ドラッグ越前店</t>
    <rPh sb="8" eb="9">
      <t>テン</t>
    </rPh>
    <phoneticPr fontId="2"/>
  </si>
  <si>
    <t>ドラッグセイムス吉川さくら通り店</t>
    <rPh sb="15" eb="16">
      <t>テン</t>
    </rPh>
    <phoneticPr fontId="2"/>
  </si>
  <si>
    <t>薬王堂由利本荘大内店</t>
  </si>
  <si>
    <t>薬王堂由利本荘荒町店</t>
    <rPh sb="9" eb="10">
      <t>テン</t>
    </rPh>
    <phoneticPr fontId="2"/>
  </si>
  <si>
    <t>V・ドラッグ大垣西店</t>
    <rPh sb="9" eb="10">
      <t>テン</t>
    </rPh>
    <phoneticPr fontId="2"/>
  </si>
  <si>
    <t>ツルハドラッグ村山西店</t>
    <rPh sb="9" eb="10">
      <t>ニシ</t>
    </rPh>
    <rPh sb="10" eb="11">
      <t>テン</t>
    </rPh>
    <phoneticPr fontId="2"/>
  </si>
  <si>
    <t>V・ドラッグ笠松店</t>
    <rPh sb="8" eb="9">
      <t>テン</t>
    </rPh>
    <phoneticPr fontId="2"/>
  </si>
  <si>
    <t>V・ドラッグ二瀬店</t>
    <rPh sb="8" eb="9">
      <t>テン</t>
    </rPh>
    <phoneticPr fontId="2"/>
  </si>
  <si>
    <t>ツルハドラッグ直川</t>
  </si>
  <si>
    <t>ツルハドラッグ蛇田店</t>
  </si>
  <si>
    <t>ベルクス西新井西店</t>
  </si>
  <si>
    <t>V・ドラッグ今池店</t>
  </si>
  <si>
    <t>ツルハドラッグ登米加賀野店</t>
  </si>
  <si>
    <t>Ｖ・ｄｒｕｇ中部薬品岐阜県庁西店</t>
    <phoneticPr fontId="2"/>
  </si>
  <si>
    <t>平屋建</t>
    <phoneticPr fontId="2"/>
  </si>
  <si>
    <t>薬王堂気仙沼鹿折店</t>
    <phoneticPr fontId="2"/>
  </si>
  <si>
    <t>ドラッグストア</t>
    <phoneticPr fontId="2"/>
  </si>
  <si>
    <t>Vドラッグ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</si>
  <si>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</si>
  <si>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ZAGZAG向島店</t>
  </si>
  <si>
    <t>V・ドラッグ北丸子店</t>
  </si>
  <si>
    <t>V・ドラッグ日進赤池店</t>
  </si>
  <si>
    <t>ツルハドラッグ紀三井寺店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</si>
  <si>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</si>
  <si>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ツルハドラッグ鹿島台店</t>
  </si>
  <si>
    <t>セイムス古川東店</t>
  </si>
  <si>
    <t>ツルハドラッグ南幌店</t>
  </si>
  <si>
    <t>クリエイトS・D足立綾瀬店</t>
    <rPh sb="8" eb="10">
      <t>アダチ</t>
    </rPh>
    <rPh sb="10" eb="13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</si>
  <si>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</si>
  <si>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</si>
  <si>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</si>
  <si>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宮城県柴田郡</t>
    <phoneticPr fontId="2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</si>
  <si>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</si>
  <si>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2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</si>
  <si>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</si>
  <si>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2"/>
  </si>
  <si>
    <t>V・ドラッグ宝神店</t>
    <rPh sb="6" eb="7">
      <t>タカラ</t>
    </rPh>
    <rPh sb="7" eb="8">
      <t>カミ</t>
    </rPh>
    <rPh sb="8" eb="9">
      <t>テン</t>
    </rPh>
    <phoneticPr fontId="3"/>
  </si>
  <si>
    <t>S造</t>
    <phoneticPr fontId="2"/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</si>
  <si>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</si>
  <si>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宮城県亘理郡</t>
    <phoneticPr fontId="2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</si>
  <si>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</si>
  <si>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ハイブリッド</t>
    <phoneticPr fontId="2"/>
  </si>
  <si>
    <t>クリエイトS・D川和町店</t>
    <rPh sb="11" eb="12">
      <t>テン</t>
    </rPh>
    <phoneticPr fontId="3"/>
  </si>
  <si>
    <t>V・ドラッグ川越店</t>
    <rPh sb="6" eb="8">
      <t>カワゴエ</t>
    </rPh>
    <rPh sb="8" eb="9">
      <t>テン</t>
    </rPh>
    <phoneticPr fontId="3"/>
  </si>
  <si>
    <t>クリエイトS・D横浜別所五丁目店</t>
  </si>
  <si>
    <t>神奈川県横浜市</t>
    <phoneticPr fontId="2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</si>
  <si>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</si>
  <si>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S造</t>
    <phoneticPr fontId="2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</si>
  <si>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</si>
  <si>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ツルハドラッグ南気仙沼店</t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</si>
  <si>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</si>
  <si>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2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</si>
  <si>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</si>
  <si>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</si>
  <si>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</si>
  <si>
    <t>ツルハドラッグ甲府向町店</t>
  </si>
  <si>
    <t>山梨県甲府市</t>
    <phoneticPr fontId="2"/>
  </si>
  <si>
    <t>スギ薬局江戸川瑞江店</t>
  </si>
  <si>
    <t>東京都江戸川区</t>
    <phoneticPr fontId="2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</si>
  <si>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</si>
  <si>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クリエイトS･D栄鍛冶ヶ谷店</t>
  </si>
  <si>
    <t>ツルハドラッグ村上西店</t>
  </si>
  <si>
    <t>新潟県新潟市</t>
    <phoneticPr fontId="2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</si>
  <si>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</si>
  <si>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2"/>
  </si>
  <si>
    <t>ツルハドラッグ宮城村田店</t>
  </si>
  <si>
    <t>ハイブリッド</t>
    <phoneticPr fontId="2"/>
  </si>
  <si>
    <t>ドラッグセイムス上尾井戸木店</t>
    <rPh sb="12" eb="13">
      <t>キ</t>
    </rPh>
    <phoneticPr fontId="3"/>
  </si>
  <si>
    <t>ツルハドラッグ新発田緑町店</t>
  </si>
  <si>
    <t>ツルハドラッグ新発田緑町店（外構）</t>
    <rPh sb="14" eb="16">
      <t>ガイコウ</t>
    </rPh>
    <phoneticPr fontId="2"/>
  </si>
  <si>
    <t>ドラッグストア</t>
    <phoneticPr fontId="2"/>
  </si>
  <si>
    <t>-</t>
    <phoneticPr fontId="2"/>
  </si>
  <si>
    <t>薬王堂にかほ象潟店</t>
  </si>
  <si>
    <t>クスリのアオキ潟端店</t>
    <rPh sb="7" eb="8">
      <t>ガタ</t>
    </rPh>
    <rPh sb="8" eb="9">
      <t>ハタ</t>
    </rPh>
    <rPh sb="9" eb="10">
      <t>テン</t>
    </rPh>
    <phoneticPr fontId="3"/>
  </si>
  <si>
    <t>石川県河北郡</t>
  </si>
  <si>
    <t>ツルハドラッグ大河原小島店</t>
  </si>
  <si>
    <t>V･ドラッグ千種公園北店</t>
  </si>
  <si>
    <t>ツルハドラッグ百合が原店</t>
  </si>
  <si>
    <t>ドラッグストア</t>
    <phoneticPr fontId="2"/>
  </si>
  <si>
    <t>V・ドラッグ蘇原店</t>
  </si>
  <si>
    <t>ドラッグストア</t>
    <phoneticPr fontId="2"/>
  </si>
  <si>
    <t>ゲンキー羽咋太田店</t>
  </si>
  <si>
    <t>V・ドラッグ半田乙川店</t>
  </si>
  <si>
    <t>秋田県山本郡</t>
    <phoneticPr fontId="2"/>
  </si>
  <si>
    <t>クリエイトS・D厚木旭町店</t>
  </si>
  <si>
    <t>TNF-D・ハイブリッド</t>
    <phoneticPr fontId="2"/>
  </si>
  <si>
    <t>V・ドラッグ豊田東山店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</si>
  <si>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</si>
  <si>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薬王堂角館下菅沢店</t>
  </si>
  <si>
    <t>ヤマザワ谷地店</t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</si>
  <si>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</si>
  <si>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ツルハドラッグ大槌店</t>
    <rPh sb="7" eb="10">
      <t>オオツチテン</t>
    </rPh>
    <phoneticPr fontId="3"/>
  </si>
  <si>
    <t>ツルハドラッグ角館店</t>
  </si>
  <si>
    <t>V・ドラッグ鳴子北店</t>
  </si>
  <si>
    <t>ツルハドラッグ青森本町４丁目店</t>
  </si>
  <si>
    <t>スギ薬局 都島中通店</t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</si>
  <si>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</si>
  <si>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木造</t>
    <phoneticPr fontId="2"/>
  </si>
  <si>
    <t>堆肥舎</t>
    <rPh sb="0" eb="2">
      <t>タイヒ</t>
    </rPh>
    <rPh sb="2" eb="3">
      <t>シャ</t>
    </rPh>
    <phoneticPr fontId="3"/>
  </si>
  <si>
    <t>木造</t>
    <phoneticPr fontId="2"/>
  </si>
  <si>
    <t>ぶなしめじ生産施設</t>
    <rPh sb="5" eb="7">
      <t>セイサン</t>
    </rPh>
    <rPh sb="7" eb="9">
      <t>シセツ</t>
    </rPh>
    <phoneticPr fontId="3"/>
  </si>
  <si>
    <t>アド・ワン・ファーム丘珠農場</t>
  </si>
  <si>
    <t>早坂牧場牛舎</t>
  </si>
  <si>
    <t>北海道紋別郡</t>
    <phoneticPr fontId="2"/>
  </si>
  <si>
    <t>黒川牧場VMS牛舎</t>
  </si>
  <si>
    <t>北海道天塩郡</t>
    <phoneticPr fontId="2"/>
  </si>
  <si>
    <t>函館どっぐ中央変電所</t>
  </si>
  <si>
    <t>SDTソーラーパワー山口発電所</t>
  </si>
  <si>
    <t>-</t>
    <phoneticPr fontId="2"/>
  </si>
  <si>
    <t>プラージュ古川駅東店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</si>
  <si>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</si>
  <si>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フィットネスクラブ</t>
    <phoneticPr fontId="2"/>
  </si>
  <si>
    <t>宮城県名取市</t>
    <phoneticPr fontId="2"/>
  </si>
  <si>
    <t>セントラルフィットネスクラブ蘇我店</t>
  </si>
  <si>
    <t>千葉県千葉市</t>
    <phoneticPr fontId="2"/>
  </si>
  <si>
    <t>平屋建</t>
    <phoneticPr fontId="2"/>
  </si>
  <si>
    <t>習志野配送センター</t>
    <rPh sb="0" eb="3">
      <t>ナラシノ</t>
    </rPh>
    <rPh sb="3" eb="5">
      <t>ハイソウ</t>
    </rPh>
    <phoneticPr fontId="3"/>
  </si>
  <si>
    <t>2010.10</t>
    <phoneticPr fontId="2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</si>
  <si>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</si>
  <si>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</si>
  <si>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浦和すみれ幼稚園</t>
    <rPh sb="0" eb="2">
      <t>ウラワ</t>
    </rPh>
    <rPh sb="5" eb="8">
      <t>ヨウチエン</t>
    </rPh>
    <phoneticPr fontId="3"/>
  </si>
  <si>
    <t>幼稚園</t>
    <rPh sb="0" eb="3">
      <t>ヨウチエン</t>
    </rPh>
    <phoneticPr fontId="2"/>
  </si>
  <si>
    <t>T-BAGS・TNF+</t>
    <phoneticPr fontId="2"/>
  </si>
  <si>
    <t>なないろ保育園</t>
    <rPh sb="4" eb="7">
      <t>ホイクエン</t>
    </rPh>
    <phoneticPr fontId="3"/>
  </si>
  <si>
    <t>越谷こども園</t>
    <rPh sb="0" eb="2">
      <t>コシガヤ</t>
    </rPh>
    <rPh sb="5" eb="6">
      <t>エン</t>
    </rPh>
    <phoneticPr fontId="3"/>
  </si>
  <si>
    <t>2013.10</t>
    <phoneticPr fontId="2"/>
  </si>
  <si>
    <t>２階建</t>
    <phoneticPr fontId="2"/>
  </si>
  <si>
    <t>若草保育園</t>
    <rPh sb="0" eb="2">
      <t>ワカクサ</t>
    </rPh>
    <rPh sb="2" eb="5">
      <t>ホイクエン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</si>
  <si>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</si>
  <si>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ささめ保育園</t>
    <rPh sb="3" eb="6">
      <t>ホイクエン</t>
    </rPh>
    <phoneticPr fontId="3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</si>
  <si>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</si>
  <si>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2014.10</t>
    <phoneticPr fontId="2"/>
  </si>
  <si>
    <t>佐賀あかつき保育園（Ⅰ期）</t>
    <rPh sb="11" eb="12">
      <t>キ</t>
    </rPh>
    <phoneticPr fontId="3"/>
  </si>
  <si>
    <t>玉縄子どもセンター</t>
  </si>
  <si>
    <t>浜山保育園</t>
    <rPh sb="0" eb="1">
      <t>ハマ</t>
    </rPh>
    <rPh sb="1" eb="2">
      <t>ヤマ</t>
    </rPh>
    <rPh sb="2" eb="5">
      <t>ホイクエン</t>
    </rPh>
    <phoneticPr fontId="3"/>
  </si>
  <si>
    <t>エンヂェルハート保育園</t>
  </si>
  <si>
    <t>木造</t>
    <phoneticPr fontId="2"/>
  </si>
  <si>
    <t>第2みさとしらゆり保育園</t>
  </si>
  <si>
    <t>高和保育園</t>
  </si>
  <si>
    <t>2015.10</t>
    <phoneticPr fontId="2"/>
  </si>
  <si>
    <t>３階建</t>
    <phoneticPr fontId="2"/>
  </si>
  <si>
    <t>中川保育園</t>
  </si>
  <si>
    <t>平屋建</t>
    <phoneticPr fontId="2"/>
  </si>
  <si>
    <t>河原木中央保育園</t>
    <rPh sb="0" eb="2">
      <t>カワラ</t>
    </rPh>
    <phoneticPr fontId="3"/>
  </si>
  <si>
    <t>おおぼし保育園</t>
    <rPh sb="4" eb="7">
      <t>ホイクエン</t>
    </rPh>
    <phoneticPr fontId="3"/>
  </si>
  <si>
    <t>助任学童保育会館</t>
    <phoneticPr fontId="2"/>
  </si>
  <si>
    <t>新子安方面保育所</t>
  </si>
  <si>
    <t>渋谷教育学園浦安こども園</t>
  </si>
  <si>
    <t>３階建</t>
    <phoneticPr fontId="2"/>
  </si>
  <si>
    <t>キッズルームにこにこ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</si>
  <si>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</si>
  <si>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認定こども園</t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</si>
  <si>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</si>
  <si>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</si>
  <si>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保育園七色のみち</t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</si>
  <si>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</si>
  <si>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島根県安来市</t>
    <phoneticPr fontId="2"/>
  </si>
  <si>
    <t>あすなろ第２保育園</t>
  </si>
  <si>
    <t>島根県出雲市</t>
    <phoneticPr fontId="2"/>
  </si>
  <si>
    <t>八幡浜幼稚園計画</t>
  </si>
  <si>
    <t>ゆきのこ保育園</t>
  </si>
  <si>
    <t>光禅寺認定こども園</t>
  </si>
  <si>
    <t>保育園</t>
    <phoneticPr fontId="2"/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</si>
  <si>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</si>
  <si>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ホームセンター</t>
    <phoneticPr fontId="2"/>
  </si>
  <si>
    <t>ユーホー向島店</t>
  </si>
  <si>
    <t>ユーホー松永店</t>
  </si>
  <si>
    <t>ユーホー瀬戸店</t>
  </si>
  <si>
    <t>ユーホー三次店</t>
  </si>
  <si>
    <t>ユーホー神辺店</t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</si>
  <si>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</si>
  <si>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</si>
  <si>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</si>
  <si>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</si>
  <si>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</si>
  <si>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ジュンテンドー大崎店</t>
    <rPh sb="7" eb="9">
      <t>オオサキ</t>
    </rPh>
    <rPh sb="9" eb="10">
      <t>テン</t>
    </rPh>
    <phoneticPr fontId="3"/>
  </si>
  <si>
    <t>ジュンテンドー廿日市店</t>
    <rPh sb="7" eb="10">
      <t>ハツカイチ</t>
    </rPh>
    <rPh sb="10" eb="11">
      <t>テン</t>
    </rPh>
    <phoneticPr fontId="3"/>
  </si>
  <si>
    <t>ジュンテンドー中庄店</t>
    <rPh sb="9" eb="10">
      <t>テン</t>
    </rPh>
    <phoneticPr fontId="2"/>
  </si>
  <si>
    <t>カインズモール大利根Aカインズ棟</t>
    <rPh sb="7" eb="10">
      <t>オオトネ</t>
    </rPh>
    <rPh sb="15" eb="16">
      <t>トウ</t>
    </rPh>
    <phoneticPr fontId="3"/>
  </si>
  <si>
    <t>ホームセンター</t>
    <phoneticPr fontId="4"/>
  </si>
  <si>
    <t>カインズ玉造店</t>
    <rPh sb="6" eb="7">
      <t>テン</t>
    </rPh>
    <phoneticPr fontId="2"/>
  </si>
  <si>
    <t>ニトリ大崎店</t>
    <rPh sb="3" eb="5">
      <t>オオサキ</t>
    </rPh>
    <rPh sb="5" eb="6">
      <t>ミセ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</si>
  <si>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</si>
  <si>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ニトリ上越店</t>
    <rPh sb="3" eb="5">
      <t>ジョウエツ</t>
    </rPh>
    <rPh sb="5" eb="6">
      <t>テン</t>
    </rPh>
    <phoneticPr fontId="3"/>
  </si>
  <si>
    <t>カインズ市原店</t>
    <rPh sb="4" eb="7">
      <t>イチハラテン</t>
    </rPh>
    <phoneticPr fontId="3"/>
  </si>
  <si>
    <t>2009.10</t>
    <phoneticPr fontId="2"/>
  </si>
  <si>
    <t>TNF+</t>
    <phoneticPr fontId="2"/>
  </si>
  <si>
    <t>ニトリ木更津店</t>
    <rPh sb="3" eb="6">
      <t>キサラヅ</t>
    </rPh>
    <rPh sb="6" eb="7">
      <t>テン</t>
    </rPh>
    <phoneticPr fontId="3"/>
  </si>
  <si>
    <t>エンチョー豊橋店</t>
    <rPh sb="5" eb="7">
      <t>トヨハシ</t>
    </rPh>
    <rPh sb="7" eb="8">
      <t>テン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</si>
  <si>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</si>
  <si>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TNF+</t>
    <phoneticPr fontId="2"/>
  </si>
  <si>
    <t>カインズ宇都宮店</t>
    <rPh sb="4" eb="7">
      <t>ウツノミヤ</t>
    </rPh>
    <rPh sb="7" eb="8">
      <t>テン</t>
    </rPh>
    <phoneticPr fontId="3"/>
  </si>
  <si>
    <t>ホームセンター</t>
    <phoneticPr fontId="2"/>
  </si>
  <si>
    <t>ジュンテンドー熊野店</t>
    <rPh sb="7" eb="9">
      <t>クマノ</t>
    </rPh>
    <rPh sb="9" eb="10">
      <t>テン</t>
    </rPh>
    <phoneticPr fontId="3"/>
  </si>
  <si>
    <t>ホームセンターバロー各務原中央店</t>
    <phoneticPr fontId="2"/>
  </si>
  <si>
    <t>ジュンテンドー大柿店</t>
    <phoneticPr fontId="2"/>
  </si>
  <si>
    <t>カインズホーム半田店</t>
    <rPh sb="7" eb="9">
      <t>ハンダ</t>
    </rPh>
    <rPh sb="9" eb="10">
      <t>テン</t>
    </rPh>
    <phoneticPr fontId="3"/>
  </si>
  <si>
    <t>カインズホーム佐倉店</t>
    <rPh sb="7" eb="10">
      <t>サクラテン</t>
    </rPh>
    <phoneticPr fontId="3"/>
  </si>
  <si>
    <t>カインズホーム高坂店</t>
    <rPh sb="7" eb="9">
      <t>タカサカ</t>
    </rPh>
    <rPh sb="9" eb="10">
      <t>テン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</si>
  <si>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</si>
  <si>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ホームセンター</t>
    <phoneticPr fontId="2"/>
  </si>
  <si>
    <t>スーパービバホーム岩槻店</t>
    <phoneticPr fontId="2"/>
  </si>
  <si>
    <t>スーパービバホーム岩槻店パーゴラ棟</t>
    <rPh sb="16" eb="17">
      <t>トウ</t>
    </rPh>
    <phoneticPr fontId="2"/>
  </si>
  <si>
    <t>ホームセンター</t>
    <phoneticPr fontId="2"/>
  </si>
  <si>
    <t>ジュンテンドー深溝店</t>
    <rPh sb="7" eb="8">
      <t>フカ</t>
    </rPh>
    <rPh sb="8" eb="9">
      <t>ミゾ</t>
    </rPh>
    <rPh sb="9" eb="10">
      <t>テン</t>
    </rPh>
    <phoneticPr fontId="3"/>
  </si>
  <si>
    <t>ホームセンター</t>
    <phoneticPr fontId="2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</si>
  <si>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</si>
  <si>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</si>
  <si>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スーパービバホーム春日部店</t>
    <rPh sb="9" eb="12">
      <t>カスカベ</t>
    </rPh>
    <rPh sb="12" eb="13">
      <t>テン</t>
    </rPh>
    <phoneticPr fontId="3"/>
  </si>
  <si>
    <t>カインズ下妻店</t>
    <rPh sb="4" eb="6">
      <t>シモヅマ</t>
    </rPh>
    <rPh sb="6" eb="7">
      <t>テン</t>
    </rPh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</si>
  <si>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</si>
  <si>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バロー松阪店</t>
    <rPh sb="3" eb="5">
      <t>マツサカ</t>
    </rPh>
    <rPh sb="5" eb="6">
      <t>テン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</si>
  <si>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</si>
  <si>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</si>
  <si>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カインズ名古屋当知店</t>
    <rPh sb="4" eb="7">
      <t>ナゴヤ</t>
    </rPh>
    <rPh sb="9" eb="10">
      <t>テン</t>
    </rPh>
    <phoneticPr fontId="2"/>
  </si>
  <si>
    <t>HIひろせ明野店</t>
    <rPh sb="7" eb="8">
      <t>テン</t>
    </rPh>
    <phoneticPr fontId="2"/>
  </si>
  <si>
    <t>平屋/２階</t>
    <phoneticPr fontId="2"/>
  </si>
  <si>
    <t>ＨＩひろせ明野店(C棟)</t>
    <phoneticPr fontId="2"/>
  </si>
  <si>
    <t>ホーマック留萌店</t>
    <rPh sb="7" eb="8">
      <t>テン</t>
    </rPh>
    <phoneticPr fontId="2"/>
  </si>
  <si>
    <t>平屋建</t>
    <phoneticPr fontId="2"/>
  </si>
  <si>
    <t>ホーマックスーパーデポ横手店</t>
    <rPh sb="13" eb="14">
      <t>テン</t>
    </rPh>
    <phoneticPr fontId="2"/>
  </si>
  <si>
    <t>バロー北方店</t>
  </si>
  <si>
    <t>ホームセンター</t>
    <phoneticPr fontId="2"/>
  </si>
  <si>
    <t>平屋建</t>
    <phoneticPr fontId="2"/>
  </si>
  <si>
    <t>ホーマック倶知安町高砂店</t>
    <rPh sb="11" eb="12">
      <t>テン</t>
    </rPh>
    <phoneticPr fontId="2"/>
  </si>
  <si>
    <t>カインズ静岡清水店</t>
    <rPh sb="8" eb="9">
      <t>テン</t>
    </rPh>
    <phoneticPr fontId="2"/>
  </si>
  <si>
    <t>プラスワン長野店</t>
    <rPh sb="7" eb="8">
      <t>テン</t>
    </rPh>
    <phoneticPr fontId="2"/>
  </si>
  <si>
    <t>コメリパワー佐沼店</t>
  </si>
  <si>
    <t>ホームセンター</t>
    <phoneticPr fontId="2"/>
  </si>
  <si>
    <t>ホーマックニコット藤代店</t>
    <rPh sb="9" eb="11">
      <t>フジシロ</t>
    </rPh>
    <rPh sb="11" eb="12">
      <t>テン</t>
    </rPh>
    <phoneticPr fontId="3"/>
  </si>
  <si>
    <t>DCMホーマック東苗穂店</t>
    <rPh sb="11" eb="12">
      <t>テン</t>
    </rPh>
    <phoneticPr fontId="2"/>
  </si>
  <si>
    <t>-</t>
    <phoneticPr fontId="2"/>
  </si>
  <si>
    <t>カインズ相模原愛川インター店</t>
  </si>
  <si>
    <t>ホームセンター</t>
    <phoneticPr fontId="2"/>
  </si>
  <si>
    <t>サンデーいわき泉店</t>
    <phoneticPr fontId="2"/>
  </si>
  <si>
    <t>ホーマックニコット当別太美店</t>
  </si>
  <si>
    <t>スーパービバホーム大垣店</t>
  </si>
  <si>
    <t>DCMホーマック中島店</t>
    <rPh sb="8" eb="10">
      <t>ナカジマ</t>
    </rPh>
    <rPh sb="10" eb="11">
      <t>テン</t>
    </rPh>
    <phoneticPr fontId="2"/>
  </si>
  <si>
    <t>DCMカーマ豊田五ケ丘店</t>
    <rPh sb="11" eb="12">
      <t>テン</t>
    </rPh>
    <phoneticPr fontId="3"/>
  </si>
  <si>
    <t>ホーマックニコット磯原木皿店</t>
  </si>
  <si>
    <t>茨城県北茨城市</t>
    <phoneticPr fontId="2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</si>
  <si>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</si>
  <si>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大分県竹田市</t>
    <phoneticPr fontId="2"/>
  </si>
  <si>
    <t>カインズ幕張店</t>
    <rPh sb="4" eb="6">
      <t>マクハリ</t>
    </rPh>
    <rPh sb="6" eb="7">
      <t>テン</t>
    </rPh>
    <phoneticPr fontId="3"/>
  </si>
  <si>
    <t>千葉県習志野市</t>
    <phoneticPr fontId="2"/>
  </si>
  <si>
    <t>三重県四日市市</t>
    <phoneticPr fontId="2"/>
  </si>
  <si>
    <t>DCMホーマック菊水元町店</t>
  </si>
  <si>
    <t>北海道札幌市</t>
    <phoneticPr fontId="2"/>
  </si>
  <si>
    <t>コメリHC上越国分店</t>
  </si>
  <si>
    <t>新潟県上越市</t>
    <phoneticPr fontId="2"/>
  </si>
  <si>
    <t>カインズ宇都宮テクノポリス店</t>
    <rPh sb="4" eb="7">
      <t>ウツノミヤ</t>
    </rPh>
    <rPh sb="13" eb="14">
      <t>テン</t>
    </rPh>
    <phoneticPr fontId="16"/>
  </si>
  <si>
    <t>マルハンつくば店</t>
  </si>
  <si>
    <t>遊技場</t>
    <phoneticPr fontId="2"/>
  </si>
  <si>
    <t>マルハン橿原北店</t>
    <rPh sb="4" eb="6">
      <t>カシハラ</t>
    </rPh>
    <rPh sb="6" eb="8">
      <t>キタテン</t>
    </rPh>
    <phoneticPr fontId="3"/>
  </si>
  <si>
    <t>マルハン宮崎店</t>
    <rPh sb="4" eb="6">
      <t>ミヤザキ</t>
    </rPh>
    <rPh sb="6" eb="7">
      <t>テン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</si>
  <si>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</si>
  <si>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２階建</t>
    <phoneticPr fontId="2"/>
  </si>
  <si>
    <t>P-ARK竹ノ塚店</t>
    <rPh sb="5" eb="6">
      <t>タケ</t>
    </rPh>
    <rPh sb="7" eb="8">
      <t>ヅカ</t>
    </rPh>
    <rPh sb="8" eb="9">
      <t>テン</t>
    </rPh>
    <phoneticPr fontId="3"/>
  </si>
  <si>
    <t>マルハン新世界店</t>
    <rPh sb="4" eb="7">
      <t>シンセカイ</t>
    </rPh>
    <rPh sb="7" eb="8">
      <t>テン</t>
    </rPh>
    <phoneticPr fontId="3"/>
  </si>
  <si>
    <t>ニラク渋川白井店</t>
    <rPh sb="7" eb="8">
      <t>テン</t>
    </rPh>
    <phoneticPr fontId="2"/>
  </si>
  <si>
    <t>オーナースロット館</t>
  </si>
  <si>
    <t>遊技場</t>
    <phoneticPr fontId="2"/>
  </si>
  <si>
    <t>マルハン新発田店</t>
    <rPh sb="7" eb="8">
      <t>テン</t>
    </rPh>
    <phoneticPr fontId="2"/>
  </si>
  <si>
    <t>マルハン赤穂店</t>
    <rPh sb="6" eb="7">
      <t>テン</t>
    </rPh>
    <phoneticPr fontId="2"/>
  </si>
  <si>
    <t>遊技場</t>
    <phoneticPr fontId="2"/>
  </si>
  <si>
    <t>ダイナム山口宇部店</t>
    <rPh sb="8" eb="9">
      <t>テン</t>
    </rPh>
    <phoneticPr fontId="2"/>
  </si>
  <si>
    <t>平屋建</t>
    <phoneticPr fontId="2"/>
  </si>
  <si>
    <t>木造</t>
    <phoneticPr fontId="2"/>
  </si>
  <si>
    <t>ダイナム宮城角田店</t>
  </si>
  <si>
    <t>マルハン光明池店</t>
    <rPh sb="4" eb="7">
      <t>コウミョウイケ</t>
    </rPh>
    <rPh sb="7" eb="8">
      <t>テン</t>
    </rPh>
    <phoneticPr fontId="3"/>
  </si>
  <si>
    <t>５階建</t>
    <phoneticPr fontId="2"/>
  </si>
  <si>
    <t>マルハン高槻店</t>
    <rPh sb="6" eb="7">
      <t>テン</t>
    </rPh>
    <phoneticPr fontId="2"/>
  </si>
  <si>
    <t>なないろ芥見店</t>
  </si>
  <si>
    <t>豊洲プロジェクト</t>
    <rPh sb="0" eb="2">
      <t>トヨス</t>
    </rPh>
    <phoneticPr fontId="3"/>
  </si>
  <si>
    <t>東京都江東区</t>
    <phoneticPr fontId="2"/>
  </si>
  <si>
    <t>ダイナム山形天童店</t>
    <rPh sb="4" eb="6">
      <t>ヤマガタ</t>
    </rPh>
    <rPh sb="6" eb="9">
      <t>テンドウテン</t>
    </rPh>
    <phoneticPr fontId="3"/>
  </si>
  <si>
    <t>S造</t>
    <phoneticPr fontId="2"/>
  </si>
  <si>
    <t>サテライト八代</t>
  </si>
  <si>
    <t>フェイス田川店</t>
  </si>
  <si>
    <t>プラスイーグル稚内店</t>
  </si>
  <si>
    <t>マルハン静岡店
遊技場棟：TNF　立駐棟：杭</t>
    <rPh sb="6" eb="7">
      <t>テン</t>
    </rPh>
    <phoneticPr fontId="2"/>
  </si>
  <si>
    <t>TNF+</t>
    <phoneticPr fontId="2"/>
  </si>
  <si>
    <t>新浦安明海プロジェクト(公共施設棟)</t>
  </si>
  <si>
    <t>公共施設</t>
    <phoneticPr fontId="2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</si>
  <si>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</si>
  <si>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山形県東置賜郡</t>
    <phoneticPr fontId="2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</si>
  <si>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</si>
  <si>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2"/>
  </si>
  <si>
    <t>山口県宇部市</t>
    <phoneticPr fontId="2"/>
  </si>
  <si>
    <t>北電系統用レドックフロー蓄電池計画</t>
  </si>
  <si>
    <t>発電所</t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</si>
  <si>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</si>
  <si>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物販店</t>
    <phoneticPr fontId="2"/>
  </si>
  <si>
    <t>カインズモール大利根Dオートアールズ棟</t>
    <rPh sb="18" eb="19">
      <t>トウ</t>
    </rPh>
    <phoneticPr fontId="3"/>
  </si>
  <si>
    <t>物販店</t>
    <phoneticPr fontId="2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</si>
  <si>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</si>
  <si>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物販店</t>
  </si>
  <si>
    <t>2010.10</t>
    <phoneticPr fontId="2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</si>
  <si>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</si>
  <si>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ハローズ高松春日店テナント棟2</t>
    <rPh sb="13" eb="14">
      <t>トウ</t>
    </rPh>
    <phoneticPr fontId="2"/>
  </si>
  <si>
    <t>ハローズ西条飯岡テナント棟</t>
    <rPh sb="12" eb="13">
      <t>トウ</t>
    </rPh>
    <phoneticPr fontId="3"/>
  </si>
  <si>
    <t>平屋建</t>
    <phoneticPr fontId="2"/>
  </si>
  <si>
    <t>とやま駅特選館仮店舗</t>
    <phoneticPr fontId="2"/>
  </si>
  <si>
    <t>平屋建</t>
    <phoneticPr fontId="2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</si>
  <si>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</si>
  <si>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伊豆フルーツパーク</t>
    <rPh sb="0" eb="2">
      <t>イズ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</si>
  <si>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</si>
  <si>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ドコモショップ八潮店</t>
    <rPh sb="7" eb="9">
      <t>ヤシオ</t>
    </rPh>
    <rPh sb="9" eb="10">
      <t>テン</t>
    </rPh>
    <phoneticPr fontId="3"/>
  </si>
  <si>
    <t>２階建</t>
    <phoneticPr fontId="2"/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</si>
  <si>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</si>
  <si>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平屋建</t>
    <phoneticPr fontId="2"/>
  </si>
  <si>
    <t>ドラッグトップス三田店</t>
  </si>
  <si>
    <t>マナベインテリアハーツ川西店</t>
    <rPh sb="11" eb="13">
      <t>カワニシ</t>
    </rPh>
    <rPh sb="13" eb="14">
      <t>テン</t>
    </rPh>
    <phoneticPr fontId="3"/>
  </si>
  <si>
    <t>２階建</t>
    <phoneticPr fontId="2"/>
  </si>
  <si>
    <t>イエローハット加美店</t>
    <rPh sb="7" eb="8">
      <t>カ</t>
    </rPh>
    <rPh sb="8" eb="9">
      <t>ミ</t>
    </rPh>
    <rPh sb="9" eb="10">
      <t>テン</t>
    </rPh>
    <phoneticPr fontId="3"/>
  </si>
  <si>
    <t>平屋建</t>
    <phoneticPr fontId="2"/>
  </si>
  <si>
    <t>ラ・カーサ天童店</t>
    <rPh sb="5" eb="7">
      <t>テンドウ</t>
    </rPh>
    <rPh sb="7" eb="8">
      <t>ミセ</t>
    </rPh>
    <phoneticPr fontId="3"/>
  </si>
  <si>
    <t>庄交ショッピングセンター</t>
    <rPh sb="0" eb="2">
      <t>ショウコウ</t>
    </rPh>
    <phoneticPr fontId="3"/>
  </si>
  <si>
    <t>平屋建</t>
    <phoneticPr fontId="2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</si>
  <si>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</si>
  <si>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平屋建</t>
    <phoneticPr fontId="2"/>
  </si>
  <si>
    <t>てらお八千代店</t>
    <rPh sb="3" eb="6">
      <t>ヤチヨ</t>
    </rPh>
    <rPh sb="6" eb="7">
      <t>テン</t>
    </rPh>
    <phoneticPr fontId="3"/>
  </si>
  <si>
    <t>２階建</t>
    <phoneticPr fontId="2"/>
  </si>
  <si>
    <t>ドコモショップ藤代店</t>
    <rPh sb="7" eb="9">
      <t>フジシロ</t>
    </rPh>
    <rPh sb="9" eb="10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</si>
  <si>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</si>
  <si>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</si>
  <si>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アシーズブリッジ米子</t>
  </si>
  <si>
    <t>大川魚店</t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</si>
  <si>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</si>
  <si>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コムボックス大分</t>
    <rPh sb="6" eb="8">
      <t>オオイタ</t>
    </rPh>
    <phoneticPr fontId="2"/>
  </si>
  <si>
    <t>物販店</t>
    <phoneticPr fontId="2"/>
  </si>
  <si>
    <t>タイヤランド小名浜店</t>
    <rPh sb="9" eb="10">
      <t>テン</t>
    </rPh>
    <phoneticPr fontId="2"/>
  </si>
  <si>
    <t>ローソン清水店</t>
    <rPh sb="4" eb="6">
      <t>シミズ</t>
    </rPh>
    <rPh sb="6" eb="7">
      <t>テン</t>
    </rPh>
    <phoneticPr fontId="3"/>
  </si>
  <si>
    <t>平屋建</t>
    <phoneticPr fontId="2"/>
  </si>
  <si>
    <t>バロー春江店（テナント棟）</t>
    <rPh sb="5" eb="6">
      <t>テン</t>
    </rPh>
    <rPh sb="11" eb="12">
      <t>トウ</t>
    </rPh>
    <phoneticPr fontId="2"/>
  </si>
  <si>
    <t>平屋建</t>
    <phoneticPr fontId="2"/>
  </si>
  <si>
    <t>ハローズ住吉店テナント棟</t>
    <rPh sb="6" eb="7">
      <t>テン</t>
    </rPh>
    <rPh sb="11" eb="12">
      <t>トウ</t>
    </rPh>
    <phoneticPr fontId="2"/>
  </si>
  <si>
    <t>ヤマザワ寒河江プラザ店（テナント棟）</t>
    <rPh sb="16" eb="17">
      <t>トウ</t>
    </rPh>
    <phoneticPr fontId="2"/>
  </si>
  <si>
    <t>マルイ国府店（テナント棟）</t>
    <rPh sb="11" eb="12">
      <t>トウ</t>
    </rPh>
    <phoneticPr fontId="2"/>
  </si>
  <si>
    <t>キドキド学園南店</t>
  </si>
  <si>
    <t>フレスポいわき泉町(I-2,3棟)</t>
    <phoneticPr fontId="2"/>
  </si>
  <si>
    <t>八重田複合物販店舗</t>
  </si>
  <si>
    <t>マックスバリュ新発寒店（テナント棟）</t>
    <rPh sb="10" eb="11">
      <t>テン</t>
    </rPh>
    <rPh sb="16" eb="17">
      <t>トウ</t>
    </rPh>
    <phoneticPr fontId="2"/>
  </si>
  <si>
    <t>サンデーいわき泉店</t>
  </si>
  <si>
    <t>六町タカラスタンダードショールーム</t>
    <rPh sb="0" eb="1">
      <t>ロク</t>
    </rPh>
    <rPh sb="1" eb="2">
      <t>マチ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</si>
  <si>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</si>
  <si>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T-BAGS</t>
    <phoneticPr fontId="2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</si>
  <si>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</si>
  <si>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鴨沢塗料販売取扱所</t>
  </si>
  <si>
    <t>S造</t>
    <phoneticPr fontId="2"/>
  </si>
  <si>
    <t>モダン・プロ倉敷店</t>
    <rPh sb="6" eb="9">
      <t>クラシキテン</t>
    </rPh>
    <phoneticPr fontId="2"/>
  </si>
  <si>
    <t>イエローハット利府店</t>
  </si>
  <si>
    <t>TSUTAYA利府店</t>
  </si>
  <si>
    <t>２階建</t>
    <phoneticPr fontId="2"/>
  </si>
  <si>
    <t>タウンプラザかねひでよなばる</t>
  </si>
  <si>
    <t>TNF-D</t>
    <phoneticPr fontId="2"/>
  </si>
  <si>
    <t>北綾瀬高架下店舗</t>
  </si>
  <si>
    <t>サンデーペットショップ城下店</t>
  </si>
  <si>
    <t>バースデイ洲本店</t>
  </si>
  <si>
    <t>ケーズデンキ北上店</t>
  </si>
  <si>
    <t>イエローハット羽生店</t>
    <rPh sb="7" eb="9">
      <t>ハニュウ</t>
    </rPh>
    <rPh sb="9" eb="10">
      <t>テン</t>
    </rPh>
    <phoneticPr fontId="2"/>
  </si>
  <si>
    <t>老人ホーム</t>
    <phoneticPr fontId="2"/>
  </si>
  <si>
    <t>ウィズ諏訪</t>
    <rPh sb="3" eb="5">
      <t>スワ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</si>
  <si>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</si>
  <si>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老人ホーム</t>
    <phoneticPr fontId="2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</si>
  <si>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</si>
  <si>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老人ホーム</t>
    <phoneticPr fontId="2"/>
  </si>
  <si>
    <t>2011.11</t>
    <phoneticPr fontId="2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</si>
  <si>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</si>
  <si>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老人ホーム</t>
    <phoneticPr fontId="2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</si>
  <si>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</si>
  <si>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老人ホーム</t>
    <phoneticPr fontId="2"/>
  </si>
  <si>
    <t>ライフコミュニティプラザ三沢</t>
    <rPh sb="12" eb="14">
      <t>ミサワ</t>
    </rPh>
    <phoneticPr fontId="3"/>
  </si>
  <si>
    <t>３階建</t>
    <phoneticPr fontId="2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</si>
  <si>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</si>
  <si>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老人ホーム</t>
    <phoneticPr fontId="2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</si>
  <si>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</si>
  <si>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老人ホーム</t>
    <phoneticPr fontId="2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</si>
  <si>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</si>
  <si>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老人ホーム</t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</si>
  <si>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</si>
  <si>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老人ホーム</t>
    <phoneticPr fontId="2"/>
  </si>
  <si>
    <t>３階建</t>
    <phoneticPr fontId="2"/>
  </si>
  <si>
    <t>デイサービスまちなか</t>
  </si>
  <si>
    <t>老人ホーム</t>
    <phoneticPr fontId="2"/>
  </si>
  <si>
    <t>平屋建</t>
    <phoneticPr fontId="2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</si>
  <si>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</si>
  <si>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３階建</t>
    <phoneticPr fontId="2"/>
  </si>
  <si>
    <t>ケアタウンいの</t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</si>
  <si>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</si>
  <si>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ふるさとホーム春日部武里</t>
  </si>
  <si>
    <t>グレースメイト練馬</t>
    <rPh sb="7" eb="9">
      <t>ネリマ</t>
    </rPh>
    <phoneticPr fontId="3"/>
  </si>
  <si>
    <t>３階建</t>
    <phoneticPr fontId="2"/>
  </si>
  <si>
    <t>RC造</t>
    <phoneticPr fontId="2"/>
  </si>
  <si>
    <t>座間2丁目老人ホーム</t>
    <rPh sb="5" eb="7">
      <t>ロウジン</t>
    </rPh>
    <phoneticPr fontId="2"/>
  </si>
  <si>
    <t>老人ホーム</t>
    <phoneticPr fontId="2"/>
  </si>
  <si>
    <t>３階建</t>
    <phoneticPr fontId="2"/>
  </si>
  <si>
    <t>ローズガーデンやすぎ</t>
  </si>
  <si>
    <t>グループホーム南観音ひまわり</t>
    <rPh sb="7" eb="8">
      <t>ミナミ</t>
    </rPh>
    <rPh sb="8" eb="10">
      <t>カンノン</t>
    </rPh>
    <phoneticPr fontId="2"/>
  </si>
  <si>
    <t>老人ホーム</t>
    <phoneticPr fontId="2"/>
  </si>
  <si>
    <t>老人ホーム偕生園（Ⅰ期）</t>
  </si>
  <si>
    <t>和幸セントラルハウス</t>
  </si>
  <si>
    <t>グッドタイムリビング新浦安</t>
    <rPh sb="10" eb="13">
      <t>シンウラヤス</t>
    </rPh>
    <phoneticPr fontId="2"/>
  </si>
  <si>
    <t>サン・サポート岡宮</t>
  </si>
  <si>
    <t>老人ホーム</t>
    <phoneticPr fontId="2"/>
  </si>
  <si>
    <t>みたけ老人福祉センター</t>
    <phoneticPr fontId="2"/>
  </si>
  <si>
    <t>老人ホーム</t>
    <phoneticPr fontId="2"/>
  </si>
  <si>
    <t>特別養護老人ﾎｰﾑささえ</t>
    <phoneticPr fontId="2"/>
  </si>
  <si>
    <t>平屋建</t>
    <phoneticPr fontId="2"/>
  </si>
  <si>
    <t>老人ホーム偕生園（Ⅱ期）</t>
  </si>
  <si>
    <t>老人ホーム</t>
    <phoneticPr fontId="2"/>
  </si>
  <si>
    <t>介護付き有料老人ホームさわやかあおい館</t>
  </si>
  <si>
    <t>老人ホーム</t>
    <phoneticPr fontId="2"/>
  </si>
  <si>
    <t>特別養護老人ホーム偕生園（Ⅲ期）</t>
    <rPh sb="0" eb="2">
      <t>トクベツ</t>
    </rPh>
    <rPh sb="2" eb="4">
      <t>ヨウゴ</t>
    </rPh>
    <phoneticPr fontId="3"/>
  </si>
  <si>
    <t>介護予防センターさくら</t>
    <rPh sb="0" eb="2">
      <t>カイゴ</t>
    </rPh>
    <rPh sb="2" eb="4">
      <t>ヨボウ</t>
    </rPh>
    <phoneticPr fontId="3"/>
  </si>
  <si>
    <t>老人ホーム</t>
    <phoneticPr fontId="2"/>
  </si>
  <si>
    <t>S造</t>
    <phoneticPr fontId="2"/>
  </si>
  <si>
    <t>特養老人ホームひだまり大麻</t>
  </si>
  <si>
    <t>第二配送センター</t>
  </si>
  <si>
    <t>奈良県北葛城郡</t>
  </si>
  <si>
    <t>㈱白馬物流菊陽物流センター営業所</t>
  </si>
  <si>
    <t>JAしまね種子選穀センター</t>
  </si>
  <si>
    <t>島根県松江市</t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</si>
  <si>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</si>
  <si>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</si>
  <si>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</si>
  <si>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MINI大阪南</t>
  </si>
  <si>
    <t>大阪府大阪市</t>
    <rPh sb="0" eb="3">
      <t>オオサカフ</t>
    </rPh>
    <phoneticPr fontId="2"/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</si>
  <si>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</si>
  <si>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</si>
  <si>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</si>
  <si>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</si>
  <si>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</si>
  <si>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</si>
  <si>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</si>
  <si>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医療法人美之会人工透析診療所</t>
  </si>
  <si>
    <t>株式会社北海道クボタ岩見沢営業所</t>
  </si>
  <si>
    <t>特別養護老人ホーム　美野里陽だまり館整備計画</t>
    <phoneticPr fontId="2"/>
  </si>
  <si>
    <t>VM美原南インター店</t>
  </si>
  <si>
    <t>大阪府堺市</t>
    <rPh sb="0" eb="3">
      <t>オオサカフ</t>
    </rPh>
    <rPh sb="3" eb="5">
      <t>サカイシ</t>
    </rPh>
    <phoneticPr fontId="2"/>
  </si>
  <si>
    <t>熊本スバル自動車　本社・整備工場建替え計画(工場)</t>
  </si>
  <si>
    <t>2021.01</t>
  </si>
  <si>
    <t>ネクステージ丸池町ＰＪ</t>
  </si>
  <si>
    <t>㈱サエキ新三郷整備工場</t>
  </si>
  <si>
    <t>埼玉県三郷市</t>
    <rPh sb="0" eb="3">
      <t>サイタマケン</t>
    </rPh>
    <phoneticPr fontId="2"/>
  </si>
  <si>
    <t>キャニオンスパイス第2工場</t>
  </si>
  <si>
    <t>大阪府泉南市</t>
    <rPh sb="0" eb="3">
      <t>オオサカフ</t>
    </rPh>
    <phoneticPr fontId="2"/>
  </si>
  <si>
    <t>小西咲　佃工場</t>
  </si>
  <si>
    <t>富永商事㈱北海道支店物流センター</t>
  </si>
  <si>
    <t>広島西SC</t>
  </si>
  <si>
    <t>ヤマザワ高砂店</t>
  </si>
  <si>
    <t>2021年1月末現在</t>
    <phoneticPr fontId="2"/>
  </si>
  <si>
    <t>事務所</t>
    <rPh sb="0" eb="3">
      <t>ジムショ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</si>
</sst>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11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9" fontId="23" fillId="0" borderId="0" applyFill="0" applyBorder="0" applyAlignment="0"/>
    <xf numFmtId="0" fontId="24" fillId="0" borderId="0">
      <alignment horizontal="left"/>
    </xf>
    <xf numFmtId="0" fontId="25" fillId="0" borderId="1" applyNumberFormat="0" applyAlignment="0" applyProtection="0">
      <alignment horizontal="left" vertical="center"/>
    </xf>
    <xf numFmtId="0" fontId="25" fillId="0" borderId="2">
      <alignment horizontal="left" vertical="center"/>
    </xf>
    <xf numFmtId="0" fontId="26" fillId="0" borderId="0"/>
    <xf numFmtId="4" fontId="24" fillId="0" borderId="0">
      <alignment horizontal="right"/>
    </xf>
    <xf numFmtId="4" fontId="27" fillId="0" borderId="0">
      <alignment horizontal="right"/>
    </xf>
    <xf numFmtId="0" fontId="28" fillId="0" borderId="0">
      <alignment horizontal="left"/>
    </xf>
    <xf numFmtId="0" fontId="29" fillId="0" borderId="0">
      <alignment horizont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0" fillId="0" borderId="0"/>
    <xf numFmtId="0" fontId="5" fillId="0" borderId="0">
      <alignment vertical="center"/>
    </xf>
    <xf numFmtId="0" fontId="3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1" fontId="31" fillId="0" borderId="0"/>
    <xf numFmtId="0" fontId="21" fillId="4" borderId="0" applyNumberFormat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32" fillId="0" borderId="0" xfId="0" applyFont="1" applyAlignment="1">
      <alignment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0" fontId="32" fillId="0" borderId="0" xfId="0" applyFont="1" applyFill="1" applyAlignment="1">
      <alignment vertical="center" shrinkToFit="1"/>
    </xf>
    <xf numFmtId="177" fontId="32" fillId="0" borderId="0" xfId="0" applyNumberFormat="1" applyFont="1" applyBorder="1" applyAlignment="1">
      <alignment vertical="center" shrinkToFit="1"/>
    </xf>
    <xf numFmtId="0" fontId="32" fillId="0" borderId="0" xfId="0" applyFont="1" applyFill="1" applyBorder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49" fontId="32" fillId="0" borderId="0" xfId="0" applyNumberFormat="1" applyFont="1" applyFill="1" applyBorder="1" applyAlignment="1">
      <alignment vertical="center" shrinkToFit="1"/>
    </xf>
    <xf numFmtId="49" fontId="32" fillId="24" borderId="0" xfId="0" applyNumberFormat="1" applyFont="1" applyFill="1" applyBorder="1" applyAlignment="1">
      <alignment vertical="center" shrinkToFit="1"/>
    </xf>
    <xf numFmtId="0" fontId="32" fillId="0" borderId="0" xfId="0" applyFont="1" applyFill="1" applyAlignment="1">
      <alignment horizontal="left" vertical="center" shrinkToFit="1"/>
    </xf>
    <xf numFmtId="0" fontId="32" fillId="27" borderId="0" xfId="0" applyFont="1" applyFill="1" applyAlignment="1">
      <alignment vertical="center" shrinkToFit="1"/>
    </xf>
    <xf numFmtId="0" fontId="34" fillId="0" borderId="0" xfId="0" applyFont="1" applyAlignment="1">
      <alignment horizontal="right" vertical="center" shrinkToFit="1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Alignment="1">
      <alignment vertical="center" shrinkToFit="1"/>
    </xf>
    <xf numFmtId="38" fontId="34" fillId="0" borderId="0" xfId="44" applyFont="1" applyAlignment="1">
      <alignment horizontal="right" vertical="center" shrinkToFit="1"/>
    </xf>
    <xf numFmtId="177" fontId="34" fillId="0" borderId="0" xfId="0" applyNumberFormat="1" applyFont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5" fillId="28" borderId="33" xfId="0" applyFont="1" applyFill="1" applyBorder="1" applyAlignment="1">
      <alignment vertical="center" shrinkToFit="1"/>
    </xf>
    <xf numFmtId="38" fontId="36" fillId="29" borderId="15" xfId="44" applyFont="1" applyFill="1" applyBorder="1" applyAlignment="1">
      <alignment horizontal="center" vertical="center" shrinkToFit="1"/>
    </xf>
    <xf numFmtId="0" fontId="34" fillId="0" borderId="24" xfId="0" applyFont="1" applyBorder="1" applyAlignment="1">
      <alignment horizontal="right" vertical="center" shrinkToFit="1"/>
    </xf>
    <xf numFmtId="0" fontId="34" fillId="0" borderId="12" xfId="0" applyFont="1" applyBorder="1" applyAlignment="1">
      <alignment horizontal="left" vertical="center" shrinkToFit="1"/>
    </xf>
    <xf numFmtId="0" fontId="34" fillId="0" borderId="12" xfId="0" applyFont="1" applyBorder="1" applyAlignment="1">
      <alignment vertical="center" shrinkToFit="1"/>
    </xf>
    <xf numFmtId="38" fontId="34" fillId="0" borderId="12" xfId="44" applyFont="1" applyBorder="1" applyAlignment="1">
      <alignment horizontal="right"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41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left" vertical="center" shrinkToFit="1"/>
    </xf>
    <xf numFmtId="0" fontId="34" fillId="0" borderId="12" xfId="0" applyFont="1" applyFill="1" applyBorder="1" applyAlignment="1">
      <alignment horizontal="left" vertical="center" shrinkToFit="1"/>
    </xf>
    <xf numFmtId="177" fontId="34" fillId="0" borderId="12" xfId="0" applyNumberFormat="1" applyFont="1" applyBorder="1" applyAlignment="1">
      <alignment horizontal="center" vertical="center" shrinkToFit="1"/>
    </xf>
    <xf numFmtId="0" fontId="34" fillId="0" borderId="12" xfId="0" applyFont="1" applyFill="1" applyBorder="1" applyAlignment="1">
      <alignment vertical="center" shrinkToFit="1"/>
    </xf>
    <xf numFmtId="38" fontId="34" fillId="0" borderId="12" xfId="44" applyFont="1" applyFill="1" applyBorder="1" applyAlignment="1">
      <alignment horizontal="right" vertical="center" shrinkToFit="1"/>
    </xf>
    <xf numFmtId="177" fontId="34" fillId="0" borderId="12" xfId="0" applyNumberFormat="1" applyFont="1" applyFill="1" applyBorder="1" applyAlignment="1">
      <alignment horizontal="center" vertical="center" shrinkToFit="1"/>
    </xf>
    <xf numFmtId="0" fontId="34" fillId="0" borderId="41" xfId="0" applyFont="1" applyFill="1" applyBorder="1" applyAlignment="1">
      <alignment horizontal="center" vertical="center" shrinkToFit="1"/>
    </xf>
    <xf numFmtId="0" fontId="34" fillId="0" borderId="20" xfId="0" applyFont="1" applyBorder="1" applyAlignment="1">
      <alignment horizontal="left" vertical="center" shrinkToFit="1"/>
    </xf>
    <xf numFmtId="0" fontId="34" fillId="0" borderId="20" xfId="0" applyFont="1" applyFill="1" applyBorder="1" applyAlignment="1">
      <alignment horizontal="left" vertical="center" shrinkToFit="1"/>
    </xf>
    <xf numFmtId="0" fontId="34" fillId="0" borderId="20" xfId="0" applyFont="1" applyBorder="1" applyAlignment="1">
      <alignment vertical="center" shrinkToFit="1"/>
    </xf>
    <xf numFmtId="38" fontId="34" fillId="0" borderId="20" xfId="44" applyFont="1" applyBorder="1" applyAlignment="1">
      <alignment horizontal="right" vertical="center" shrinkToFit="1"/>
    </xf>
    <xf numFmtId="177" fontId="34" fillId="0" borderId="20" xfId="0" applyNumberFormat="1" applyFont="1" applyBorder="1" applyAlignment="1">
      <alignment horizontal="center" vertical="center" shrinkToFit="1"/>
    </xf>
    <xf numFmtId="0" fontId="34" fillId="0" borderId="42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left" vertical="center" shrinkToFit="1"/>
    </xf>
    <xf numFmtId="0" fontId="34" fillId="0" borderId="19" xfId="0" applyFont="1" applyFill="1" applyBorder="1" applyAlignment="1">
      <alignment horizontal="left" vertical="center" shrinkToFit="1"/>
    </xf>
    <xf numFmtId="0" fontId="34" fillId="0" borderId="19" xfId="0" applyFont="1" applyBorder="1" applyAlignment="1">
      <alignment vertical="center" shrinkToFit="1"/>
    </xf>
    <xf numFmtId="38" fontId="34" fillId="0" borderId="19" xfId="44" applyFont="1" applyBorder="1" applyAlignment="1">
      <alignment horizontal="right" vertical="center" shrinkToFit="1"/>
    </xf>
    <xf numFmtId="0" fontId="34" fillId="0" borderId="43" xfId="0" applyFont="1" applyBorder="1" applyAlignment="1">
      <alignment horizontal="center" vertical="center" shrinkToFit="1"/>
    </xf>
    <xf numFmtId="178" fontId="34" fillId="0" borderId="21" xfId="0" applyNumberFormat="1" applyFont="1" applyFill="1" applyBorder="1" applyAlignment="1">
      <alignment horizontal="left" vertical="center" shrinkToFit="1"/>
    </xf>
    <xf numFmtId="0" fontId="34" fillId="0" borderId="21" xfId="0" applyFont="1" applyFill="1" applyBorder="1" applyAlignment="1">
      <alignment horizontal="left" vertical="center" shrinkToFit="1"/>
    </xf>
    <xf numFmtId="0" fontId="34" fillId="0" borderId="16" xfId="0" applyFont="1" applyBorder="1" applyAlignment="1">
      <alignment horizontal="left" vertical="center" shrinkToFit="1"/>
    </xf>
    <xf numFmtId="0" fontId="34" fillId="0" borderId="16" xfId="0" applyFont="1" applyBorder="1" applyAlignment="1">
      <alignment vertical="center" shrinkToFit="1"/>
    </xf>
    <xf numFmtId="38" fontId="34" fillId="0" borderId="16" xfId="44" applyFont="1" applyBorder="1" applyAlignment="1">
      <alignment horizontal="right" vertical="center" shrinkToFit="1"/>
    </xf>
    <xf numFmtId="177" fontId="34" fillId="0" borderId="16" xfId="0" applyNumberFormat="1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178" fontId="34" fillId="0" borderId="12" xfId="0" applyNumberFormat="1" applyFont="1" applyFill="1" applyBorder="1" applyAlignment="1">
      <alignment vertical="center" shrinkToFit="1"/>
    </xf>
    <xf numFmtId="38" fontId="34" fillId="24" borderId="12" xfId="44" applyFont="1" applyFill="1" applyBorder="1" applyAlignment="1">
      <alignment horizontal="right" vertical="center" shrinkToFit="1"/>
    </xf>
    <xf numFmtId="0" fontId="34" fillId="0" borderId="16" xfId="0" applyFont="1" applyFill="1" applyBorder="1" applyAlignment="1">
      <alignment horizontal="left" vertical="center" shrinkToFit="1"/>
    </xf>
    <xf numFmtId="0" fontId="34" fillId="0" borderId="16" xfId="0" applyFont="1" applyFill="1" applyBorder="1" applyAlignment="1">
      <alignment vertical="center" shrinkToFit="1"/>
    </xf>
    <xf numFmtId="38" fontId="34" fillId="0" borderId="16" xfId="44" applyFont="1" applyFill="1" applyBorder="1" applyAlignment="1">
      <alignment horizontal="right" vertical="center" shrinkToFit="1"/>
    </xf>
    <xf numFmtId="177" fontId="34" fillId="0" borderId="16" xfId="0" applyNumberFormat="1" applyFont="1" applyFill="1" applyBorder="1" applyAlignment="1">
      <alignment horizontal="center" vertical="center" shrinkToFit="1"/>
    </xf>
    <xf numFmtId="0" fontId="34" fillId="0" borderId="39" xfId="0" applyFont="1" applyFill="1" applyBorder="1" applyAlignment="1">
      <alignment horizontal="center" vertical="center" shrinkToFit="1"/>
    </xf>
    <xf numFmtId="0" fontId="34" fillId="0" borderId="14" xfId="0" applyFont="1" applyFill="1" applyBorder="1" applyAlignment="1">
      <alignment vertical="center" shrinkToFit="1"/>
    </xf>
    <xf numFmtId="38" fontId="34" fillId="0" borderId="14" xfId="44" applyFont="1" applyFill="1" applyBorder="1" applyAlignment="1">
      <alignment horizontal="right" vertical="center" shrinkToFit="1"/>
    </xf>
    <xf numFmtId="38" fontId="34" fillId="0" borderId="12" xfId="45" applyFont="1" applyFill="1" applyBorder="1" applyAlignment="1">
      <alignment horizontal="left" vertical="center" shrinkToFit="1"/>
    </xf>
    <xf numFmtId="38" fontId="34" fillId="0" borderId="12" xfId="44" applyFont="1" applyFill="1" applyBorder="1" applyAlignment="1">
      <alignment horizontal="right" vertical="center" wrapText="1"/>
    </xf>
    <xf numFmtId="38" fontId="34" fillId="0" borderId="12" xfId="45" applyFont="1" applyFill="1" applyBorder="1" applyAlignment="1">
      <alignment horizontal="right" vertical="center" wrapText="1"/>
    </xf>
    <xf numFmtId="38" fontId="34" fillId="0" borderId="41" xfId="45" applyFont="1" applyFill="1" applyBorder="1" applyAlignment="1">
      <alignment horizontal="center" vertical="center"/>
    </xf>
    <xf numFmtId="38" fontId="34" fillId="0" borderId="12" xfId="45" applyFont="1" applyFill="1" applyBorder="1" applyAlignment="1">
      <alignment horizontal="center" vertical="center"/>
    </xf>
    <xf numFmtId="38" fontId="34" fillId="0" borderId="16" xfId="45" applyFont="1" applyFill="1" applyBorder="1" applyAlignment="1">
      <alignment horizontal="left" vertical="center" shrinkToFit="1"/>
    </xf>
    <xf numFmtId="38" fontId="34" fillId="0" borderId="16" xfId="44" applyFont="1" applyFill="1" applyBorder="1" applyAlignment="1">
      <alignment horizontal="right" vertical="center"/>
    </xf>
    <xf numFmtId="38" fontId="34" fillId="0" borderId="16" xfId="45" applyFont="1" applyFill="1" applyBorder="1" applyAlignment="1">
      <alignment horizontal="right" vertical="center"/>
    </xf>
    <xf numFmtId="38" fontId="34" fillId="0" borderId="16" xfId="45" applyFont="1" applyFill="1" applyBorder="1" applyAlignment="1">
      <alignment horizontal="center" vertical="center"/>
    </xf>
    <xf numFmtId="38" fontId="34" fillId="0" borderId="39" xfId="45" applyFont="1" applyFill="1" applyBorder="1" applyAlignment="1">
      <alignment horizontal="center" vertical="center"/>
    </xf>
    <xf numFmtId="38" fontId="34" fillId="0" borderId="16" xfId="44" applyFont="1" applyFill="1" applyBorder="1" applyAlignment="1">
      <alignment horizontal="right" vertical="center" wrapText="1"/>
    </xf>
    <xf numFmtId="0" fontId="34" fillId="26" borderId="21" xfId="0" applyFont="1" applyFill="1" applyBorder="1" applyAlignment="1">
      <alignment horizontal="left" vertical="center" shrinkToFit="1"/>
    </xf>
    <xf numFmtId="0" fontId="34" fillId="0" borderId="15" xfId="0" applyFont="1" applyFill="1" applyBorder="1" applyAlignment="1">
      <alignment horizontal="left" vertical="center" shrinkToFit="1"/>
    </xf>
    <xf numFmtId="38" fontId="34" fillId="0" borderId="15" xfId="44" applyFont="1" applyFill="1" applyBorder="1" applyAlignment="1">
      <alignment horizontal="right" vertical="center" shrinkToFit="1"/>
    </xf>
    <xf numFmtId="177" fontId="34" fillId="0" borderId="15" xfId="0" applyNumberFormat="1" applyFont="1" applyFill="1" applyBorder="1" applyAlignment="1">
      <alignment horizontal="center" vertical="center" shrinkToFit="1"/>
    </xf>
    <xf numFmtId="38" fontId="34" fillId="0" borderId="40" xfId="45" applyFont="1" applyFill="1" applyBorder="1" applyAlignment="1">
      <alignment horizontal="center" vertical="center"/>
    </xf>
    <xf numFmtId="38" fontId="34" fillId="0" borderId="12" xfId="44" applyFont="1" applyFill="1" applyBorder="1" applyAlignment="1">
      <alignment horizontal="right" vertical="center"/>
    </xf>
    <xf numFmtId="0" fontId="37" fillId="0" borderId="16" xfId="0" applyFont="1" applyFill="1" applyBorder="1" applyAlignment="1">
      <alignment horizontal="left" vertical="center" shrinkToFit="1"/>
    </xf>
    <xf numFmtId="0" fontId="37" fillId="0" borderId="12" xfId="0" applyFont="1" applyFill="1" applyBorder="1" applyAlignment="1">
      <alignment horizontal="left" vertical="center" shrinkToFit="1"/>
    </xf>
    <xf numFmtId="0" fontId="37" fillId="0" borderId="12" xfId="0" applyFont="1" applyFill="1" applyBorder="1" applyAlignment="1">
      <alignment vertical="center"/>
    </xf>
    <xf numFmtId="0" fontId="37" fillId="0" borderId="16" xfId="0" applyFont="1" applyFill="1" applyBorder="1" applyAlignment="1">
      <alignment vertical="center"/>
    </xf>
    <xf numFmtId="0" fontId="37" fillId="26" borderId="16" xfId="0" applyFont="1" applyFill="1" applyBorder="1" applyAlignment="1">
      <alignment horizontal="left" vertical="center" shrinkToFit="1"/>
    </xf>
    <xf numFmtId="0" fontId="34" fillId="26" borderId="16" xfId="0" applyFont="1" applyFill="1" applyBorder="1" applyAlignment="1">
      <alignment horizontal="left" vertical="center" shrinkToFit="1"/>
    </xf>
    <xf numFmtId="0" fontId="34" fillId="26" borderId="16" xfId="0" applyFont="1" applyFill="1" applyBorder="1" applyAlignment="1">
      <alignment vertical="center" shrinkToFit="1"/>
    </xf>
    <xf numFmtId="38" fontId="34" fillId="26" borderId="16" xfId="44" applyFont="1" applyFill="1" applyBorder="1" applyAlignment="1">
      <alignment horizontal="right" vertical="center" shrinkToFit="1"/>
    </xf>
    <xf numFmtId="177" fontId="34" fillId="26" borderId="16" xfId="0" applyNumberFormat="1" applyFont="1" applyFill="1" applyBorder="1" applyAlignment="1">
      <alignment horizontal="center" vertical="center" shrinkToFit="1"/>
    </xf>
    <xf numFmtId="0" fontId="34" fillId="26" borderId="39" xfId="0" applyFont="1" applyFill="1" applyBorder="1" applyAlignment="1">
      <alignment horizontal="center" vertical="center" shrinkToFit="1"/>
    </xf>
    <xf numFmtId="0" fontId="34" fillId="0" borderId="16" xfId="0" applyFont="1" applyFill="1" applyBorder="1" applyAlignment="1">
      <alignment vertical="center"/>
    </xf>
    <xf numFmtId="38" fontId="37" fillId="0" borderId="12" xfId="45" applyFont="1" applyFill="1" applyBorder="1" applyAlignment="1">
      <alignment horizontal="left" vertical="center" shrinkToFit="1"/>
    </xf>
    <xf numFmtId="38" fontId="34" fillId="0" borderId="12" xfId="44" applyFont="1" applyFill="1" applyBorder="1" applyAlignment="1">
      <alignment vertical="center" shrinkToFit="1"/>
    </xf>
    <xf numFmtId="38" fontId="34" fillId="0" borderId="12" xfId="44" applyFont="1" applyFill="1" applyBorder="1" applyAlignment="1">
      <alignment horizontal="center" vertical="center" shrinkToFit="1"/>
    </xf>
    <xf numFmtId="38" fontId="34" fillId="0" borderId="41" xfId="44" applyFont="1" applyFill="1" applyBorder="1" applyAlignment="1">
      <alignment horizontal="center" vertical="center" shrinkToFit="1"/>
    </xf>
    <xf numFmtId="38" fontId="34" fillId="0" borderId="16" xfId="44" applyFont="1" applyFill="1" applyBorder="1" applyAlignment="1">
      <alignment vertical="center" shrinkToFit="1"/>
    </xf>
    <xf numFmtId="38" fontId="34" fillId="0" borderId="39" xfId="44" applyFont="1" applyFill="1" applyBorder="1" applyAlignment="1">
      <alignment horizontal="center" vertical="center" shrinkToFit="1"/>
    </xf>
    <xf numFmtId="38" fontId="37" fillId="0" borderId="16" xfId="45" applyFont="1" applyFill="1" applyBorder="1" applyAlignment="1">
      <alignment horizontal="left" vertical="center" shrinkToFit="1"/>
    </xf>
    <xf numFmtId="0" fontId="34" fillId="0" borderId="16" xfId="0" applyFont="1" applyFill="1" applyBorder="1" applyAlignment="1">
      <alignment horizontal="left" vertical="center"/>
    </xf>
    <xf numFmtId="3" fontId="34" fillId="0" borderId="16" xfId="0" applyNumberFormat="1" applyFont="1" applyFill="1" applyBorder="1" applyAlignment="1">
      <alignment vertical="center"/>
    </xf>
    <xf numFmtId="38" fontId="34" fillId="0" borderId="16" xfId="44" applyFont="1" applyFill="1" applyBorder="1" applyAlignment="1">
      <alignment horizontal="center" vertical="center" shrinkToFit="1"/>
    </xf>
    <xf numFmtId="0" fontId="34" fillId="0" borderId="15" xfId="0" applyFont="1" applyFill="1" applyBorder="1" applyAlignment="1">
      <alignment vertical="center" shrinkToFit="1"/>
    </xf>
    <xf numFmtId="38" fontId="34" fillId="0" borderId="15" xfId="44" applyFont="1" applyFill="1" applyBorder="1" applyAlignment="1">
      <alignment vertical="center" shrinkToFit="1"/>
    </xf>
    <xf numFmtId="0" fontId="37" fillId="0" borderId="15" xfId="0" applyFont="1" applyFill="1" applyBorder="1" applyAlignment="1">
      <alignment horizontal="left" vertical="center" shrinkToFit="1"/>
    </xf>
    <xf numFmtId="0" fontId="34" fillId="0" borderId="15" xfId="0" applyFont="1" applyFill="1" applyBorder="1" applyAlignment="1">
      <alignment horizontal="left" vertical="center"/>
    </xf>
    <xf numFmtId="0" fontId="37" fillId="0" borderId="20" xfId="0" applyFont="1" applyFill="1" applyBorder="1" applyAlignment="1">
      <alignment horizontal="left" vertical="center" shrinkToFit="1"/>
    </xf>
    <xf numFmtId="0" fontId="34" fillId="0" borderId="20" xfId="0" applyFont="1" applyFill="1" applyBorder="1" applyAlignment="1">
      <alignment horizontal="left" vertical="center"/>
    </xf>
    <xf numFmtId="38" fontId="34" fillId="0" borderId="42" xfId="44" applyFont="1" applyFill="1" applyBorder="1" applyAlignment="1">
      <alignment horizontal="center" vertical="center" shrinkToFit="1"/>
    </xf>
    <xf numFmtId="38" fontId="37" fillId="0" borderId="19" xfId="45" applyFont="1" applyFill="1" applyBorder="1" applyAlignment="1">
      <alignment horizontal="left" vertical="center" shrinkToFit="1"/>
    </xf>
    <xf numFmtId="0" fontId="34" fillId="0" borderId="19" xfId="0" applyFont="1" applyFill="1" applyBorder="1" applyAlignment="1">
      <alignment horizontal="left" vertical="center"/>
    </xf>
    <xf numFmtId="38" fontId="34" fillId="0" borderId="19" xfId="44" applyFont="1" applyFill="1" applyBorder="1" applyAlignment="1">
      <alignment horizontal="right" vertical="center" shrinkToFit="1"/>
    </xf>
    <xf numFmtId="38" fontId="34" fillId="0" borderId="19" xfId="44" applyFont="1" applyFill="1" applyBorder="1" applyAlignment="1">
      <alignment horizontal="center" vertical="center" shrinkToFit="1"/>
    </xf>
    <xf numFmtId="38" fontId="34" fillId="0" borderId="43" xfId="44" applyFont="1" applyFill="1" applyBorder="1" applyAlignment="1">
      <alignment horizontal="center" vertical="center" shrinkToFit="1"/>
    </xf>
    <xf numFmtId="0" fontId="34" fillId="0" borderId="12" xfId="0" applyFont="1" applyFill="1" applyBorder="1" applyAlignment="1">
      <alignment horizontal="left" vertical="center"/>
    </xf>
    <xf numFmtId="0" fontId="34" fillId="0" borderId="12" xfId="0" applyFont="1" applyFill="1" applyBorder="1" applyAlignment="1">
      <alignment vertical="center"/>
    </xf>
    <xf numFmtId="38" fontId="34" fillId="0" borderId="21" xfId="45" applyFont="1" applyFill="1" applyBorder="1" applyAlignment="1">
      <alignment horizontal="left" vertical="center"/>
    </xf>
    <xf numFmtId="0" fontId="34" fillId="26" borderId="12" xfId="0" applyFont="1" applyFill="1" applyBorder="1" applyAlignment="1">
      <alignment horizontal="left" vertical="center" shrinkToFit="1"/>
    </xf>
    <xf numFmtId="0" fontId="34" fillId="26" borderId="12" xfId="0" applyFont="1" applyFill="1" applyBorder="1" applyAlignment="1">
      <alignment vertical="center" shrinkToFit="1"/>
    </xf>
    <xf numFmtId="38" fontId="34" fillId="26" borderId="12" xfId="44" applyFont="1" applyFill="1" applyBorder="1" applyAlignment="1">
      <alignment vertical="center"/>
    </xf>
    <xf numFmtId="38" fontId="34" fillId="26" borderId="12" xfId="44" applyFont="1" applyFill="1" applyBorder="1" applyAlignment="1">
      <alignment horizontal="center" vertical="center"/>
    </xf>
    <xf numFmtId="177" fontId="34" fillId="26" borderId="41" xfId="0" applyNumberFormat="1" applyFont="1" applyFill="1" applyBorder="1" applyAlignment="1">
      <alignment horizontal="center" vertical="center"/>
    </xf>
    <xf numFmtId="38" fontId="34" fillId="0" borderId="12" xfId="44" applyFont="1" applyBorder="1" applyAlignment="1">
      <alignment horizontal="right" vertical="center"/>
    </xf>
    <xf numFmtId="177" fontId="34" fillId="0" borderId="12" xfId="0" applyNumberFormat="1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13" xfId="0" applyFont="1" applyBorder="1" applyAlignment="1">
      <alignment horizontal="left" vertical="center" shrinkToFit="1"/>
    </xf>
    <xf numFmtId="0" fontId="34" fillId="0" borderId="13" xfId="0" applyFont="1" applyFill="1" applyBorder="1" applyAlignment="1">
      <alignment horizontal="left" vertical="center" shrinkToFit="1"/>
    </xf>
    <xf numFmtId="0" fontId="34" fillId="0" borderId="13" xfId="0" applyFont="1" applyFill="1" applyBorder="1" applyAlignment="1">
      <alignment vertical="center" shrinkToFit="1"/>
    </xf>
    <xf numFmtId="38" fontId="34" fillId="0" borderId="13" xfId="44" applyFont="1" applyFill="1" applyBorder="1" applyAlignment="1">
      <alignment horizontal="right" vertical="center" shrinkToFit="1"/>
    </xf>
    <xf numFmtId="0" fontId="34" fillId="0" borderId="44" xfId="0" applyFont="1" applyFill="1" applyBorder="1" applyAlignment="1">
      <alignment horizontal="center" vertical="center" shrinkToFit="1"/>
    </xf>
    <xf numFmtId="38" fontId="34" fillId="0" borderId="21" xfId="44" applyFont="1" applyBorder="1" applyAlignment="1">
      <alignment horizontal="left" vertical="center" shrinkToFit="1"/>
    </xf>
    <xf numFmtId="0" fontId="34" fillId="0" borderId="12" xfId="61" applyFont="1" applyFill="1" applyBorder="1" applyAlignment="1" applyProtection="1">
      <alignment horizontal="left" vertical="center" shrinkToFit="1"/>
      <protection locked="0"/>
    </xf>
    <xf numFmtId="0" fontId="34" fillId="0" borderId="14" xfId="0" applyFont="1" applyBorder="1" applyAlignment="1">
      <alignment horizontal="left" vertical="center" shrinkToFit="1"/>
    </xf>
    <xf numFmtId="0" fontId="34" fillId="0" borderId="14" xfId="0" applyFont="1" applyFill="1" applyBorder="1" applyAlignment="1">
      <alignment horizontal="left" vertical="center" shrinkToFit="1"/>
    </xf>
    <xf numFmtId="0" fontId="34" fillId="0" borderId="14" xfId="0" applyFont="1" applyBorder="1" applyAlignment="1">
      <alignment vertical="center" shrinkToFit="1"/>
    </xf>
    <xf numFmtId="38" fontId="34" fillId="0" borderId="14" xfId="44" applyFont="1" applyBorder="1" applyAlignment="1">
      <alignment horizontal="right" vertical="center" shrinkToFit="1"/>
    </xf>
    <xf numFmtId="177" fontId="34" fillId="0" borderId="14" xfId="0" applyNumberFormat="1" applyFont="1" applyBorder="1" applyAlignment="1">
      <alignment horizontal="center" vertical="center" shrinkToFit="1"/>
    </xf>
    <xf numFmtId="0" fontId="34" fillId="0" borderId="45" xfId="0" applyFont="1" applyBorder="1" applyAlignment="1">
      <alignment horizontal="center" vertical="center" shrinkToFit="1"/>
    </xf>
    <xf numFmtId="178" fontId="34" fillId="0" borderId="16" xfId="0" applyNumberFormat="1" applyFont="1" applyFill="1" applyBorder="1" applyAlignment="1">
      <alignment vertical="center" shrinkToFit="1"/>
    </xf>
    <xf numFmtId="38" fontId="34" fillId="24" borderId="16" xfId="44" applyFont="1" applyFill="1" applyBorder="1" applyAlignment="1">
      <alignment horizontal="right" vertical="center" shrinkToFit="1"/>
    </xf>
    <xf numFmtId="38" fontId="34" fillId="0" borderId="15" xfId="44" applyFont="1" applyBorder="1" applyAlignment="1">
      <alignment horizontal="right" vertical="center" shrinkToFit="1"/>
    </xf>
    <xf numFmtId="0" fontId="34" fillId="0" borderId="40" xfId="0" applyFont="1" applyBorder="1" applyAlignment="1">
      <alignment horizontal="center" vertical="center" shrinkToFit="1"/>
    </xf>
    <xf numFmtId="177" fontId="34" fillId="0" borderId="14" xfId="0" applyNumberFormat="1" applyFont="1" applyFill="1" applyBorder="1" applyAlignment="1">
      <alignment horizontal="center" vertical="center" shrinkToFit="1"/>
    </xf>
    <xf numFmtId="0" fontId="34" fillId="0" borderId="45" xfId="0" applyFont="1" applyFill="1" applyBorder="1" applyAlignment="1">
      <alignment horizontal="center" vertical="center" shrinkToFit="1"/>
    </xf>
    <xf numFmtId="177" fontId="34" fillId="26" borderId="14" xfId="0" applyNumberFormat="1" applyFont="1" applyFill="1" applyBorder="1" applyAlignment="1">
      <alignment horizontal="center" vertical="center" shrinkToFit="1"/>
    </xf>
    <xf numFmtId="38" fontId="34" fillId="0" borderId="12" xfId="44" applyFont="1" applyBorder="1" applyAlignment="1">
      <alignment vertical="center"/>
    </xf>
    <xf numFmtId="38" fontId="34" fillId="0" borderId="12" xfId="44" applyFont="1" applyBorder="1" applyAlignment="1">
      <alignment horizontal="center" vertical="center"/>
    </xf>
    <xf numFmtId="177" fontId="34" fillId="0" borderId="41" xfId="0" applyNumberFormat="1" applyFont="1" applyBorder="1" applyAlignment="1">
      <alignment horizontal="center" vertical="center"/>
    </xf>
    <xf numFmtId="0" fontId="34" fillId="0" borderId="27" xfId="0" applyFont="1" applyFill="1" applyBorder="1" applyAlignment="1">
      <alignment horizontal="left" vertical="center" shrinkToFit="1"/>
    </xf>
    <xf numFmtId="38" fontId="34" fillId="0" borderId="27" xfId="44" applyFont="1" applyFill="1" applyBorder="1" applyAlignment="1">
      <alignment horizontal="right" vertical="center" shrinkToFit="1"/>
    </xf>
    <xf numFmtId="38" fontId="37" fillId="0" borderId="13" xfId="45" applyFont="1" applyFill="1" applyBorder="1" applyAlignment="1">
      <alignment horizontal="left" vertical="center" shrinkToFit="1"/>
    </xf>
    <xf numFmtId="0" fontId="34" fillId="0" borderId="13" xfId="0" applyFont="1" applyFill="1" applyBorder="1" applyAlignment="1">
      <alignment horizontal="left" vertical="center"/>
    </xf>
    <xf numFmtId="38" fontId="34" fillId="0" borderId="13" xfId="44" applyFont="1" applyFill="1" applyBorder="1" applyAlignment="1">
      <alignment horizontal="center" vertical="center" shrinkToFit="1"/>
    </xf>
    <xf numFmtId="38" fontId="34" fillId="0" borderId="44" xfId="44" applyFont="1" applyFill="1" applyBorder="1" applyAlignment="1">
      <alignment horizontal="center" vertical="center" shrinkToFit="1"/>
    </xf>
    <xf numFmtId="0" fontId="34" fillId="0" borderId="22" xfId="0" applyFont="1" applyFill="1" applyBorder="1" applyAlignment="1">
      <alignment horizontal="right" vertical="center" shrinkToFit="1"/>
    </xf>
    <xf numFmtId="38" fontId="34" fillId="0" borderId="12" xfId="44" applyFont="1" applyBorder="1" applyAlignment="1">
      <alignment horizontal="center" vertical="center" shrinkToFit="1"/>
    </xf>
    <xf numFmtId="38" fontId="34" fillId="0" borderId="41" xfId="44" applyFont="1" applyBorder="1" applyAlignment="1">
      <alignment horizontal="center" vertical="center" shrinkToFit="1"/>
    </xf>
    <xf numFmtId="176" fontId="38" fillId="0" borderId="21" xfId="0" applyNumberFormat="1" applyFont="1" applyBorder="1" applyAlignment="1">
      <alignment vertical="center" shrinkToFit="1"/>
    </xf>
    <xf numFmtId="3" fontId="34" fillId="0" borderId="12" xfId="0" applyNumberFormat="1" applyFont="1" applyFill="1" applyBorder="1" applyAlignment="1">
      <alignment vertical="center"/>
    </xf>
    <xf numFmtId="0" fontId="34" fillId="0" borderId="16" xfId="0" applyFont="1" applyBorder="1" applyAlignment="1">
      <alignment horizontal="center" vertical="center" shrinkToFit="1"/>
    </xf>
    <xf numFmtId="0" fontId="34" fillId="0" borderId="40" xfId="0" applyFont="1" applyFill="1" applyBorder="1" applyAlignment="1">
      <alignment horizontal="center" vertical="center" shrinkToFit="1"/>
    </xf>
    <xf numFmtId="0" fontId="34" fillId="0" borderId="18" xfId="0" applyFont="1" applyFill="1" applyBorder="1" applyAlignment="1">
      <alignment horizontal="left" vertical="center" shrinkToFit="1"/>
    </xf>
    <xf numFmtId="0" fontId="34" fillId="0" borderId="17" xfId="0" applyFont="1" applyFill="1" applyBorder="1" applyAlignment="1">
      <alignment horizontal="left" vertical="center" shrinkToFit="1"/>
    </xf>
    <xf numFmtId="0" fontId="34" fillId="0" borderId="20" xfId="0" applyFont="1" applyFill="1" applyBorder="1" applyAlignment="1">
      <alignment vertical="center" shrinkToFit="1"/>
    </xf>
    <xf numFmtId="38" fontId="34" fillId="0" borderId="20" xfId="44" applyFont="1" applyFill="1" applyBorder="1" applyAlignment="1">
      <alignment horizontal="right" vertical="center" shrinkToFit="1"/>
    </xf>
    <xf numFmtId="177" fontId="34" fillId="0" borderId="20" xfId="0" applyNumberFormat="1" applyFont="1" applyFill="1" applyBorder="1" applyAlignment="1">
      <alignment horizontal="center" vertical="center" shrinkToFit="1"/>
    </xf>
    <xf numFmtId="0" fontId="34" fillId="0" borderId="42" xfId="0" applyFont="1" applyFill="1" applyBorder="1" applyAlignment="1">
      <alignment horizontal="center" vertical="center" shrinkToFit="1"/>
    </xf>
    <xf numFmtId="0" fontId="34" fillId="0" borderId="19" xfId="0" applyFont="1" applyFill="1" applyBorder="1" applyAlignment="1">
      <alignment vertical="center" shrinkToFit="1"/>
    </xf>
    <xf numFmtId="0" fontId="37" fillId="0" borderId="14" xfId="0" applyFont="1" applyFill="1" applyBorder="1" applyAlignment="1">
      <alignment horizontal="left" vertical="center" shrinkToFit="1"/>
    </xf>
    <xf numFmtId="38" fontId="34" fillId="0" borderId="40" xfId="44" applyFont="1" applyFill="1" applyBorder="1" applyAlignment="1">
      <alignment horizontal="center" vertical="center" shrinkToFit="1"/>
    </xf>
    <xf numFmtId="38" fontId="37" fillId="0" borderId="14" xfId="45" applyFont="1" applyFill="1" applyBorder="1" applyAlignment="1">
      <alignment horizontal="left" vertical="center" shrinkToFit="1"/>
    </xf>
    <xf numFmtId="0" fontId="34" fillId="0" borderId="14" xfId="0" applyFont="1" applyFill="1" applyBorder="1" applyAlignment="1">
      <alignment horizontal="left" vertical="center"/>
    </xf>
    <xf numFmtId="38" fontId="34" fillId="0" borderId="14" xfId="44" applyFont="1" applyFill="1" applyBorder="1" applyAlignment="1">
      <alignment horizontal="center" vertical="center" shrinkToFit="1"/>
    </xf>
    <xf numFmtId="0" fontId="34" fillId="0" borderId="13" xfId="0" applyFont="1" applyBorder="1" applyAlignment="1">
      <alignment vertical="center" shrinkToFit="1"/>
    </xf>
    <xf numFmtId="38" fontId="34" fillId="0" borderId="13" xfId="44" applyFont="1" applyBorder="1" applyAlignment="1">
      <alignment horizontal="center" vertical="center" shrinkToFit="1"/>
    </xf>
    <xf numFmtId="177" fontId="34" fillId="0" borderId="13" xfId="0" applyNumberFormat="1" applyFont="1" applyBorder="1" applyAlignment="1">
      <alignment horizontal="center" vertical="center" shrinkToFit="1"/>
    </xf>
    <xf numFmtId="38" fontId="34" fillId="0" borderId="14" xfId="44" applyFont="1" applyFill="1" applyBorder="1" applyAlignment="1">
      <alignment horizontal="right" vertical="center"/>
    </xf>
    <xf numFmtId="38" fontId="34" fillId="0" borderId="14" xfId="45" applyFont="1" applyFill="1" applyBorder="1" applyAlignment="1">
      <alignment horizontal="right" vertical="center"/>
    </xf>
    <xf numFmtId="38" fontId="34" fillId="0" borderId="45" xfId="45" applyFont="1" applyFill="1" applyBorder="1" applyAlignment="1">
      <alignment horizontal="center" vertical="center"/>
    </xf>
    <xf numFmtId="38" fontId="34" fillId="0" borderId="16" xfId="44" applyFont="1" applyBorder="1" applyAlignment="1">
      <alignment vertical="center"/>
    </xf>
    <xf numFmtId="38" fontId="34" fillId="0" borderId="16" xfId="44" applyFont="1" applyBorder="1" applyAlignment="1">
      <alignment horizontal="center" vertical="center"/>
    </xf>
    <xf numFmtId="177" fontId="34" fillId="0" borderId="39" xfId="0" applyNumberFormat="1" applyFont="1" applyBorder="1" applyAlignment="1">
      <alignment horizontal="center" vertical="center"/>
    </xf>
    <xf numFmtId="38" fontId="34" fillId="26" borderId="12" xfId="44" applyFont="1" applyFill="1" applyBorder="1" applyAlignment="1">
      <alignment horizontal="right" vertical="center" shrinkToFit="1"/>
    </xf>
    <xf numFmtId="177" fontId="34" fillId="26" borderId="12" xfId="0" applyNumberFormat="1" applyFont="1" applyFill="1" applyBorder="1" applyAlignment="1">
      <alignment horizontal="center" vertical="center" shrinkToFit="1"/>
    </xf>
    <xf numFmtId="0" fontId="34" fillId="26" borderId="41" xfId="0" applyFont="1" applyFill="1" applyBorder="1" applyAlignment="1">
      <alignment horizontal="center" vertical="center" shrinkToFit="1"/>
    </xf>
    <xf numFmtId="38" fontId="34" fillId="0" borderId="16" xfId="44" applyFont="1" applyBorder="1" applyAlignment="1">
      <alignment horizontal="right" vertical="center"/>
    </xf>
    <xf numFmtId="177" fontId="34" fillId="0" borderId="16" xfId="0" applyNumberFormat="1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38" fontId="34" fillId="0" borderId="12" xfId="45" applyFont="1" applyFill="1" applyBorder="1" applyAlignment="1">
      <alignment horizontal="right" vertical="center"/>
    </xf>
    <xf numFmtId="0" fontId="37" fillId="0" borderId="29" xfId="0" applyFont="1" applyFill="1" applyBorder="1" applyAlignment="1">
      <alignment horizontal="left" vertical="center" shrinkToFit="1"/>
    </xf>
    <xf numFmtId="0" fontId="34" fillId="0" borderId="29" xfId="0" applyFont="1" applyFill="1" applyBorder="1" applyAlignment="1">
      <alignment horizontal="left" vertical="center" shrinkToFit="1"/>
    </xf>
    <xf numFmtId="0" fontId="34" fillId="0" borderId="29" xfId="0" applyFont="1" applyFill="1" applyBorder="1" applyAlignment="1">
      <alignment vertical="center" shrinkToFit="1"/>
    </xf>
    <xf numFmtId="38" fontId="34" fillId="0" borderId="29" xfId="44" applyFont="1" applyFill="1" applyBorder="1" applyAlignment="1">
      <alignment horizontal="right" vertical="center" shrinkToFit="1"/>
    </xf>
    <xf numFmtId="177" fontId="34" fillId="0" borderId="29" xfId="0" applyNumberFormat="1" applyFont="1" applyFill="1" applyBorder="1" applyAlignment="1">
      <alignment horizontal="center" vertical="center" shrinkToFit="1"/>
    </xf>
    <xf numFmtId="0" fontId="34" fillId="0" borderId="48" xfId="0" applyFont="1" applyFill="1" applyBorder="1" applyAlignment="1">
      <alignment horizontal="center" vertical="center" shrinkToFit="1"/>
    </xf>
    <xf numFmtId="0" fontId="37" fillId="0" borderId="20" xfId="0" applyFont="1" applyFill="1" applyBorder="1" applyAlignment="1">
      <alignment vertical="center"/>
    </xf>
    <xf numFmtId="0" fontId="37" fillId="0" borderId="19" xfId="0" applyFont="1" applyFill="1" applyBorder="1" applyAlignment="1">
      <alignment horizontal="left" vertical="center" shrinkToFit="1"/>
    </xf>
    <xf numFmtId="0" fontId="37" fillId="0" borderId="19" xfId="0" applyFont="1" applyFill="1" applyBorder="1" applyAlignment="1">
      <alignment vertical="center"/>
    </xf>
    <xf numFmtId="177" fontId="34" fillId="0" borderId="19" xfId="0" applyNumberFormat="1" applyFont="1" applyFill="1" applyBorder="1" applyAlignment="1">
      <alignment horizontal="center" vertical="center" shrinkToFit="1"/>
    </xf>
    <xf numFmtId="0" fontId="34" fillId="0" borderId="43" xfId="0" applyFont="1" applyFill="1" applyBorder="1" applyAlignment="1">
      <alignment horizontal="center" vertical="center" shrinkToFit="1"/>
    </xf>
    <xf numFmtId="0" fontId="34" fillId="0" borderId="12" xfId="0" applyFont="1" applyFill="1" applyBorder="1" applyAlignment="1">
      <alignment horizontal="center" vertical="center" shrinkToFit="1"/>
    </xf>
    <xf numFmtId="38" fontId="37" fillId="0" borderId="21" xfId="45" applyFont="1" applyFill="1" applyBorder="1" applyAlignment="1">
      <alignment horizontal="left" vertical="center" shrinkToFit="1"/>
    </xf>
    <xf numFmtId="0" fontId="34" fillId="0" borderId="16" xfId="0" applyFont="1" applyFill="1" applyBorder="1" applyAlignment="1">
      <alignment horizontal="center" vertical="center" shrinkToFit="1"/>
    </xf>
    <xf numFmtId="177" fontId="34" fillId="0" borderId="13" xfId="0" applyNumberFormat="1" applyFont="1" applyFill="1" applyBorder="1" applyAlignment="1">
      <alignment horizontal="center" vertical="center" shrinkToFit="1"/>
    </xf>
    <xf numFmtId="0" fontId="34" fillId="0" borderId="25" xfId="0" applyFont="1" applyFill="1" applyBorder="1" applyAlignment="1">
      <alignment horizontal="left" vertical="center" shrinkToFit="1"/>
    </xf>
    <xf numFmtId="38" fontId="34" fillId="0" borderId="25" xfId="44" applyFont="1" applyFill="1" applyBorder="1" applyAlignment="1">
      <alignment horizontal="right" vertical="center" shrinkToFit="1"/>
    </xf>
    <xf numFmtId="0" fontId="34" fillId="0" borderId="29" xfId="0" applyFont="1" applyFill="1" applyBorder="1" applyAlignment="1">
      <alignment horizontal="center" vertical="center" shrinkToFit="1"/>
    </xf>
    <xf numFmtId="178" fontId="34" fillId="0" borderId="29" xfId="0" applyNumberFormat="1" applyFont="1" applyFill="1" applyBorder="1" applyAlignment="1">
      <alignment vertical="center" shrinkToFit="1"/>
    </xf>
    <xf numFmtId="38" fontId="37" fillId="26" borderId="12" xfId="45" applyFont="1" applyFill="1" applyBorder="1" applyAlignment="1">
      <alignment horizontal="left" vertical="center" shrinkToFit="1"/>
    </xf>
    <xf numFmtId="0" fontId="34" fillId="26" borderId="12" xfId="0" applyFont="1" applyFill="1" applyBorder="1" applyAlignment="1">
      <alignment vertical="center"/>
    </xf>
    <xf numFmtId="38" fontId="34" fillId="26" borderId="12" xfId="44" applyFont="1" applyFill="1" applyBorder="1" applyAlignment="1">
      <alignment vertical="center" shrinkToFit="1"/>
    </xf>
    <xf numFmtId="38" fontId="34" fillId="26" borderId="12" xfId="44" applyFont="1" applyFill="1" applyBorder="1" applyAlignment="1">
      <alignment horizontal="center" vertical="center" shrinkToFit="1"/>
    </xf>
    <xf numFmtId="38" fontId="34" fillId="26" borderId="41" xfId="44" applyFont="1" applyFill="1" applyBorder="1" applyAlignment="1">
      <alignment horizontal="center" vertical="center" shrinkToFit="1"/>
    </xf>
    <xf numFmtId="0" fontId="37" fillId="0" borderId="13" xfId="0" applyFont="1" applyFill="1" applyBorder="1" applyAlignment="1">
      <alignment horizontal="left" vertical="center" shrinkToFit="1"/>
    </xf>
    <xf numFmtId="38" fontId="34" fillId="0" borderId="44" xfId="45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vertical="center"/>
    </xf>
    <xf numFmtId="0" fontId="34" fillId="0" borderId="51" xfId="0" applyFont="1" applyBorder="1" applyAlignment="1">
      <alignment horizontal="left" vertical="center" shrinkToFit="1"/>
    </xf>
    <xf numFmtId="0" fontId="34" fillId="0" borderId="36" xfId="0" applyFont="1" applyBorder="1" applyAlignment="1">
      <alignment horizontal="left" vertical="center" shrinkToFit="1"/>
    </xf>
    <xf numFmtId="0" fontId="34" fillId="0" borderId="36" xfId="0" applyFont="1" applyFill="1" applyBorder="1" applyAlignment="1">
      <alignment horizontal="left" vertical="center" shrinkToFit="1"/>
    </xf>
    <xf numFmtId="0" fontId="34" fillId="0" borderId="15" xfId="0" applyFont="1" applyBorder="1" applyAlignment="1">
      <alignment horizontal="left" vertical="center" shrinkToFit="1"/>
    </xf>
    <xf numFmtId="0" fontId="34" fillId="0" borderId="24" xfId="0" applyFont="1" applyFill="1" applyBorder="1" applyAlignment="1">
      <alignment horizontal="right" vertical="center" shrinkToFit="1"/>
    </xf>
    <xf numFmtId="0" fontId="34" fillId="0" borderId="16" xfId="61" applyFont="1" applyFill="1" applyBorder="1" applyAlignment="1" applyProtection="1">
      <alignment horizontal="left" vertical="center" shrinkToFit="1"/>
      <protection locked="0"/>
    </xf>
    <xf numFmtId="0" fontId="34" fillId="0" borderId="38" xfId="0" applyFont="1" applyBorder="1" applyAlignment="1">
      <alignment horizontal="right" vertical="center" shrinkToFit="1"/>
    </xf>
    <xf numFmtId="49" fontId="34" fillId="0" borderId="14" xfId="0" applyNumberFormat="1" applyFont="1" applyBorder="1" applyAlignment="1">
      <alignment horizontal="left" vertical="center" shrinkToFit="1"/>
    </xf>
    <xf numFmtId="0" fontId="34" fillId="0" borderId="23" xfId="0" applyFont="1" applyBorder="1" applyAlignment="1">
      <alignment horizontal="left" vertical="center" shrinkToFit="1"/>
    </xf>
    <xf numFmtId="0" fontId="38" fillId="0" borderId="0" xfId="0" applyFont="1" applyBorder="1" applyAlignment="1">
      <alignment vertical="center" shrinkToFit="1"/>
    </xf>
    <xf numFmtId="49" fontId="34" fillId="0" borderId="16" xfId="0" applyNumberFormat="1" applyFont="1" applyBorder="1" applyAlignment="1">
      <alignment horizontal="left" vertical="center" shrinkToFit="1"/>
    </xf>
    <xf numFmtId="49" fontId="34" fillId="0" borderId="16" xfId="0" applyNumberFormat="1" applyFont="1" applyFill="1" applyBorder="1" applyAlignment="1">
      <alignment horizontal="left" vertical="center" shrinkToFit="1"/>
    </xf>
    <xf numFmtId="0" fontId="38" fillId="0" borderId="55" xfId="0" applyFont="1" applyBorder="1" applyAlignment="1">
      <alignment vertical="center" shrinkToFit="1"/>
    </xf>
    <xf numFmtId="38" fontId="34" fillId="0" borderId="16" xfId="44" applyFont="1" applyBorder="1" applyAlignment="1">
      <alignment horizontal="center" vertical="center" shrinkToFit="1"/>
    </xf>
    <xf numFmtId="38" fontId="34" fillId="0" borderId="39" xfId="44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right" vertical="center" shrinkToFit="1"/>
    </xf>
    <xf numFmtId="0" fontId="34" fillId="0" borderId="55" xfId="0" applyFont="1" applyBorder="1" applyAlignment="1">
      <alignment vertical="center" shrinkToFit="1"/>
    </xf>
    <xf numFmtId="0" fontId="34" fillId="0" borderId="55" xfId="0" applyFont="1" applyFill="1" applyBorder="1" applyAlignment="1">
      <alignment vertical="center" shrinkToFit="1"/>
    </xf>
    <xf numFmtId="0" fontId="34" fillId="0" borderId="0" xfId="0" applyFont="1" applyFill="1" applyAlignment="1">
      <alignment vertical="center" shrinkToFit="1"/>
    </xf>
    <xf numFmtId="49" fontId="34" fillId="0" borderId="19" xfId="0" applyNumberFormat="1" applyFont="1" applyFill="1" applyBorder="1" applyAlignment="1">
      <alignment horizontal="left" vertical="center" shrinkToFit="1"/>
    </xf>
    <xf numFmtId="49" fontId="34" fillId="0" borderId="12" xfId="0" applyNumberFormat="1" applyFont="1" applyFill="1" applyBorder="1" applyAlignment="1">
      <alignment horizontal="left" vertical="center" shrinkToFit="1"/>
    </xf>
    <xf numFmtId="49" fontId="34" fillId="26" borderId="12" xfId="0" applyNumberFormat="1" applyFont="1" applyFill="1" applyBorder="1" applyAlignment="1">
      <alignment horizontal="left" vertical="center" shrinkToFit="1"/>
    </xf>
    <xf numFmtId="49" fontId="34" fillId="0" borderId="12" xfId="0" applyNumberFormat="1" applyFont="1" applyBorder="1" applyAlignment="1">
      <alignment horizontal="left" vertical="center" shrinkToFit="1"/>
    </xf>
    <xf numFmtId="0" fontId="34" fillId="0" borderId="0" xfId="0" applyFont="1" applyBorder="1" applyAlignment="1">
      <alignment vertical="center" shrinkToFit="1"/>
    </xf>
    <xf numFmtId="49" fontId="34" fillId="0" borderId="20" xfId="0" applyNumberFormat="1" applyFont="1" applyFill="1" applyBorder="1" applyAlignment="1">
      <alignment horizontal="left" vertical="center" shrinkToFit="1"/>
    </xf>
    <xf numFmtId="177" fontId="34" fillId="0" borderId="0" xfId="0" applyNumberFormat="1" applyFont="1" applyAlignment="1">
      <alignment vertical="center" shrinkToFit="1"/>
    </xf>
    <xf numFmtId="0" fontId="34" fillId="26" borderId="19" xfId="0" applyFont="1" applyFill="1" applyBorder="1" applyAlignment="1">
      <alignment horizontal="left" vertical="center" shrinkToFit="1"/>
    </xf>
    <xf numFmtId="49" fontId="34" fillId="26" borderId="19" xfId="0" applyNumberFormat="1" applyFont="1" applyFill="1" applyBorder="1" applyAlignment="1">
      <alignment horizontal="left" vertical="center" shrinkToFit="1"/>
    </xf>
    <xf numFmtId="0" fontId="34" fillId="26" borderId="19" xfId="0" applyFont="1" applyFill="1" applyBorder="1" applyAlignment="1">
      <alignment vertical="center" shrinkToFit="1"/>
    </xf>
    <xf numFmtId="38" fontId="34" fillId="26" borderId="19" xfId="44" applyFont="1" applyFill="1" applyBorder="1" applyAlignment="1">
      <alignment horizontal="right" vertical="center" shrinkToFit="1"/>
    </xf>
    <xf numFmtId="0" fontId="34" fillId="26" borderId="43" xfId="0" applyFont="1" applyFill="1" applyBorder="1" applyAlignment="1">
      <alignment horizontal="center" vertical="center" shrinkToFit="1"/>
    </xf>
    <xf numFmtId="49" fontId="34" fillId="0" borderId="12" xfId="0" applyNumberFormat="1" applyFont="1" applyBorder="1" applyAlignment="1">
      <alignment horizontal="left" vertical="center"/>
    </xf>
    <xf numFmtId="176" fontId="34" fillId="0" borderId="0" xfId="0" applyNumberFormat="1" applyFont="1" applyAlignment="1">
      <alignment vertical="center" shrinkToFit="1"/>
    </xf>
    <xf numFmtId="177" fontId="34" fillId="0" borderId="12" xfId="0" applyNumberFormat="1" applyFont="1" applyBorder="1" applyAlignment="1">
      <alignment horizontal="left" vertical="center" shrinkToFit="1"/>
    </xf>
    <xf numFmtId="0" fontId="37" fillId="26" borderId="12" xfId="0" applyFont="1" applyFill="1" applyBorder="1" applyAlignment="1">
      <alignment horizontal="left" vertical="center" shrinkToFit="1"/>
    </xf>
    <xf numFmtId="0" fontId="34" fillId="0" borderId="21" xfId="0" applyFont="1" applyFill="1" applyBorder="1" applyAlignment="1">
      <alignment horizontal="left" vertical="center" wrapText="1" shrinkToFit="1"/>
    </xf>
    <xf numFmtId="49" fontId="34" fillId="26" borderId="12" xfId="0" applyNumberFormat="1" applyFont="1" applyFill="1" applyBorder="1" applyAlignment="1">
      <alignment horizontal="left" vertical="center"/>
    </xf>
    <xf numFmtId="177" fontId="34" fillId="0" borderId="0" xfId="0" applyNumberFormat="1" applyFont="1" applyBorder="1" applyAlignment="1">
      <alignment vertical="center" shrinkToFit="1"/>
    </xf>
    <xf numFmtId="49" fontId="34" fillId="24" borderId="0" xfId="0" applyNumberFormat="1" applyFont="1" applyFill="1" applyBorder="1" applyAlignment="1">
      <alignment vertical="center" shrinkToFit="1"/>
    </xf>
    <xf numFmtId="0" fontId="34" fillId="0" borderId="56" xfId="0" applyFont="1" applyFill="1" applyBorder="1" applyAlignment="1">
      <alignment horizontal="left" vertical="center" shrinkToFit="1"/>
    </xf>
    <xf numFmtId="0" fontId="34" fillId="0" borderId="57" xfId="0" applyFont="1" applyFill="1" applyBorder="1" applyAlignment="1">
      <alignment horizontal="left" vertical="center" shrinkToFit="1"/>
    </xf>
    <xf numFmtId="0" fontId="34" fillId="0" borderId="58" xfId="0" applyFont="1" applyFill="1" applyBorder="1" applyAlignment="1">
      <alignment horizontal="left" vertical="center" shrinkToFit="1"/>
    </xf>
    <xf numFmtId="49" fontId="34" fillId="0" borderId="14" xfId="0" applyNumberFormat="1" applyFont="1" applyFill="1" applyBorder="1" applyAlignment="1">
      <alignment horizontal="left" vertical="center" shrinkToFit="1"/>
    </xf>
    <xf numFmtId="3" fontId="34" fillId="0" borderId="16" xfId="0" applyNumberFormat="1" applyFont="1" applyFill="1" applyBorder="1" applyAlignment="1">
      <alignment horizontal="right" vertical="center" shrinkToFit="1"/>
    </xf>
    <xf numFmtId="49" fontId="34" fillId="26" borderId="16" xfId="0" applyNumberFormat="1" applyFont="1" applyFill="1" applyBorder="1" applyAlignment="1">
      <alignment horizontal="left" vertical="center" shrinkToFit="1"/>
    </xf>
    <xf numFmtId="38" fontId="34" fillId="0" borderId="14" xfId="44" applyFont="1" applyFill="1" applyBorder="1" applyAlignment="1">
      <alignment vertical="center" shrinkToFit="1"/>
    </xf>
    <xf numFmtId="38" fontId="34" fillId="0" borderId="45" xfId="44" applyFont="1" applyFill="1" applyBorder="1" applyAlignment="1">
      <alignment horizontal="center" vertical="center" shrinkToFit="1"/>
    </xf>
    <xf numFmtId="49" fontId="34" fillId="0" borderId="16" xfId="0" applyNumberFormat="1" applyFont="1" applyBorder="1" applyAlignment="1">
      <alignment horizontal="left" vertical="center"/>
    </xf>
    <xf numFmtId="177" fontId="34" fillId="0" borderId="14" xfId="0" applyNumberFormat="1" applyFont="1" applyBorder="1" applyAlignment="1">
      <alignment horizontal="center" vertical="center"/>
    </xf>
    <xf numFmtId="38" fontId="34" fillId="0" borderId="15" xfId="44" applyFont="1" applyFill="1" applyBorder="1" applyAlignment="1">
      <alignment horizontal="center" vertical="center" shrinkToFit="1"/>
    </xf>
    <xf numFmtId="177" fontId="34" fillId="0" borderId="41" xfId="0" applyNumberFormat="1" applyFont="1" applyFill="1" applyBorder="1" applyAlignment="1">
      <alignment horizontal="center" vertical="center" shrinkToFit="1"/>
    </xf>
    <xf numFmtId="49" fontId="34" fillId="0" borderId="20" xfId="0" applyNumberFormat="1" applyFont="1" applyBorder="1" applyAlignment="1">
      <alignment horizontal="left" vertical="center" shrinkToFit="1"/>
    </xf>
    <xf numFmtId="49" fontId="34" fillId="0" borderId="19" xfId="0" applyNumberFormat="1" applyFont="1" applyBorder="1" applyAlignment="1">
      <alignment horizontal="left" vertical="center" shrinkToFit="1"/>
    </xf>
    <xf numFmtId="0" fontId="34" fillId="0" borderId="0" xfId="0" applyFont="1" applyFill="1" applyBorder="1" applyAlignment="1">
      <alignment vertical="center" shrinkToFit="1"/>
    </xf>
    <xf numFmtId="49" fontId="34" fillId="0" borderId="28" xfId="0" applyNumberFormat="1" applyFont="1" applyBorder="1" applyAlignment="1">
      <alignment horizontal="left" vertical="center" shrinkToFit="1"/>
    </xf>
    <xf numFmtId="49" fontId="34" fillId="0" borderId="28" xfId="0" applyNumberFormat="1" applyFont="1" applyFill="1" applyBorder="1" applyAlignment="1">
      <alignment horizontal="left" vertical="center" shrinkToFit="1"/>
    </xf>
    <xf numFmtId="49" fontId="34" fillId="0" borderId="27" xfId="0" applyNumberFormat="1" applyFont="1" applyFill="1" applyBorder="1" applyAlignment="1">
      <alignment horizontal="left" vertical="center" shrinkToFit="1"/>
    </xf>
    <xf numFmtId="0" fontId="34" fillId="0" borderId="27" xfId="0" applyFont="1" applyFill="1" applyBorder="1" applyAlignment="1">
      <alignment vertical="center" shrinkToFit="1"/>
    </xf>
    <xf numFmtId="177" fontId="34" fillId="0" borderId="27" xfId="0" applyNumberFormat="1" applyFont="1" applyFill="1" applyBorder="1" applyAlignment="1">
      <alignment horizontal="center" vertical="center" shrinkToFit="1"/>
    </xf>
    <xf numFmtId="0" fontId="34" fillId="0" borderId="46" xfId="0" applyFont="1" applyFill="1" applyBorder="1" applyAlignment="1">
      <alignment horizontal="center" vertical="center" shrinkToFit="1"/>
    </xf>
    <xf numFmtId="49" fontId="34" fillId="0" borderId="13" xfId="0" applyNumberFormat="1" applyFont="1" applyFill="1" applyBorder="1" applyAlignment="1">
      <alignment horizontal="left" vertical="center" shrinkToFit="1"/>
    </xf>
    <xf numFmtId="38" fontId="34" fillId="0" borderId="13" xfId="45" applyFont="1" applyFill="1" applyBorder="1" applyAlignment="1">
      <alignment horizontal="left" vertical="center" shrinkToFit="1"/>
    </xf>
    <xf numFmtId="38" fontId="34" fillId="0" borderId="13" xfId="44" applyFont="1" applyFill="1" applyBorder="1" applyAlignment="1">
      <alignment horizontal="right" vertical="center"/>
    </xf>
    <xf numFmtId="38" fontId="34" fillId="0" borderId="13" xfId="45" applyFont="1" applyFill="1" applyBorder="1" applyAlignment="1">
      <alignment horizontal="right" vertical="center"/>
    </xf>
    <xf numFmtId="38" fontId="34" fillId="0" borderId="13" xfId="45" applyFont="1" applyFill="1" applyBorder="1" applyAlignment="1">
      <alignment horizontal="center" vertical="center"/>
    </xf>
    <xf numFmtId="0" fontId="34" fillId="26" borderId="13" xfId="0" applyFont="1" applyFill="1" applyBorder="1" applyAlignment="1">
      <alignment horizontal="left" vertical="center" shrinkToFit="1"/>
    </xf>
    <xf numFmtId="49" fontId="34" fillId="26" borderId="13" xfId="0" applyNumberFormat="1" applyFont="1" applyFill="1" applyBorder="1" applyAlignment="1">
      <alignment horizontal="left" vertical="center" shrinkToFit="1"/>
    </xf>
    <xf numFmtId="0" fontId="34" fillId="26" borderId="13" xfId="0" applyFont="1" applyFill="1" applyBorder="1" applyAlignment="1">
      <alignment vertical="center" shrinkToFit="1"/>
    </xf>
    <xf numFmtId="38" fontId="34" fillId="26" borderId="13" xfId="44" applyFont="1" applyFill="1" applyBorder="1" applyAlignment="1">
      <alignment horizontal="right" vertical="center" shrinkToFit="1"/>
    </xf>
    <xf numFmtId="177" fontId="34" fillId="26" borderId="13" xfId="0" applyNumberFormat="1" applyFont="1" applyFill="1" applyBorder="1" applyAlignment="1">
      <alignment horizontal="center" vertical="center" shrinkToFit="1"/>
    </xf>
    <xf numFmtId="0" fontId="34" fillId="26" borderId="44" xfId="0" applyFont="1" applyFill="1" applyBorder="1" applyAlignment="1">
      <alignment horizontal="center" vertical="center" shrinkToFit="1"/>
    </xf>
    <xf numFmtId="3" fontId="34" fillId="0" borderId="13" xfId="0" applyNumberFormat="1" applyFont="1" applyFill="1" applyBorder="1" applyAlignment="1">
      <alignment vertical="center"/>
    </xf>
    <xf numFmtId="38" fontId="34" fillId="0" borderId="13" xfId="44" applyFont="1" applyFill="1" applyBorder="1" applyAlignment="1">
      <alignment vertical="center" shrinkToFit="1"/>
    </xf>
    <xf numFmtId="49" fontId="34" fillId="0" borderId="13" xfId="0" applyNumberFormat="1" applyFont="1" applyBorder="1" applyAlignment="1">
      <alignment horizontal="left" vertical="center"/>
    </xf>
    <xf numFmtId="38" fontId="34" fillId="0" borderId="13" xfId="44" applyFont="1" applyBorder="1" applyAlignment="1">
      <alignment vertical="center"/>
    </xf>
    <xf numFmtId="38" fontId="34" fillId="0" borderId="13" xfId="44" applyFont="1" applyBorder="1" applyAlignment="1">
      <alignment horizontal="center" vertical="center"/>
    </xf>
    <xf numFmtId="177" fontId="34" fillId="0" borderId="44" xfId="0" applyNumberFormat="1" applyFont="1" applyBorder="1" applyAlignment="1">
      <alignment horizontal="center" vertical="center"/>
    </xf>
    <xf numFmtId="38" fontId="37" fillId="0" borderId="25" xfId="45" applyFont="1" applyFill="1" applyBorder="1" applyAlignment="1">
      <alignment horizontal="left" vertical="center" shrinkToFit="1"/>
    </xf>
    <xf numFmtId="49" fontId="34" fillId="0" borderId="25" xfId="0" applyNumberFormat="1" applyFont="1" applyFill="1" applyBorder="1" applyAlignment="1">
      <alignment horizontal="left" vertical="center" shrinkToFit="1"/>
    </xf>
    <xf numFmtId="0" fontId="34" fillId="0" borderId="25" xfId="0" applyFont="1" applyFill="1" applyBorder="1" applyAlignment="1">
      <alignment horizontal="left" vertical="center"/>
    </xf>
    <xf numFmtId="38" fontId="34" fillId="0" borderId="25" xfId="44" applyFont="1" applyFill="1" applyBorder="1" applyAlignment="1">
      <alignment horizontal="center" vertical="center" shrinkToFit="1"/>
    </xf>
    <xf numFmtId="38" fontId="34" fillId="0" borderId="49" xfId="44" applyFont="1" applyFill="1" applyBorder="1" applyAlignment="1">
      <alignment horizontal="center" vertical="center" shrinkToFit="1"/>
    </xf>
    <xf numFmtId="0" fontId="34" fillId="0" borderId="13" xfId="0" applyFont="1" applyBorder="1" applyAlignment="1">
      <alignment horizontal="center" vertical="center" shrinkToFit="1"/>
    </xf>
    <xf numFmtId="0" fontId="34" fillId="0" borderId="20" xfId="0" applyFont="1" applyFill="1" applyBorder="1" applyAlignment="1">
      <alignment vertical="center"/>
    </xf>
    <xf numFmtId="0" fontId="34" fillId="0" borderId="19" xfId="0" applyFont="1" applyFill="1" applyBorder="1" applyAlignment="1">
      <alignment vertical="center"/>
    </xf>
    <xf numFmtId="177" fontId="34" fillId="0" borderId="13" xfId="0" applyNumberFormat="1" applyFont="1" applyBorder="1" applyAlignment="1">
      <alignment horizontal="center" vertical="center"/>
    </xf>
    <xf numFmtId="0" fontId="34" fillId="0" borderId="0" xfId="0" applyFont="1" applyFill="1" applyAlignment="1">
      <alignment horizontal="left" vertical="center" shrinkToFit="1"/>
    </xf>
    <xf numFmtId="49" fontId="34" fillId="0" borderId="15" xfId="0" applyNumberFormat="1" applyFont="1" applyFill="1" applyBorder="1" applyAlignment="1">
      <alignment horizontal="left" vertical="center" shrinkToFit="1"/>
    </xf>
    <xf numFmtId="49" fontId="34" fillId="0" borderId="15" xfId="0" applyNumberFormat="1" applyFont="1" applyBorder="1" applyAlignment="1">
      <alignment horizontal="left" vertical="center" shrinkToFit="1"/>
    </xf>
    <xf numFmtId="0" fontId="34" fillId="0" borderId="15" xfId="0" applyFont="1" applyBorder="1" applyAlignment="1">
      <alignment vertical="center" shrinkToFit="1"/>
    </xf>
    <xf numFmtId="0" fontId="34" fillId="0" borderId="26" xfId="0" applyFont="1" applyBorder="1" applyAlignment="1">
      <alignment horizontal="left" vertical="center" shrinkToFit="1"/>
    </xf>
    <xf numFmtId="49" fontId="34" fillId="0" borderId="26" xfId="0" applyNumberFormat="1" applyFont="1" applyFill="1" applyBorder="1" applyAlignment="1">
      <alignment horizontal="left" vertical="center" shrinkToFit="1"/>
    </xf>
    <xf numFmtId="0" fontId="34" fillId="0" borderId="26" xfId="0" applyFont="1" applyBorder="1" applyAlignment="1">
      <alignment vertical="center" shrinkToFit="1"/>
    </xf>
    <xf numFmtId="38" fontId="34" fillId="0" borderId="26" xfId="44" applyFont="1" applyBorder="1" applyAlignment="1">
      <alignment horizontal="right" vertical="center" shrinkToFit="1"/>
    </xf>
    <xf numFmtId="0" fontId="34" fillId="0" borderId="47" xfId="0" applyFont="1" applyBorder="1" applyAlignment="1">
      <alignment horizontal="center" vertical="center" shrinkToFit="1"/>
    </xf>
    <xf numFmtId="0" fontId="34" fillId="0" borderId="29" xfId="0" applyFont="1" applyBorder="1" applyAlignment="1">
      <alignment horizontal="left" vertical="center" shrinkToFit="1"/>
    </xf>
    <xf numFmtId="49" fontId="34" fillId="0" borderId="29" xfId="0" applyNumberFormat="1" applyFont="1" applyFill="1" applyBorder="1" applyAlignment="1">
      <alignment horizontal="left" vertical="center" shrinkToFit="1"/>
    </xf>
    <xf numFmtId="0" fontId="34" fillId="0" borderId="29" xfId="0" applyFont="1" applyBorder="1" applyAlignment="1">
      <alignment vertical="center" shrinkToFit="1"/>
    </xf>
    <xf numFmtId="38" fontId="34" fillId="0" borderId="29" xfId="44" applyFont="1" applyBorder="1" applyAlignment="1">
      <alignment horizontal="right" vertical="center" shrinkToFit="1"/>
    </xf>
    <xf numFmtId="177" fontId="34" fillId="0" borderId="29" xfId="0" applyNumberFormat="1" applyFont="1" applyBorder="1" applyAlignment="1">
      <alignment horizontal="center" vertical="center" shrinkToFit="1"/>
    </xf>
    <xf numFmtId="0" fontId="34" fillId="0" borderId="48" xfId="0" applyFont="1" applyBorder="1" applyAlignment="1">
      <alignment horizontal="center" vertical="center" shrinkToFit="1"/>
    </xf>
    <xf numFmtId="38" fontId="34" fillId="0" borderId="48" xfId="45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vertical="center"/>
    </xf>
    <xf numFmtId="0" fontId="34" fillId="26" borderId="29" xfId="0" applyFont="1" applyFill="1" applyBorder="1" applyAlignment="1">
      <alignment horizontal="left" vertical="center" shrinkToFit="1"/>
    </xf>
    <xf numFmtId="49" fontId="34" fillId="26" borderId="29" xfId="0" applyNumberFormat="1" applyFont="1" applyFill="1" applyBorder="1" applyAlignment="1">
      <alignment horizontal="left" vertical="center" shrinkToFit="1"/>
    </xf>
    <xf numFmtId="0" fontId="34" fillId="26" borderId="29" xfId="0" applyFont="1" applyFill="1" applyBorder="1" applyAlignment="1">
      <alignment vertical="center" shrinkToFit="1"/>
    </xf>
    <xf numFmtId="38" fontId="34" fillId="26" borderId="29" xfId="44" applyFont="1" applyFill="1" applyBorder="1" applyAlignment="1">
      <alignment horizontal="right" vertical="center" shrinkToFit="1"/>
    </xf>
    <xf numFmtId="177" fontId="34" fillId="26" borderId="29" xfId="0" applyNumberFormat="1" applyFont="1" applyFill="1" applyBorder="1" applyAlignment="1">
      <alignment horizontal="center" vertical="center" shrinkToFit="1"/>
    </xf>
    <xf numFmtId="0" fontId="34" fillId="26" borderId="48" xfId="0" applyFont="1" applyFill="1" applyBorder="1" applyAlignment="1">
      <alignment horizontal="center" vertical="center" shrinkToFit="1"/>
    </xf>
    <xf numFmtId="0" fontId="34" fillId="0" borderId="29" xfId="0" applyFont="1" applyFill="1" applyBorder="1" applyAlignment="1">
      <alignment vertical="center"/>
    </xf>
    <xf numFmtId="0" fontId="34" fillId="0" borderId="59" xfId="0" applyFont="1" applyBorder="1" applyAlignment="1">
      <alignment horizontal="right" vertical="center" shrinkToFit="1"/>
    </xf>
    <xf numFmtId="49" fontId="34" fillId="0" borderId="29" xfId="0" applyNumberFormat="1" applyFont="1" applyBorder="1" applyAlignment="1">
      <alignment horizontal="left" vertical="center" shrinkToFit="1"/>
    </xf>
    <xf numFmtId="38" fontId="34" fillId="0" borderId="48" xfId="44" applyFont="1" applyBorder="1" applyAlignment="1">
      <alignment horizontal="center" vertical="center" shrinkToFit="1"/>
    </xf>
    <xf numFmtId="38" fontId="34" fillId="0" borderId="29" xfId="44" applyFont="1" applyBorder="1" applyAlignment="1">
      <alignment horizontal="center" vertical="center" shrinkToFit="1"/>
    </xf>
    <xf numFmtId="38" fontId="34" fillId="24" borderId="29" xfId="44" applyFont="1" applyFill="1" applyBorder="1" applyAlignment="1">
      <alignment horizontal="right" vertical="center" shrinkToFit="1"/>
    </xf>
    <xf numFmtId="0" fontId="34" fillId="27" borderId="0" xfId="0" applyFont="1" applyFill="1" applyAlignment="1">
      <alignment vertical="center" shrinkToFit="1"/>
    </xf>
    <xf numFmtId="0" fontId="34" fillId="26" borderId="22" xfId="0" applyFont="1" applyFill="1" applyBorder="1" applyAlignment="1">
      <alignment horizontal="right" vertical="center" shrinkToFit="1"/>
    </xf>
    <xf numFmtId="0" fontId="34" fillId="0" borderId="16" xfId="0" applyFont="1" applyFill="1" applyBorder="1" applyAlignment="1">
      <alignment horizontal="left" vertical="top" shrinkToFit="1"/>
    </xf>
    <xf numFmtId="0" fontId="37" fillId="0" borderId="15" xfId="0" applyFont="1" applyFill="1" applyBorder="1" applyAlignment="1">
      <alignment vertical="center"/>
    </xf>
    <xf numFmtId="177" fontId="34" fillId="0" borderId="15" xfId="0" applyNumberFormat="1" applyFont="1" applyBorder="1" applyAlignment="1">
      <alignment horizontal="center" vertical="center" shrinkToFit="1"/>
    </xf>
    <xf numFmtId="0" fontId="34" fillId="26" borderId="38" xfId="0" applyFont="1" applyFill="1" applyBorder="1" applyAlignment="1">
      <alignment horizontal="right" vertical="center" shrinkToFit="1"/>
    </xf>
    <xf numFmtId="0" fontId="34" fillId="0" borderId="14" xfId="0" applyFont="1" applyBorder="1" applyAlignment="1">
      <alignment horizontal="center" vertical="center" shrinkToFit="1"/>
    </xf>
    <xf numFmtId="178" fontId="34" fillId="0" borderId="50" xfId="0" applyNumberFormat="1" applyFont="1" applyFill="1" applyBorder="1" applyAlignment="1">
      <alignment horizontal="left" vertical="center" shrinkToFit="1"/>
    </xf>
    <xf numFmtId="178" fontId="34" fillId="0" borderId="36" xfId="0" applyNumberFormat="1" applyFont="1" applyFill="1" applyBorder="1" applyAlignment="1">
      <alignment horizontal="left" vertical="center" shrinkToFit="1"/>
    </xf>
    <xf numFmtId="0" fontId="34" fillId="0" borderId="60" xfId="0" applyFont="1" applyBorder="1" applyAlignment="1">
      <alignment horizontal="left" vertical="center" shrinkToFit="1"/>
    </xf>
    <xf numFmtId="49" fontId="34" fillId="0" borderId="60" xfId="0" applyNumberFormat="1" applyFont="1" applyBorder="1" applyAlignment="1">
      <alignment horizontal="left" vertical="center" shrinkToFit="1"/>
    </xf>
    <xf numFmtId="0" fontId="34" fillId="0" borderId="60" xfId="0" applyFont="1" applyBorder="1" applyAlignment="1">
      <alignment vertical="center" shrinkToFit="1"/>
    </xf>
    <xf numFmtId="38" fontId="34" fillId="0" borderId="60" xfId="44" applyFont="1" applyBorder="1" applyAlignment="1">
      <alignment horizontal="right" vertical="center" shrinkToFit="1"/>
    </xf>
    <xf numFmtId="177" fontId="34" fillId="0" borderId="60" xfId="0" applyNumberFormat="1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  <xf numFmtId="49" fontId="34" fillId="0" borderId="0" xfId="0" applyNumberFormat="1" applyFont="1" applyBorder="1" applyAlignment="1">
      <alignment horizontal="left" vertical="center" shrinkToFit="1"/>
    </xf>
    <xf numFmtId="0" fontId="36" fillId="28" borderId="61" xfId="0" applyFont="1" applyFill="1" applyBorder="1" applyAlignment="1">
      <alignment horizontal="left" vertical="center" shrinkToFit="1"/>
    </xf>
    <xf numFmtId="38" fontId="36" fillId="29" borderId="63" xfId="44" applyFont="1" applyFill="1" applyBorder="1" applyAlignment="1">
      <alignment horizontal="center" vertical="center" shrinkToFit="1"/>
    </xf>
    <xf numFmtId="0" fontId="34" fillId="0" borderId="62" xfId="0" applyFont="1" applyBorder="1" applyAlignment="1">
      <alignment horizontal="right" vertical="center" shrinkToFit="1"/>
    </xf>
    <xf numFmtId="0" fontId="34" fillId="0" borderId="65" xfId="0" applyFont="1" applyBorder="1" applyAlignment="1">
      <alignment horizontal="right" vertical="center" shrinkToFit="1"/>
    </xf>
    <xf numFmtId="0" fontId="34" fillId="0" borderId="65" xfId="0" applyFont="1" applyBorder="1" applyAlignment="1">
      <alignment horizontal="left" vertical="center" shrinkToFit="1"/>
    </xf>
    <xf numFmtId="49" fontId="34" fillId="0" borderId="65" xfId="0" applyNumberFormat="1" applyFont="1" applyBorder="1" applyAlignment="1">
      <alignment horizontal="left" vertical="center" shrinkToFit="1"/>
    </xf>
    <xf numFmtId="0" fontId="34" fillId="0" borderId="65" xfId="0" applyFont="1" applyBorder="1" applyAlignment="1">
      <alignment vertical="center" shrinkToFit="1"/>
    </xf>
    <xf numFmtId="38" fontId="34" fillId="0" borderId="65" xfId="44" applyFont="1" applyBorder="1" applyAlignment="1">
      <alignment horizontal="right" vertical="center" shrinkToFit="1"/>
    </xf>
    <xf numFmtId="177" fontId="34" fillId="0" borderId="65" xfId="0" applyNumberFormat="1" applyFont="1" applyBorder="1" applyAlignment="1">
      <alignment horizontal="center" vertical="center" shrinkToFit="1"/>
    </xf>
    <xf numFmtId="0" fontId="34" fillId="0" borderId="65" xfId="0" applyFont="1" applyBorder="1" applyAlignment="1">
      <alignment horizontal="center" vertical="center" shrinkToFit="1"/>
    </xf>
    <xf numFmtId="0" fontId="34" fillId="0" borderId="66" xfId="0" applyFont="1" applyBorder="1" applyAlignment="1">
      <alignment horizontal="left" vertical="center" shrinkToFit="1"/>
    </xf>
    <xf numFmtId="0" fontId="34" fillId="0" borderId="67" xfId="0" applyFont="1" applyBorder="1" applyAlignment="1">
      <alignment horizontal="left" vertical="center" shrinkToFit="1"/>
    </xf>
    <xf numFmtId="0" fontId="34" fillId="25" borderId="54" xfId="0" applyFont="1" applyFill="1" applyBorder="1" applyAlignment="1">
      <alignment horizontal="center" vertical="center" shrinkToFit="1"/>
    </xf>
    <xf numFmtId="0" fontId="36" fillId="25" borderId="37" xfId="0" applyFont="1" applyFill="1" applyBorder="1" applyAlignment="1">
      <alignment horizontal="center" vertical="center" shrinkToFit="1"/>
    </xf>
    <xf numFmtId="0" fontId="36" fillId="25" borderId="50" xfId="0" applyFont="1" applyFill="1" applyBorder="1" applyAlignment="1">
      <alignment horizontal="center" vertical="center" shrinkToFit="1"/>
    </xf>
    <xf numFmtId="0" fontId="35" fillId="28" borderId="31" xfId="0" applyFont="1" applyFill="1" applyBorder="1" applyAlignment="1">
      <alignment horizontal="right" vertical="center" shrinkToFit="1"/>
    </xf>
    <xf numFmtId="0" fontId="35" fillId="28" borderId="35" xfId="0" applyFont="1" applyFill="1" applyBorder="1" applyAlignment="1">
      <alignment horizontal="right" vertical="center" shrinkToFit="1"/>
    </xf>
    <xf numFmtId="0" fontId="36" fillId="29" borderId="22" xfId="0" applyFont="1" applyFill="1" applyBorder="1" applyAlignment="1">
      <alignment horizontal="center" vertical="center" shrinkToFit="1"/>
    </xf>
    <xf numFmtId="0" fontId="36" fillId="29" borderId="62" xfId="0" applyFont="1" applyFill="1" applyBorder="1" applyAlignment="1">
      <alignment horizontal="center" vertical="center" shrinkToFit="1"/>
    </xf>
    <xf numFmtId="0" fontId="36" fillId="29" borderId="16" xfId="0" applyFont="1" applyFill="1" applyBorder="1" applyAlignment="1">
      <alignment horizontal="center" vertical="center" shrinkToFit="1"/>
    </xf>
    <xf numFmtId="0" fontId="36" fillId="29" borderId="60" xfId="0" applyFont="1" applyFill="1" applyBorder="1" applyAlignment="1">
      <alignment horizontal="center" vertical="center" shrinkToFit="1"/>
    </xf>
    <xf numFmtId="177" fontId="36" fillId="29" borderId="16" xfId="0" applyNumberFormat="1" applyFont="1" applyFill="1" applyBorder="1" applyAlignment="1">
      <alignment horizontal="center" vertical="center" shrinkToFit="1"/>
    </xf>
    <xf numFmtId="177" fontId="36" fillId="29" borderId="60" xfId="0" applyNumberFormat="1" applyFont="1" applyFill="1" applyBorder="1" applyAlignment="1">
      <alignment horizontal="center" vertical="center" shrinkToFit="1"/>
    </xf>
    <xf numFmtId="177" fontId="36" fillId="29" borderId="32" xfId="0" applyNumberFormat="1" applyFont="1" applyFill="1" applyBorder="1" applyAlignment="1">
      <alignment horizontal="center" vertical="center" shrinkToFit="1"/>
    </xf>
    <xf numFmtId="177" fontId="36" fillId="29" borderId="64" xfId="0" applyNumberFormat="1" applyFont="1" applyFill="1" applyBorder="1" applyAlignment="1">
      <alignment horizontal="center" vertical="center" shrinkToFit="1"/>
    </xf>
    <xf numFmtId="0" fontId="34" fillId="25" borderId="52" xfId="0" applyFont="1" applyFill="1" applyBorder="1" applyAlignment="1">
      <alignment horizontal="center" vertical="center" shrinkToFit="1"/>
    </xf>
    <xf numFmtId="0" fontId="34" fillId="25" borderId="0" xfId="0" applyFont="1" applyFill="1" applyBorder="1" applyAlignment="1">
      <alignment horizontal="center" vertical="center" shrinkToFit="1"/>
    </xf>
    <xf numFmtId="0" fontId="34" fillId="25" borderId="53" xfId="0" applyFont="1" applyFill="1" applyBorder="1" applyAlignment="1">
      <alignment horizontal="center" vertical="center" shrinkToFit="1"/>
    </xf>
    <xf numFmtId="0" fontId="34" fillId="25" borderId="30" xfId="0" applyFont="1" applyFill="1" applyBorder="1" applyAlignment="1">
      <alignment horizontal="center" vertical="center" shrinkToFit="1"/>
    </xf>
    <xf numFmtId="0" fontId="34" fillId="25" borderId="36" xfId="0" applyFont="1" applyFill="1" applyBorder="1" applyAlignment="1">
      <alignment horizontal="center" vertical="center" shrinkToFit="1"/>
    </xf>
    <xf numFmtId="0" fontId="34" fillId="25" borderId="37" xfId="0" applyFont="1" applyFill="1" applyBorder="1" applyAlignment="1">
      <alignment horizontal="center" vertical="center" shrinkToFit="1"/>
    </xf>
    <xf numFmtId="0" fontId="34" fillId="25" borderId="50" xfId="0" applyFont="1" applyFill="1" applyBorder="1" applyAlignment="1">
      <alignment horizontal="center" vertical="center" shrinkToFit="1"/>
    </xf>
    <xf numFmtId="0" fontId="34" fillId="25" borderId="34" xfId="0" applyFont="1" applyFill="1" applyBorder="1" applyAlignment="1">
      <alignment horizontal="center" vertical="center" shrinkToFit="1"/>
    </xf>
  </cellXfs>
  <cellStyles count="7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Calc Currency (0)" xfId="19"/>
    <cellStyle name="entry" xfId="20"/>
    <cellStyle name="Header1" xfId="21"/>
    <cellStyle name="Header2" xfId="22"/>
    <cellStyle name="Normal_#18-Internet" xfId="23"/>
    <cellStyle name="price" xfId="24"/>
    <cellStyle name="revised" xfId="25"/>
    <cellStyle name="section" xfId="26"/>
    <cellStyle name="title" xfId="27"/>
    <cellStyle name="アクセント 1 2" xfId="28"/>
    <cellStyle name="アクセント 2 2" xfId="29"/>
    <cellStyle name="アクセント 3 2" xfId="30"/>
    <cellStyle name="アクセント 4 2" xfId="31"/>
    <cellStyle name="アクセント 5 2" xfId="32"/>
    <cellStyle name="アクセント 6 2" xfId="33"/>
    <cellStyle name="タイトル 2" xfId="34"/>
    <cellStyle name="チェック セル 2" xfId="35"/>
    <cellStyle name="どちらでもない 2" xfId="36"/>
    <cellStyle name="パーセント 2" xfId="37"/>
    <cellStyle name="パーセント 3" xfId="38"/>
    <cellStyle name="メモ 2" xfId="39"/>
    <cellStyle name="リンク セル 2" xfId="40"/>
    <cellStyle name="悪い 2" xfId="41"/>
    <cellStyle name="計算 2" xfId="42"/>
    <cellStyle name="警告文 2" xfId="43"/>
    <cellStyle name="桁区切り" xfId="44" builtinId="6"/>
    <cellStyle name="桁区切り 2" xfId="45"/>
    <cellStyle name="桁区切り 3" xfId="46"/>
    <cellStyle name="桁区切り 4" xfId="47"/>
    <cellStyle name="桁区切り 5" xfId="48"/>
    <cellStyle name="見出し 1 2" xfId="49"/>
    <cellStyle name="見出し 2 2" xfId="50"/>
    <cellStyle name="見出し 3 2" xfId="51"/>
    <cellStyle name="見出し 4 2" xfId="52"/>
    <cellStyle name="集計 2" xfId="53"/>
    <cellStyle name="出力 2" xfId="54"/>
    <cellStyle name="説明文 2" xfId="55"/>
    <cellStyle name="入力 2" xfId="56"/>
    <cellStyle name="標準" xfId="0" builtinId="0"/>
    <cellStyle name="標準 10" xfId="57"/>
    <cellStyle name="標準 11" xfId="58"/>
    <cellStyle name="標準 2" xfId="59"/>
    <cellStyle name="標準 2 2" xfId="60"/>
    <cellStyle name="標準 2_★条件書・実績報告書一式" xfId="61"/>
    <cellStyle name="標準 3" xfId="62"/>
    <cellStyle name="標準 4" xfId="63"/>
    <cellStyle name="標準 5" xfId="64"/>
    <cellStyle name="標準 6" xfId="65"/>
    <cellStyle name="標準 7" xfId="66"/>
    <cellStyle name="標準 8" xfId="67"/>
    <cellStyle name="標準 9" xfId="68"/>
    <cellStyle name="未定義" xfId="69"/>
    <cellStyle name="良い 2" xfId="7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486"/>
  <sheetViews>
    <sheetView tabSelected="1" view="pageBreakPreview" zoomScale="40" zoomScaleNormal="40" zoomScaleSheetLayoutView="40" workbookViewId="0">
      <pane ySplit="4" topLeftCell="A1461" activePane="bottomLeft" state="frozen"/>
      <selection pane="bottomLeft" activeCell="D1485" sqref="D1485"/>
    </sheetView>
  </sheetViews>
  <sheetFormatPr defaultColWidth="56.6640625" defaultRowHeight="27" customHeight="1" x14ac:dyDescent="0.2"/>
  <cols>
    <col min="1" max="1" width="9.88671875" style="13" bestFit="1" customWidth="1"/>
    <col min="2" max="2" width="74.88671875" style="14" customWidth="1"/>
    <col min="3" max="3" width="37.88671875" style="14" customWidth="1"/>
    <col min="4" max="4" width="17.6640625" style="343" bestFit="1" customWidth="1"/>
    <col min="5" max="5" width="30.6640625" style="15" customWidth="1"/>
    <col min="6" max="6" width="17.109375" style="16" bestFit="1" customWidth="1"/>
    <col min="7" max="7" width="15.109375" style="16" bestFit="1" customWidth="1"/>
    <col min="8" max="8" width="17.21875" style="17" customWidth="1"/>
    <col min="9" max="9" width="17.33203125" style="18" customWidth="1"/>
    <col min="10" max="10" width="39" style="27" customWidth="1"/>
    <col min="11" max="11" width="44.21875" style="15" bestFit="1" customWidth="1"/>
    <col min="12" max="256" width="56.6640625" style="1"/>
    <col min="257" max="257" width="9.88671875" style="1" bestFit="1" customWidth="1"/>
    <col min="258" max="258" width="74.88671875" style="1" customWidth="1"/>
    <col min="259" max="259" width="37.88671875" style="1" customWidth="1"/>
    <col min="260" max="260" width="17.6640625" style="1" bestFit="1" customWidth="1"/>
    <col min="261" max="261" width="30.6640625" style="1" customWidth="1"/>
    <col min="262" max="262" width="17.109375" style="1" bestFit="1" customWidth="1"/>
    <col min="263" max="263" width="15.109375" style="1" bestFit="1" customWidth="1"/>
    <col min="264" max="264" width="17.21875" style="1" customWidth="1"/>
    <col min="265" max="265" width="17.33203125" style="1" customWidth="1"/>
    <col min="266" max="266" width="39" style="1" customWidth="1"/>
    <col min="267" max="267" width="44.21875" style="1" bestFit="1" customWidth="1"/>
    <col min="268" max="512" width="56.6640625" style="1"/>
    <col min="513" max="513" width="9.88671875" style="1" bestFit="1" customWidth="1"/>
    <col min="514" max="514" width="74.88671875" style="1" customWidth="1"/>
    <col min="515" max="515" width="37.88671875" style="1" customWidth="1"/>
    <col min="516" max="516" width="17.6640625" style="1" bestFit="1" customWidth="1"/>
    <col min="517" max="517" width="30.6640625" style="1" customWidth="1"/>
    <col min="518" max="518" width="17.109375" style="1" bestFit="1" customWidth="1"/>
    <col min="519" max="519" width="15.109375" style="1" bestFit="1" customWidth="1"/>
    <col min="520" max="520" width="17.21875" style="1" customWidth="1"/>
    <col min="521" max="521" width="17.33203125" style="1" customWidth="1"/>
    <col min="522" max="522" width="39" style="1" customWidth="1"/>
    <col min="523" max="523" width="44.21875" style="1" bestFit="1" customWidth="1"/>
    <col min="524" max="768" width="56.6640625" style="1"/>
    <col min="769" max="769" width="9.88671875" style="1" bestFit="1" customWidth="1"/>
    <col min="770" max="770" width="74.88671875" style="1" customWidth="1"/>
    <col min="771" max="771" width="37.88671875" style="1" customWidth="1"/>
    <col min="772" max="772" width="17.6640625" style="1" bestFit="1" customWidth="1"/>
    <col min="773" max="773" width="30.6640625" style="1" customWidth="1"/>
    <col min="774" max="774" width="17.109375" style="1" bestFit="1" customWidth="1"/>
    <col min="775" max="775" width="15.109375" style="1" bestFit="1" customWidth="1"/>
    <col min="776" max="776" width="17.21875" style="1" customWidth="1"/>
    <col min="777" max="777" width="17.33203125" style="1" customWidth="1"/>
    <col min="778" max="778" width="39" style="1" customWidth="1"/>
    <col min="779" max="779" width="44.21875" style="1" bestFit="1" customWidth="1"/>
    <col min="780" max="1024" width="56.6640625" style="1"/>
    <col min="1025" max="1025" width="9.88671875" style="1" bestFit="1" customWidth="1"/>
    <col min="1026" max="1026" width="74.88671875" style="1" customWidth="1"/>
    <col min="1027" max="1027" width="37.88671875" style="1" customWidth="1"/>
    <col min="1028" max="1028" width="17.6640625" style="1" bestFit="1" customWidth="1"/>
    <col min="1029" max="1029" width="30.6640625" style="1" customWidth="1"/>
    <col min="1030" max="1030" width="17.109375" style="1" bestFit="1" customWidth="1"/>
    <col min="1031" max="1031" width="15.109375" style="1" bestFit="1" customWidth="1"/>
    <col min="1032" max="1032" width="17.21875" style="1" customWidth="1"/>
    <col min="1033" max="1033" width="17.33203125" style="1" customWidth="1"/>
    <col min="1034" max="1034" width="39" style="1" customWidth="1"/>
    <col min="1035" max="1035" width="44.21875" style="1" bestFit="1" customWidth="1"/>
    <col min="1036" max="1280" width="56.6640625" style="1"/>
    <col min="1281" max="1281" width="9.88671875" style="1" bestFit="1" customWidth="1"/>
    <col min="1282" max="1282" width="74.88671875" style="1" customWidth="1"/>
    <col min="1283" max="1283" width="37.88671875" style="1" customWidth="1"/>
    <col min="1284" max="1284" width="17.6640625" style="1" bestFit="1" customWidth="1"/>
    <col min="1285" max="1285" width="30.6640625" style="1" customWidth="1"/>
    <col min="1286" max="1286" width="17.109375" style="1" bestFit="1" customWidth="1"/>
    <col min="1287" max="1287" width="15.109375" style="1" bestFit="1" customWidth="1"/>
    <col min="1288" max="1288" width="17.21875" style="1" customWidth="1"/>
    <col min="1289" max="1289" width="17.33203125" style="1" customWidth="1"/>
    <col min="1290" max="1290" width="39" style="1" customWidth="1"/>
    <col min="1291" max="1291" width="44.21875" style="1" bestFit="1" customWidth="1"/>
    <col min="1292" max="1536" width="56.6640625" style="1"/>
    <col min="1537" max="1537" width="9.88671875" style="1" bestFit="1" customWidth="1"/>
    <col min="1538" max="1538" width="74.88671875" style="1" customWidth="1"/>
    <col min="1539" max="1539" width="37.88671875" style="1" customWidth="1"/>
    <col min="1540" max="1540" width="17.6640625" style="1" bestFit="1" customWidth="1"/>
    <col min="1541" max="1541" width="30.6640625" style="1" customWidth="1"/>
    <col min="1542" max="1542" width="17.109375" style="1" bestFit="1" customWidth="1"/>
    <col min="1543" max="1543" width="15.109375" style="1" bestFit="1" customWidth="1"/>
    <col min="1544" max="1544" width="17.21875" style="1" customWidth="1"/>
    <col min="1545" max="1545" width="17.33203125" style="1" customWidth="1"/>
    <col min="1546" max="1546" width="39" style="1" customWidth="1"/>
    <col min="1547" max="1547" width="44.21875" style="1" bestFit="1" customWidth="1"/>
    <col min="1548" max="1792" width="56.6640625" style="1"/>
    <col min="1793" max="1793" width="9.88671875" style="1" bestFit="1" customWidth="1"/>
    <col min="1794" max="1794" width="74.88671875" style="1" customWidth="1"/>
    <col min="1795" max="1795" width="37.88671875" style="1" customWidth="1"/>
    <col min="1796" max="1796" width="17.6640625" style="1" bestFit="1" customWidth="1"/>
    <col min="1797" max="1797" width="30.6640625" style="1" customWidth="1"/>
    <col min="1798" max="1798" width="17.109375" style="1" bestFit="1" customWidth="1"/>
    <col min="1799" max="1799" width="15.109375" style="1" bestFit="1" customWidth="1"/>
    <col min="1800" max="1800" width="17.21875" style="1" customWidth="1"/>
    <col min="1801" max="1801" width="17.33203125" style="1" customWidth="1"/>
    <col min="1802" max="1802" width="39" style="1" customWidth="1"/>
    <col min="1803" max="1803" width="44.21875" style="1" bestFit="1" customWidth="1"/>
    <col min="1804" max="2048" width="56.6640625" style="1"/>
    <col min="2049" max="2049" width="9.88671875" style="1" bestFit="1" customWidth="1"/>
    <col min="2050" max="2050" width="74.88671875" style="1" customWidth="1"/>
    <col min="2051" max="2051" width="37.88671875" style="1" customWidth="1"/>
    <col min="2052" max="2052" width="17.6640625" style="1" bestFit="1" customWidth="1"/>
    <col min="2053" max="2053" width="30.6640625" style="1" customWidth="1"/>
    <col min="2054" max="2054" width="17.109375" style="1" bestFit="1" customWidth="1"/>
    <col min="2055" max="2055" width="15.109375" style="1" bestFit="1" customWidth="1"/>
    <col min="2056" max="2056" width="17.21875" style="1" customWidth="1"/>
    <col min="2057" max="2057" width="17.33203125" style="1" customWidth="1"/>
    <col min="2058" max="2058" width="39" style="1" customWidth="1"/>
    <col min="2059" max="2059" width="44.21875" style="1" bestFit="1" customWidth="1"/>
    <col min="2060" max="2304" width="56.6640625" style="1"/>
    <col min="2305" max="2305" width="9.88671875" style="1" bestFit="1" customWidth="1"/>
    <col min="2306" max="2306" width="74.88671875" style="1" customWidth="1"/>
    <col min="2307" max="2307" width="37.88671875" style="1" customWidth="1"/>
    <col min="2308" max="2308" width="17.6640625" style="1" bestFit="1" customWidth="1"/>
    <col min="2309" max="2309" width="30.6640625" style="1" customWidth="1"/>
    <col min="2310" max="2310" width="17.109375" style="1" bestFit="1" customWidth="1"/>
    <col min="2311" max="2311" width="15.109375" style="1" bestFit="1" customWidth="1"/>
    <col min="2312" max="2312" width="17.21875" style="1" customWidth="1"/>
    <col min="2313" max="2313" width="17.33203125" style="1" customWidth="1"/>
    <col min="2314" max="2314" width="39" style="1" customWidth="1"/>
    <col min="2315" max="2315" width="44.21875" style="1" bestFit="1" customWidth="1"/>
    <col min="2316" max="2560" width="56.6640625" style="1"/>
    <col min="2561" max="2561" width="9.88671875" style="1" bestFit="1" customWidth="1"/>
    <col min="2562" max="2562" width="74.88671875" style="1" customWidth="1"/>
    <col min="2563" max="2563" width="37.88671875" style="1" customWidth="1"/>
    <col min="2564" max="2564" width="17.6640625" style="1" bestFit="1" customWidth="1"/>
    <col min="2565" max="2565" width="30.6640625" style="1" customWidth="1"/>
    <col min="2566" max="2566" width="17.109375" style="1" bestFit="1" customWidth="1"/>
    <col min="2567" max="2567" width="15.109375" style="1" bestFit="1" customWidth="1"/>
    <col min="2568" max="2568" width="17.21875" style="1" customWidth="1"/>
    <col min="2569" max="2569" width="17.33203125" style="1" customWidth="1"/>
    <col min="2570" max="2570" width="39" style="1" customWidth="1"/>
    <col min="2571" max="2571" width="44.21875" style="1" bestFit="1" customWidth="1"/>
    <col min="2572" max="2816" width="56.6640625" style="1"/>
    <col min="2817" max="2817" width="9.88671875" style="1" bestFit="1" customWidth="1"/>
    <col min="2818" max="2818" width="74.88671875" style="1" customWidth="1"/>
    <col min="2819" max="2819" width="37.88671875" style="1" customWidth="1"/>
    <col min="2820" max="2820" width="17.6640625" style="1" bestFit="1" customWidth="1"/>
    <col min="2821" max="2821" width="30.6640625" style="1" customWidth="1"/>
    <col min="2822" max="2822" width="17.109375" style="1" bestFit="1" customWidth="1"/>
    <col min="2823" max="2823" width="15.109375" style="1" bestFit="1" customWidth="1"/>
    <col min="2824" max="2824" width="17.21875" style="1" customWidth="1"/>
    <col min="2825" max="2825" width="17.33203125" style="1" customWidth="1"/>
    <col min="2826" max="2826" width="39" style="1" customWidth="1"/>
    <col min="2827" max="2827" width="44.21875" style="1" bestFit="1" customWidth="1"/>
    <col min="2828" max="3072" width="56.6640625" style="1"/>
    <col min="3073" max="3073" width="9.88671875" style="1" bestFit="1" customWidth="1"/>
    <col min="3074" max="3074" width="74.88671875" style="1" customWidth="1"/>
    <col min="3075" max="3075" width="37.88671875" style="1" customWidth="1"/>
    <col min="3076" max="3076" width="17.6640625" style="1" bestFit="1" customWidth="1"/>
    <col min="3077" max="3077" width="30.6640625" style="1" customWidth="1"/>
    <col min="3078" max="3078" width="17.109375" style="1" bestFit="1" customWidth="1"/>
    <col min="3079" max="3079" width="15.109375" style="1" bestFit="1" customWidth="1"/>
    <col min="3080" max="3080" width="17.21875" style="1" customWidth="1"/>
    <col min="3081" max="3081" width="17.33203125" style="1" customWidth="1"/>
    <col min="3082" max="3082" width="39" style="1" customWidth="1"/>
    <col min="3083" max="3083" width="44.21875" style="1" bestFit="1" customWidth="1"/>
    <col min="3084" max="3328" width="56.6640625" style="1"/>
    <col min="3329" max="3329" width="9.88671875" style="1" bestFit="1" customWidth="1"/>
    <col min="3330" max="3330" width="74.88671875" style="1" customWidth="1"/>
    <col min="3331" max="3331" width="37.88671875" style="1" customWidth="1"/>
    <col min="3332" max="3332" width="17.6640625" style="1" bestFit="1" customWidth="1"/>
    <col min="3333" max="3333" width="30.6640625" style="1" customWidth="1"/>
    <col min="3334" max="3334" width="17.109375" style="1" bestFit="1" customWidth="1"/>
    <col min="3335" max="3335" width="15.109375" style="1" bestFit="1" customWidth="1"/>
    <col min="3336" max="3336" width="17.21875" style="1" customWidth="1"/>
    <col min="3337" max="3337" width="17.33203125" style="1" customWidth="1"/>
    <col min="3338" max="3338" width="39" style="1" customWidth="1"/>
    <col min="3339" max="3339" width="44.21875" style="1" bestFit="1" customWidth="1"/>
    <col min="3340" max="3584" width="56.6640625" style="1"/>
    <col min="3585" max="3585" width="9.88671875" style="1" bestFit="1" customWidth="1"/>
    <col min="3586" max="3586" width="74.88671875" style="1" customWidth="1"/>
    <col min="3587" max="3587" width="37.88671875" style="1" customWidth="1"/>
    <col min="3588" max="3588" width="17.6640625" style="1" bestFit="1" customWidth="1"/>
    <col min="3589" max="3589" width="30.6640625" style="1" customWidth="1"/>
    <col min="3590" max="3590" width="17.109375" style="1" bestFit="1" customWidth="1"/>
    <col min="3591" max="3591" width="15.109375" style="1" bestFit="1" customWidth="1"/>
    <col min="3592" max="3592" width="17.21875" style="1" customWidth="1"/>
    <col min="3593" max="3593" width="17.33203125" style="1" customWidth="1"/>
    <col min="3594" max="3594" width="39" style="1" customWidth="1"/>
    <col min="3595" max="3595" width="44.21875" style="1" bestFit="1" customWidth="1"/>
    <col min="3596" max="3840" width="56.6640625" style="1"/>
    <col min="3841" max="3841" width="9.88671875" style="1" bestFit="1" customWidth="1"/>
    <col min="3842" max="3842" width="74.88671875" style="1" customWidth="1"/>
    <col min="3843" max="3843" width="37.88671875" style="1" customWidth="1"/>
    <col min="3844" max="3844" width="17.6640625" style="1" bestFit="1" customWidth="1"/>
    <col min="3845" max="3845" width="30.6640625" style="1" customWidth="1"/>
    <col min="3846" max="3846" width="17.109375" style="1" bestFit="1" customWidth="1"/>
    <col min="3847" max="3847" width="15.109375" style="1" bestFit="1" customWidth="1"/>
    <col min="3848" max="3848" width="17.21875" style="1" customWidth="1"/>
    <col min="3849" max="3849" width="17.33203125" style="1" customWidth="1"/>
    <col min="3850" max="3850" width="39" style="1" customWidth="1"/>
    <col min="3851" max="3851" width="44.21875" style="1" bestFit="1" customWidth="1"/>
    <col min="3852" max="4096" width="56.6640625" style="1"/>
    <col min="4097" max="4097" width="9.88671875" style="1" bestFit="1" customWidth="1"/>
    <col min="4098" max="4098" width="74.88671875" style="1" customWidth="1"/>
    <col min="4099" max="4099" width="37.88671875" style="1" customWidth="1"/>
    <col min="4100" max="4100" width="17.6640625" style="1" bestFit="1" customWidth="1"/>
    <col min="4101" max="4101" width="30.6640625" style="1" customWidth="1"/>
    <col min="4102" max="4102" width="17.109375" style="1" bestFit="1" customWidth="1"/>
    <col min="4103" max="4103" width="15.109375" style="1" bestFit="1" customWidth="1"/>
    <col min="4104" max="4104" width="17.21875" style="1" customWidth="1"/>
    <col min="4105" max="4105" width="17.33203125" style="1" customWidth="1"/>
    <col min="4106" max="4106" width="39" style="1" customWidth="1"/>
    <col min="4107" max="4107" width="44.21875" style="1" bestFit="1" customWidth="1"/>
    <col min="4108" max="4352" width="56.6640625" style="1"/>
    <col min="4353" max="4353" width="9.88671875" style="1" bestFit="1" customWidth="1"/>
    <col min="4354" max="4354" width="74.88671875" style="1" customWidth="1"/>
    <col min="4355" max="4355" width="37.88671875" style="1" customWidth="1"/>
    <col min="4356" max="4356" width="17.6640625" style="1" bestFit="1" customWidth="1"/>
    <col min="4357" max="4357" width="30.6640625" style="1" customWidth="1"/>
    <col min="4358" max="4358" width="17.109375" style="1" bestFit="1" customWidth="1"/>
    <col min="4359" max="4359" width="15.109375" style="1" bestFit="1" customWidth="1"/>
    <col min="4360" max="4360" width="17.21875" style="1" customWidth="1"/>
    <col min="4361" max="4361" width="17.33203125" style="1" customWidth="1"/>
    <col min="4362" max="4362" width="39" style="1" customWidth="1"/>
    <col min="4363" max="4363" width="44.21875" style="1" bestFit="1" customWidth="1"/>
    <col min="4364" max="4608" width="56.6640625" style="1"/>
    <col min="4609" max="4609" width="9.88671875" style="1" bestFit="1" customWidth="1"/>
    <col min="4610" max="4610" width="74.88671875" style="1" customWidth="1"/>
    <col min="4611" max="4611" width="37.88671875" style="1" customWidth="1"/>
    <col min="4612" max="4612" width="17.6640625" style="1" bestFit="1" customWidth="1"/>
    <col min="4613" max="4613" width="30.6640625" style="1" customWidth="1"/>
    <col min="4614" max="4614" width="17.109375" style="1" bestFit="1" customWidth="1"/>
    <col min="4615" max="4615" width="15.109375" style="1" bestFit="1" customWidth="1"/>
    <col min="4616" max="4616" width="17.21875" style="1" customWidth="1"/>
    <col min="4617" max="4617" width="17.33203125" style="1" customWidth="1"/>
    <col min="4618" max="4618" width="39" style="1" customWidth="1"/>
    <col min="4619" max="4619" width="44.21875" style="1" bestFit="1" customWidth="1"/>
    <col min="4620" max="4864" width="56.6640625" style="1"/>
    <col min="4865" max="4865" width="9.88671875" style="1" bestFit="1" customWidth="1"/>
    <col min="4866" max="4866" width="74.88671875" style="1" customWidth="1"/>
    <col min="4867" max="4867" width="37.88671875" style="1" customWidth="1"/>
    <col min="4868" max="4868" width="17.6640625" style="1" bestFit="1" customWidth="1"/>
    <col min="4869" max="4869" width="30.6640625" style="1" customWidth="1"/>
    <col min="4870" max="4870" width="17.109375" style="1" bestFit="1" customWidth="1"/>
    <col min="4871" max="4871" width="15.109375" style="1" bestFit="1" customWidth="1"/>
    <col min="4872" max="4872" width="17.21875" style="1" customWidth="1"/>
    <col min="4873" max="4873" width="17.33203125" style="1" customWidth="1"/>
    <col min="4874" max="4874" width="39" style="1" customWidth="1"/>
    <col min="4875" max="4875" width="44.21875" style="1" bestFit="1" customWidth="1"/>
    <col min="4876" max="5120" width="56.6640625" style="1"/>
    <col min="5121" max="5121" width="9.88671875" style="1" bestFit="1" customWidth="1"/>
    <col min="5122" max="5122" width="74.88671875" style="1" customWidth="1"/>
    <col min="5123" max="5123" width="37.88671875" style="1" customWidth="1"/>
    <col min="5124" max="5124" width="17.6640625" style="1" bestFit="1" customWidth="1"/>
    <col min="5125" max="5125" width="30.6640625" style="1" customWidth="1"/>
    <col min="5126" max="5126" width="17.109375" style="1" bestFit="1" customWidth="1"/>
    <col min="5127" max="5127" width="15.109375" style="1" bestFit="1" customWidth="1"/>
    <col min="5128" max="5128" width="17.21875" style="1" customWidth="1"/>
    <col min="5129" max="5129" width="17.33203125" style="1" customWidth="1"/>
    <col min="5130" max="5130" width="39" style="1" customWidth="1"/>
    <col min="5131" max="5131" width="44.21875" style="1" bestFit="1" customWidth="1"/>
    <col min="5132" max="5376" width="56.6640625" style="1"/>
    <col min="5377" max="5377" width="9.88671875" style="1" bestFit="1" customWidth="1"/>
    <col min="5378" max="5378" width="74.88671875" style="1" customWidth="1"/>
    <col min="5379" max="5379" width="37.88671875" style="1" customWidth="1"/>
    <col min="5380" max="5380" width="17.6640625" style="1" bestFit="1" customWidth="1"/>
    <col min="5381" max="5381" width="30.6640625" style="1" customWidth="1"/>
    <col min="5382" max="5382" width="17.109375" style="1" bestFit="1" customWidth="1"/>
    <col min="5383" max="5383" width="15.109375" style="1" bestFit="1" customWidth="1"/>
    <col min="5384" max="5384" width="17.21875" style="1" customWidth="1"/>
    <col min="5385" max="5385" width="17.33203125" style="1" customWidth="1"/>
    <col min="5386" max="5386" width="39" style="1" customWidth="1"/>
    <col min="5387" max="5387" width="44.21875" style="1" bestFit="1" customWidth="1"/>
    <col min="5388" max="5632" width="56.6640625" style="1"/>
    <col min="5633" max="5633" width="9.88671875" style="1" bestFit="1" customWidth="1"/>
    <col min="5634" max="5634" width="74.88671875" style="1" customWidth="1"/>
    <col min="5635" max="5635" width="37.88671875" style="1" customWidth="1"/>
    <col min="5636" max="5636" width="17.6640625" style="1" bestFit="1" customWidth="1"/>
    <col min="5637" max="5637" width="30.6640625" style="1" customWidth="1"/>
    <col min="5638" max="5638" width="17.109375" style="1" bestFit="1" customWidth="1"/>
    <col min="5639" max="5639" width="15.109375" style="1" bestFit="1" customWidth="1"/>
    <col min="5640" max="5640" width="17.21875" style="1" customWidth="1"/>
    <col min="5641" max="5641" width="17.33203125" style="1" customWidth="1"/>
    <col min="5642" max="5642" width="39" style="1" customWidth="1"/>
    <col min="5643" max="5643" width="44.21875" style="1" bestFit="1" customWidth="1"/>
    <col min="5644" max="5888" width="56.6640625" style="1"/>
    <col min="5889" max="5889" width="9.88671875" style="1" bestFit="1" customWidth="1"/>
    <col min="5890" max="5890" width="74.88671875" style="1" customWidth="1"/>
    <col min="5891" max="5891" width="37.88671875" style="1" customWidth="1"/>
    <col min="5892" max="5892" width="17.6640625" style="1" bestFit="1" customWidth="1"/>
    <col min="5893" max="5893" width="30.6640625" style="1" customWidth="1"/>
    <col min="5894" max="5894" width="17.109375" style="1" bestFit="1" customWidth="1"/>
    <col min="5895" max="5895" width="15.109375" style="1" bestFit="1" customWidth="1"/>
    <col min="5896" max="5896" width="17.21875" style="1" customWidth="1"/>
    <col min="5897" max="5897" width="17.33203125" style="1" customWidth="1"/>
    <col min="5898" max="5898" width="39" style="1" customWidth="1"/>
    <col min="5899" max="5899" width="44.21875" style="1" bestFit="1" customWidth="1"/>
    <col min="5900" max="6144" width="56.6640625" style="1"/>
    <col min="6145" max="6145" width="9.88671875" style="1" bestFit="1" customWidth="1"/>
    <col min="6146" max="6146" width="74.88671875" style="1" customWidth="1"/>
    <col min="6147" max="6147" width="37.88671875" style="1" customWidth="1"/>
    <col min="6148" max="6148" width="17.6640625" style="1" bestFit="1" customWidth="1"/>
    <col min="6149" max="6149" width="30.6640625" style="1" customWidth="1"/>
    <col min="6150" max="6150" width="17.109375" style="1" bestFit="1" customWidth="1"/>
    <col min="6151" max="6151" width="15.109375" style="1" bestFit="1" customWidth="1"/>
    <col min="6152" max="6152" width="17.21875" style="1" customWidth="1"/>
    <col min="6153" max="6153" width="17.33203125" style="1" customWidth="1"/>
    <col min="6154" max="6154" width="39" style="1" customWidth="1"/>
    <col min="6155" max="6155" width="44.21875" style="1" bestFit="1" customWidth="1"/>
    <col min="6156" max="6400" width="56.6640625" style="1"/>
    <col min="6401" max="6401" width="9.88671875" style="1" bestFit="1" customWidth="1"/>
    <col min="6402" max="6402" width="74.88671875" style="1" customWidth="1"/>
    <col min="6403" max="6403" width="37.88671875" style="1" customWidth="1"/>
    <col min="6404" max="6404" width="17.6640625" style="1" bestFit="1" customWidth="1"/>
    <col min="6405" max="6405" width="30.6640625" style="1" customWidth="1"/>
    <col min="6406" max="6406" width="17.109375" style="1" bestFit="1" customWidth="1"/>
    <col min="6407" max="6407" width="15.109375" style="1" bestFit="1" customWidth="1"/>
    <col min="6408" max="6408" width="17.21875" style="1" customWidth="1"/>
    <col min="6409" max="6409" width="17.33203125" style="1" customWidth="1"/>
    <col min="6410" max="6410" width="39" style="1" customWidth="1"/>
    <col min="6411" max="6411" width="44.21875" style="1" bestFit="1" customWidth="1"/>
    <col min="6412" max="6656" width="56.6640625" style="1"/>
    <col min="6657" max="6657" width="9.88671875" style="1" bestFit="1" customWidth="1"/>
    <col min="6658" max="6658" width="74.88671875" style="1" customWidth="1"/>
    <col min="6659" max="6659" width="37.88671875" style="1" customWidth="1"/>
    <col min="6660" max="6660" width="17.6640625" style="1" bestFit="1" customWidth="1"/>
    <col min="6661" max="6661" width="30.6640625" style="1" customWidth="1"/>
    <col min="6662" max="6662" width="17.109375" style="1" bestFit="1" customWidth="1"/>
    <col min="6663" max="6663" width="15.109375" style="1" bestFit="1" customWidth="1"/>
    <col min="6664" max="6664" width="17.21875" style="1" customWidth="1"/>
    <col min="6665" max="6665" width="17.33203125" style="1" customWidth="1"/>
    <col min="6666" max="6666" width="39" style="1" customWidth="1"/>
    <col min="6667" max="6667" width="44.21875" style="1" bestFit="1" customWidth="1"/>
    <col min="6668" max="6912" width="56.6640625" style="1"/>
    <col min="6913" max="6913" width="9.88671875" style="1" bestFit="1" customWidth="1"/>
    <col min="6914" max="6914" width="74.88671875" style="1" customWidth="1"/>
    <col min="6915" max="6915" width="37.88671875" style="1" customWidth="1"/>
    <col min="6916" max="6916" width="17.6640625" style="1" bestFit="1" customWidth="1"/>
    <col min="6917" max="6917" width="30.6640625" style="1" customWidth="1"/>
    <col min="6918" max="6918" width="17.109375" style="1" bestFit="1" customWidth="1"/>
    <col min="6919" max="6919" width="15.109375" style="1" bestFit="1" customWidth="1"/>
    <col min="6920" max="6920" width="17.21875" style="1" customWidth="1"/>
    <col min="6921" max="6921" width="17.33203125" style="1" customWidth="1"/>
    <col min="6922" max="6922" width="39" style="1" customWidth="1"/>
    <col min="6923" max="6923" width="44.21875" style="1" bestFit="1" customWidth="1"/>
    <col min="6924" max="7168" width="56.6640625" style="1"/>
    <col min="7169" max="7169" width="9.88671875" style="1" bestFit="1" customWidth="1"/>
    <col min="7170" max="7170" width="74.88671875" style="1" customWidth="1"/>
    <col min="7171" max="7171" width="37.88671875" style="1" customWidth="1"/>
    <col min="7172" max="7172" width="17.6640625" style="1" bestFit="1" customWidth="1"/>
    <col min="7173" max="7173" width="30.6640625" style="1" customWidth="1"/>
    <col min="7174" max="7174" width="17.109375" style="1" bestFit="1" customWidth="1"/>
    <col min="7175" max="7175" width="15.109375" style="1" bestFit="1" customWidth="1"/>
    <col min="7176" max="7176" width="17.21875" style="1" customWidth="1"/>
    <col min="7177" max="7177" width="17.33203125" style="1" customWidth="1"/>
    <col min="7178" max="7178" width="39" style="1" customWidth="1"/>
    <col min="7179" max="7179" width="44.21875" style="1" bestFit="1" customWidth="1"/>
    <col min="7180" max="7424" width="56.6640625" style="1"/>
    <col min="7425" max="7425" width="9.88671875" style="1" bestFit="1" customWidth="1"/>
    <col min="7426" max="7426" width="74.88671875" style="1" customWidth="1"/>
    <col min="7427" max="7427" width="37.88671875" style="1" customWidth="1"/>
    <col min="7428" max="7428" width="17.6640625" style="1" bestFit="1" customWidth="1"/>
    <col min="7429" max="7429" width="30.6640625" style="1" customWidth="1"/>
    <col min="7430" max="7430" width="17.109375" style="1" bestFit="1" customWidth="1"/>
    <col min="7431" max="7431" width="15.109375" style="1" bestFit="1" customWidth="1"/>
    <col min="7432" max="7432" width="17.21875" style="1" customWidth="1"/>
    <col min="7433" max="7433" width="17.33203125" style="1" customWidth="1"/>
    <col min="7434" max="7434" width="39" style="1" customWidth="1"/>
    <col min="7435" max="7435" width="44.21875" style="1" bestFit="1" customWidth="1"/>
    <col min="7436" max="7680" width="56.6640625" style="1"/>
    <col min="7681" max="7681" width="9.88671875" style="1" bestFit="1" customWidth="1"/>
    <col min="7682" max="7682" width="74.88671875" style="1" customWidth="1"/>
    <col min="7683" max="7683" width="37.88671875" style="1" customWidth="1"/>
    <col min="7684" max="7684" width="17.6640625" style="1" bestFit="1" customWidth="1"/>
    <col min="7685" max="7685" width="30.6640625" style="1" customWidth="1"/>
    <col min="7686" max="7686" width="17.109375" style="1" bestFit="1" customWidth="1"/>
    <col min="7687" max="7687" width="15.109375" style="1" bestFit="1" customWidth="1"/>
    <col min="7688" max="7688" width="17.21875" style="1" customWidth="1"/>
    <col min="7689" max="7689" width="17.33203125" style="1" customWidth="1"/>
    <col min="7690" max="7690" width="39" style="1" customWidth="1"/>
    <col min="7691" max="7691" width="44.21875" style="1" bestFit="1" customWidth="1"/>
    <col min="7692" max="7936" width="56.6640625" style="1"/>
    <col min="7937" max="7937" width="9.88671875" style="1" bestFit="1" customWidth="1"/>
    <col min="7938" max="7938" width="74.88671875" style="1" customWidth="1"/>
    <col min="7939" max="7939" width="37.88671875" style="1" customWidth="1"/>
    <col min="7940" max="7940" width="17.6640625" style="1" bestFit="1" customWidth="1"/>
    <col min="7941" max="7941" width="30.6640625" style="1" customWidth="1"/>
    <col min="7942" max="7942" width="17.109375" style="1" bestFit="1" customWidth="1"/>
    <col min="7943" max="7943" width="15.109375" style="1" bestFit="1" customWidth="1"/>
    <col min="7944" max="7944" width="17.21875" style="1" customWidth="1"/>
    <col min="7945" max="7945" width="17.33203125" style="1" customWidth="1"/>
    <col min="7946" max="7946" width="39" style="1" customWidth="1"/>
    <col min="7947" max="7947" width="44.21875" style="1" bestFit="1" customWidth="1"/>
    <col min="7948" max="8192" width="56.6640625" style="1"/>
    <col min="8193" max="8193" width="9.88671875" style="1" bestFit="1" customWidth="1"/>
    <col min="8194" max="8194" width="74.88671875" style="1" customWidth="1"/>
    <col min="8195" max="8195" width="37.88671875" style="1" customWidth="1"/>
    <col min="8196" max="8196" width="17.6640625" style="1" bestFit="1" customWidth="1"/>
    <col min="8197" max="8197" width="30.6640625" style="1" customWidth="1"/>
    <col min="8198" max="8198" width="17.109375" style="1" bestFit="1" customWidth="1"/>
    <col min="8199" max="8199" width="15.109375" style="1" bestFit="1" customWidth="1"/>
    <col min="8200" max="8200" width="17.21875" style="1" customWidth="1"/>
    <col min="8201" max="8201" width="17.33203125" style="1" customWidth="1"/>
    <col min="8202" max="8202" width="39" style="1" customWidth="1"/>
    <col min="8203" max="8203" width="44.21875" style="1" bestFit="1" customWidth="1"/>
    <col min="8204" max="8448" width="56.6640625" style="1"/>
    <col min="8449" max="8449" width="9.88671875" style="1" bestFit="1" customWidth="1"/>
    <col min="8450" max="8450" width="74.88671875" style="1" customWidth="1"/>
    <col min="8451" max="8451" width="37.88671875" style="1" customWidth="1"/>
    <col min="8452" max="8452" width="17.6640625" style="1" bestFit="1" customWidth="1"/>
    <col min="8453" max="8453" width="30.6640625" style="1" customWidth="1"/>
    <col min="8454" max="8454" width="17.109375" style="1" bestFit="1" customWidth="1"/>
    <col min="8455" max="8455" width="15.109375" style="1" bestFit="1" customWidth="1"/>
    <col min="8456" max="8456" width="17.21875" style="1" customWidth="1"/>
    <col min="8457" max="8457" width="17.33203125" style="1" customWidth="1"/>
    <col min="8458" max="8458" width="39" style="1" customWidth="1"/>
    <col min="8459" max="8459" width="44.21875" style="1" bestFit="1" customWidth="1"/>
    <col min="8460" max="8704" width="56.6640625" style="1"/>
    <col min="8705" max="8705" width="9.88671875" style="1" bestFit="1" customWidth="1"/>
    <col min="8706" max="8706" width="74.88671875" style="1" customWidth="1"/>
    <col min="8707" max="8707" width="37.88671875" style="1" customWidth="1"/>
    <col min="8708" max="8708" width="17.6640625" style="1" bestFit="1" customWidth="1"/>
    <col min="8709" max="8709" width="30.6640625" style="1" customWidth="1"/>
    <col min="8710" max="8710" width="17.109375" style="1" bestFit="1" customWidth="1"/>
    <col min="8711" max="8711" width="15.109375" style="1" bestFit="1" customWidth="1"/>
    <col min="8712" max="8712" width="17.21875" style="1" customWidth="1"/>
    <col min="8713" max="8713" width="17.33203125" style="1" customWidth="1"/>
    <col min="8714" max="8714" width="39" style="1" customWidth="1"/>
    <col min="8715" max="8715" width="44.21875" style="1" bestFit="1" customWidth="1"/>
    <col min="8716" max="8960" width="56.6640625" style="1"/>
    <col min="8961" max="8961" width="9.88671875" style="1" bestFit="1" customWidth="1"/>
    <col min="8962" max="8962" width="74.88671875" style="1" customWidth="1"/>
    <col min="8963" max="8963" width="37.88671875" style="1" customWidth="1"/>
    <col min="8964" max="8964" width="17.6640625" style="1" bestFit="1" customWidth="1"/>
    <col min="8965" max="8965" width="30.6640625" style="1" customWidth="1"/>
    <col min="8966" max="8966" width="17.109375" style="1" bestFit="1" customWidth="1"/>
    <col min="8967" max="8967" width="15.109375" style="1" bestFit="1" customWidth="1"/>
    <col min="8968" max="8968" width="17.21875" style="1" customWidth="1"/>
    <col min="8969" max="8969" width="17.33203125" style="1" customWidth="1"/>
    <col min="8970" max="8970" width="39" style="1" customWidth="1"/>
    <col min="8971" max="8971" width="44.21875" style="1" bestFit="1" customWidth="1"/>
    <col min="8972" max="9216" width="56.6640625" style="1"/>
    <col min="9217" max="9217" width="9.88671875" style="1" bestFit="1" customWidth="1"/>
    <col min="9218" max="9218" width="74.88671875" style="1" customWidth="1"/>
    <col min="9219" max="9219" width="37.88671875" style="1" customWidth="1"/>
    <col min="9220" max="9220" width="17.6640625" style="1" bestFit="1" customWidth="1"/>
    <col min="9221" max="9221" width="30.6640625" style="1" customWidth="1"/>
    <col min="9222" max="9222" width="17.109375" style="1" bestFit="1" customWidth="1"/>
    <col min="9223" max="9223" width="15.109375" style="1" bestFit="1" customWidth="1"/>
    <col min="9224" max="9224" width="17.21875" style="1" customWidth="1"/>
    <col min="9225" max="9225" width="17.33203125" style="1" customWidth="1"/>
    <col min="9226" max="9226" width="39" style="1" customWidth="1"/>
    <col min="9227" max="9227" width="44.21875" style="1" bestFit="1" customWidth="1"/>
    <col min="9228" max="9472" width="56.6640625" style="1"/>
    <col min="9473" max="9473" width="9.88671875" style="1" bestFit="1" customWidth="1"/>
    <col min="9474" max="9474" width="74.88671875" style="1" customWidth="1"/>
    <col min="9475" max="9475" width="37.88671875" style="1" customWidth="1"/>
    <col min="9476" max="9476" width="17.6640625" style="1" bestFit="1" customWidth="1"/>
    <col min="9477" max="9477" width="30.6640625" style="1" customWidth="1"/>
    <col min="9478" max="9478" width="17.109375" style="1" bestFit="1" customWidth="1"/>
    <col min="9479" max="9479" width="15.109375" style="1" bestFit="1" customWidth="1"/>
    <col min="9480" max="9480" width="17.21875" style="1" customWidth="1"/>
    <col min="9481" max="9481" width="17.33203125" style="1" customWidth="1"/>
    <col min="9482" max="9482" width="39" style="1" customWidth="1"/>
    <col min="9483" max="9483" width="44.21875" style="1" bestFit="1" customWidth="1"/>
    <col min="9484" max="9728" width="56.6640625" style="1"/>
    <col min="9729" max="9729" width="9.88671875" style="1" bestFit="1" customWidth="1"/>
    <col min="9730" max="9730" width="74.88671875" style="1" customWidth="1"/>
    <col min="9731" max="9731" width="37.88671875" style="1" customWidth="1"/>
    <col min="9732" max="9732" width="17.6640625" style="1" bestFit="1" customWidth="1"/>
    <col min="9733" max="9733" width="30.6640625" style="1" customWidth="1"/>
    <col min="9734" max="9734" width="17.109375" style="1" bestFit="1" customWidth="1"/>
    <col min="9735" max="9735" width="15.109375" style="1" bestFit="1" customWidth="1"/>
    <col min="9736" max="9736" width="17.21875" style="1" customWidth="1"/>
    <col min="9737" max="9737" width="17.33203125" style="1" customWidth="1"/>
    <col min="9738" max="9738" width="39" style="1" customWidth="1"/>
    <col min="9739" max="9739" width="44.21875" style="1" bestFit="1" customWidth="1"/>
    <col min="9740" max="9984" width="56.6640625" style="1"/>
    <col min="9985" max="9985" width="9.88671875" style="1" bestFit="1" customWidth="1"/>
    <col min="9986" max="9986" width="74.88671875" style="1" customWidth="1"/>
    <col min="9987" max="9987" width="37.88671875" style="1" customWidth="1"/>
    <col min="9988" max="9988" width="17.6640625" style="1" bestFit="1" customWidth="1"/>
    <col min="9989" max="9989" width="30.6640625" style="1" customWidth="1"/>
    <col min="9990" max="9990" width="17.109375" style="1" bestFit="1" customWidth="1"/>
    <col min="9991" max="9991" width="15.109375" style="1" bestFit="1" customWidth="1"/>
    <col min="9992" max="9992" width="17.21875" style="1" customWidth="1"/>
    <col min="9993" max="9993" width="17.33203125" style="1" customWidth="1"/>
    <col min="9994" max="9994" width="39" style="1" customWidth="1"/>
    <col min="9995" max="9995" width="44.21875" style="1" bestFit="1" customWidth="1"/>
    <col min="9996" max="10240" width="56.6640625" style="1"/>
    <col min="10241" max="10241" width="9.88671875" style="1" bestFit="1" customWidth="1"/>
    <col min="10242" max="10242" width="74.88671875" style="1" customWidth="1"/>
    <col min="10243" max="10243" width="37.88671875" style="1" customWidth="1"/>
    <col min="10244" max="10244" width="17.6640625" style="1" bestFit="1" customWidth="1"/>
    <col min="10245" max="10245" width="30.6640625" style="1" customWidth="1"/>
    <col min="10246" max="10246" width="17.109375" style="1" bestFit="1" customWidth="1"/>
    <col min="10247" max="10247" width="15.109375" style="1" bestFit="1" customWidth="1"/>
    <col min="10248" max="10248" width="17.21875" style="1" customWidth="1"/>
    <col min="10249" max="10249" width="17.33203125" style="1" customWidth="1"/>
    <col min="10250" max="10250" width="39" style="1" customWidth="1"/>
    <col min="10251" max="10251" width="44.21875" style="1" bestFit="1" customWidth="1"/>
    <col min="10252" max="10496" width="56.6640625" style="1"/>
    <col min="10497" max="10497" width="9.88671875" style="1" bestFit="1" customWidth="1"/>
    <col min="10498" max="10498" width="74.88671875" style="1" customWidth="1"/>
    <col min="10499" max="10499" width="37.88671875" style="1" customWidth="1"/>
    <col min="10500" max="10500" width="17.6640625" style="1" bestFit="1" customWidth="1"/>
    <col min="10501" max="10501" width="30.6640625" style="1" customWidth="1"/>
    <col min="10502" max="10502" width="17.109375" style="1" bestFit="1" customWidth="1"/>
    <col min="10503" max="10503" width="15.109375" style="1" bestFit="1" customWidth="1"/>
    <col min="10504" max="10504" width="17.21875" style="1" customWidth="1"/>
    <col min="10505" max="10505" width="17.33203125" style="1" customWidth="1"/>
    <col min="10506" max="10506" width="39" style="1" customWidth="1"/>
    <col min="10507" max="10507" width="44.21875" style="1" bestFit="1" customWidth="1"/>
    <col min="10508" max="10752" width="56.6640625" style="1"/>
    <col min="10753" max="10753" width="9.88671875" style="1" bestFit="1" customWidth="1"/>
    <col min="10754" max="10754" width="74.88671875" style="1" customWidth="1"/>
    <col min="10755" max="10755" width="37.88671875" style="1" customWidth="1"/>
    <col min="10756" max="10756" width="17.6640625" style="1" bestFit="1" customWidth="1"/>
    <col min="10757" max="10757" width="30.6640625" style="1" customWidth="1"/>
    <col min="10758" max="10758" width="17.109375" style="1" bestFit="1" customWidth="1"/>
    <col min="10759" max="10759" width="15.109375" style="1" bestFit="1" customWidth="1"/>
    <col min="10760" max="10760" width="17.21875" style="1" customWidth="1"/>
    <col min="10761" max="10761" width="17.33203125" style="1" customWidth="1"/>
    <col min="10762" max="10762" width="39" style="1" customWidth="1"/>
    <col min="10763" max="10763" width="44.21875" style="1" bestFit="1" customWidth="1"/>
    <col min="10764" max="11008" width="56.6640625" style="1"/>
    <col min="11009" max="11009" width="9.88671875" style="1" bestFit="1" customWidth="1"/>
    <col min="11010" max="11010" width="74.88671875" style="1" customWidth="1"/>
    <col min="11011" max="11011" width="37.88671875" style="1" customWidth="1"/>
    <col min="11012" max="11012" width="17.6640625" style="1" bestFit="1" customWidth="1"/>
    <col min="11013" max="11013" width="30.6640625" style="1" customWidth="1"/>
    <col min="11014" max="11014" width="17.109375" style="1" bestFit="1" customWidth="1"/>
    <col min="11015" max="11015" width="15.109375" style="1" bestFit="1" customWidth="1"/>
    <col min="11016" max="11016" width="17.21875" style="1" customWidth="1"/>
    <col min="11017" max="11017" width="17.33203125" style="1" customWidth="1"/>
    <col min="11018" max="11018" width="39" style="1" customWidth="1"/>
    <col min="11019" max="11019" width="44.21875" style="1" bestFit="1" customWidth="1"/>
    <col min="11020" max="11264" width="56.6640625" style="1"/>
    <col min="11265" max="11265" width="9.88671875" style="1" bestFit="1" customWidth="1"/>
    <col min="11266" max="11266" width="74.88671875" style="1" customWidth="1"/>
    <col min="11267" max="11267" width="37.88671875" style="1" customWidth="1"/>
    <col min="11268" max="11268" width="17.6640625" style="1" bestFit="1" customWidth="1"/>
    <col min="11269" max="11269" width="30.6640625" style="1" customWidth="1"/>
    <col min="11270" max="11270" width="17.109375" style="1" bestFit="1" customWidth="1"/>
    <col min="11271" max="11271" width="15.109375" style="1" bestFit="1" customWidth="1"/>
    <col min="11272" max="11272" width="17.21875" style="1" customWidth="1"/>
    <col min="11273" max="11273" width="17.33203125" style="1" customWidth="1"/>
    <col min="11274" max="11274" width="39" style="1" customWidth="1"/>
    <col min="11275" max="11275" width="44.21875" style="1" bestFit="1" customWidth="1"/>
    <col min="11276" max="11520" width="56.6640625" style="1"/>
    <col min="11521" max="11521" width="9.88671875" style="1" bestFit="1" customWidth="1"/>
    <col min="11522" max="11522" width="74.88671875" style="1" customWidth="1"/>
    <col min="11523" max="11523" width="37.88671875" style="1" customWidth="1"/>
    <col min="11524" max="11524" width="17.6640625" style="1" bestFit="1" customWidth="1"/>
    <col min="11525" max="11525" width="30.6640625" style="1" customWidth="1"/>
    <col min="11526" max="11526" width="17.109375" style="1" bestFit="1" customWidth="1"/>
    <col min="11527" max="11527" width="15.109375" style="1" bestFit="1" customWidth="1"/>
    <col min="11528" max="11528" width="17.21875" style="1" customWidth="1"/>
    <col min="11529" max="11529" width="17.33203125" style="1" customWidth="1"/>
    <col min="11530" max="11530" width="39" style="1" customWidth="1"/>
    <col min="11531" max="11531" width="44.21875" style="1" bestFit="1" customWidth="1"/>
    <col min="11532" max="11776" width="56.6640625" style="1"/>
    <col min="11777" max="11777" width="9.88671875" style="1" bestFit="1" customWidth="1"/>
    <col min="11778" max="11778" width="74.88671875" style="1" customWidth="1"/>
    <col min="11779" max="11779" width="37.88671875" style="1" customWidth="1"/>
    <col min="11780" max="11780" width="17.6640625" style="1" bestFit="1" customWidth="1"/>
    <col min="11781" max="11781" width="30.6640625" style="1" customWidth="1"/>
    <col min="11782" max="11782" width="17.109375" style="1" bestFit="1" customWidth="1"/>
    <col min="11783" max="11783" width="15.109375" style="1" bestFit="1" customWidth="1"/>
    <col min="11784" max="11784" width="17.21875" style="1" customWidth="1"/>
    <col min="11785" max="11785" width="17.33203125" style="1" customWidth="1"/>
    <col min="11786" max="11786" width="39" style="1" customWidth="1"/>
    <col min="11787" max="11787" width="44.21875" style="1" bestFit="1" customWidth="1"/>
    <col min="11788" max="12032" width="56.6640625" style="1"/>
    <col min="12033" max="12033" width="9.88671875" style="1" bestFit="1" customWidth="1"/>
    <col min="12034" max="12034" width="74.88671875" style="1" customWidth="1"/>
    <col min="12035" max="12035" width="37.88671875" style="1" customWidth="1"/>
    <col min="12036" max="12036" width="17.6640625" style="1" bestFit="1" customWidth="1"/>
    <col min="12037" max="12037" width="30.6640625" style="1" customWidth="1"/>
    <col min="12038" max="12038" width="17.109375" style="1" bestFit="1" customWidth="1"/>
    <col min="12039" max="12039" width="15.109375" style="1" bestFit="1" customWidth="1"/>
    <col min="12040" max="12040" width="17.21875" style="1" customWidth="1"/>
    <col min="12041" max="12041" width="17.33203125" style="1" customWidth="1"/>
    <col min="12042" max="12042" width="39" style="1" customWidth="1"/>
    <col min="12043" max="12043" width="44.21875" style="1" bestFit="1" customWidth="1"/>
    <col min="12044" max="12288" width="56.6640625" style="1"/>
    <col min="12289" max="12289" width="9.88671875" style="1" bestFit="1" customWidth="1"/>
    <col min="12290" max="12290" width="74.88671875" style="1" customWidth="1"/>
    <col min="12291" max="12291" width="37.88671875" style="1" customWidth="1"/>
    <col min="12292" max="12292" width="17.6640625" style="1" bestFit="1" customWidth="1"/>
    <col min="12293" max="12293" width="30.6640625" style="1" customWidth="1"/>
    <col min="12294" max="12294" width="17.109375" style="1" bestFit="1" customWidth="1"/>
    <col min="12295" max="12295" width="15.109375" style="1" bestFit="1" customWidth="1"/>
    <col min="12296" max="12296" width="17.21875" style="1" customWidth="1"/>
    <col min="12297" max="12297" width="17.33203125" style="1" customWidth="1"/>
    <col min="12298" max="12298" width="39" style="1" customWidth="1"/>
    <col min="12299" max="12299" width="44.21875" style="1" bestFit="1" customWidth="1"/>
    <col min="12300" max="12544" width="56.6640625" style="1"/>
    <col min="12545" max="12545" width="9.88671875" style="1" bestFit="1" customWidth="1"/>
    <col min="12546" max="12546" width="74.88671875" style="1" customWidth="1"/>
    <col min="12547" max="12547" width="37.88671875" style="1" customWidth="1"/>
    <col min="12548" max="12548" width="17.6640625" style="1" bestFit="1" customWidth="1"/>
    <col min="12549" max="12549" width="30.6640625" style="1" customWidth="1"/>
    <col min="12550" max="12550" width="17.109375" style="1" bestFit="1" customWidth="1"/>
    <col min="12551" max="12551" width="15.109375" style="1" bestFit="1" customWidth="1"/>
    <col min="12552" max="12552" width="17.21875" style="1" customWidth="1"/>
    <col min="12553" max="12553" width="17.33203125" style="1" customWidth="1"/>
    <col min="12554" max="12554" width="39" style="1" customWidth="1"/>
    <col min="12555" max="12555" width="44.21875" style="1" bestFit="1" customWidth="1"/>
    <col min="12556" max="12800" width="56.6640625" style="1"/>
    <col min="12801" max="12801" width="9.88671875" style="1" bestFit="1" customWidth="1"/>
    <col min="12802" max="12802" width="74.88671875" style="1" customWidth="1"/>
    <col min="12803" max="12803" width="37.88671875" style="1" customWidth="1"/>
    <col min="12804" max="12804" width="17.6640625" style="1" bestFit="1" customWidth="1"/>
    <col min="12805" max="12805" width="30.6640625" style="1" customWidth="1"/>
    <col min="12806" max="12806" width="17.109375" style="1" bestFit="1" customWidth="1"/>
    <col min="12807" max="12807" width="15.109375" style="1" bestFit="1" customWidth="1"/>
    <col min="12808" max="12808" width="17.21875" style="1" customWidth="1"/>
    <col min="12809" max="12809" width="17.33203125" style="1" customWidth="1"/>
    <col min="12810" max="12810" width="39" style="1" customWidth="1"/>
    <col min="12811" max="12811" width="44.21875" style="1" bestFit="1" customWidth="1"/>
    <col min="12812" max="13056" width="56.6640625" style="1"/>
    <col min="13057" max="13057" width="9.88671875" style="1" bestFit="1" customWidth="1"/>
    <col min="13058" max="13058" width="74.88671875" style="1" customWidth="1"/>
    <col min="13059" max="13059" width="37.88671875" style="1" customWidth="1"/>
    <col min="13060" max="13060" width="17.6640625" style="1" bestFit="1" customWidth="1"/>
    <col min="13061" max="13061" width="30.6640625" style="1" customWidth="1"/>
    <col min="13062" max="13062" width="17.109375" style="1" bestFit="1" customWidth="1"/>
    <col min="13063" max="13063" width="15.109375" style="1" bestFit="1" customWidth="1"/>
    <col min="13064" max="13064" width="17.21875" style="1" customWidth="1"/>
    <col min="13065" max="13065" width="17.33203125" style="1" customWidth="1"/>
    <col min="13066" max="13066" width="39" style="1" customWidth="1"/>
    <col min="13067" max="13067" width="44.21875" style="1" bestFit="1" customWidth="1"/>
    <col min="13068" max="13312" width="56.6640625" style="1"/>
    <col min="13313" max="13313" width="9.88671875" style="1" bestFit="1" customWidth="1"/>
    <col min="13314" max="13314" width="74.88671875" style="1" customWidth="1"/>
    <col min="13315" max="13315" width="37.88671875" style="1" customWidth="1"/>
    <col min="13316" max="13316" width="17.6640625" style="1" bestFit="1" customWidth="1"/>
    <col min="13317" max="13317" width="30.6640625" style="1" customWidth="1"/>
    <col min="13318" max="13318" width="17.109375" style="1" bestFit="1" customWidth="1"/>
    <col min="13319" max="13319" width="15.109375" style="1" bestFit="1" customWidth="1"/>
    <col min="13320" max="13320" width="17.21875" style="1" customWidth="1"/>
    <col min="13321" max="13321" width="17.33203125" style="1" customWidth="1"/>
    <col min="13322" max="13322" width="39" style="1" customWidth="1"/>
    <col min="13323" max="13323" width="44.21875" style="1" bestFit="1" customWidth="1"/>
    <col min="13324" max="13568" width="56.6640625" style="1"/>
    <col min="13569" max="13569" width="9.88671875" style="1" bestFit="1" customWidth="1"/>
    <col min="13570" max="13570" width="74.88671875" style="1" customWidth="1"/>
    <col min="13571" max="13571" width="37.88671875" style="1" customWidth="1"/>
    <col min="13572" max="13572" width="17.6640625" style="1" bestFit="1" customWidth="1"/>
    <col min="13573" max="13573" width="30.6640625" style="1" customWidth="1"/>
    <col min="13574" max="13574" width="17.109375" style="1" bestFit="1" customWidth="1"/>
    <col min="13575" max="13575" width="15.109375" style="1" bestFit="1" customWidth="1"/>
    <col min="13576" max="13576" width="17.21875" style="1" customWidth="1"/>
    <col min="13577" max="13577" width="17.33203125" style="1" customWidth="1"/>
    <col min="13578" max="13578" width="39" style="1" customWidth="1"/>
    <col min="13579" max="13579" width="44.21875" style="1" bestFit="1" customWidth="1"/>
    <col min="13580" max="13824" width="56.6640625" style="1"/>
    <col min="13825" max="13825" width="9.88671875" style="1" bestFit="1" customWidth="1"/>
    <col min="13826" max="13826" width="74.88671875" style="1" customWidth="1"/>
    <col min="13827" max="13827" width="37.88671875" style="1" customWidth="1"/>
    <col min="13828" max="13828" width="17.6640625" style="1" bestFit="1" customWidth="1"/>
    <col min="13829" max="13829" width="30.6640625" style="1" customWidth="1"/>
    <col min="13830" max="13830" width="17.109375" style="1" bestFit="1" customWidth="1"/>
    <col min="13831" max="13831" width="15.109375" style="1" bestFit="1" customWidth="1"/>
    <col min="13832" max="13832" width="17.21875" style="1" customWidth="1"/>
    <col min="13833" max="13833" width="17.33203125" style="1" customWidth="1"/>
    <col min="13834" max="13834" width="39" style="1" customWidth="1"/>
    <col min="13835" max="13835" width="44.21875" style="1" bestFit="1" customWidth="1"/>
    <col min="13836" max="14080" width="56.6640625" style="1"/>
    <col min="14081" max="14081" width="9.88671875" style="1" bestFit="1" customWidth="1"/>
    <col min="14082" max="14082" width="74.88671875" style="1" customWidth="1"/>
    <col min="14083" max="14083" width="37.88671875" style="1" customWidth="1"/>
    <col min="14084" max="14084" width="17.6640625" style="1" bestFit="1" customWidth="1"/>
    <col min="14085" max="14085" width="30.6640625" style="1" customWidth="1"/>
    <col min="14086" max="14086" width="17.109375" style="1" bestFit="1" customWidth="1"/>
    <col min="14087" max="14087" width="15.109375" style="1" bestFit="1" customWidth="1"/>
    <col min="14088" max="14088" width="17.21875" style="1" customWidth="1"/>
    <col min="14089" max="14089" width="17.33203125" style="1" customWidth="1"/>
    <col min="14090" max="14090" width="39" style="1" customWidth="1"/>
    <col min="14091" max="14091" width="44.21875" style="1" bestFit="1" customWidth="1"/>
    <col min="14092" max="14336" width="56.6640625" style="1"/>
    <col min="14337" max="14337" width="9.88671875" style="1" bestFit="1" customWidth="1"/>
    <col min="14338" max="14338" width="74.88671875" style="1" customWidth="1"/>
    <col min="14339" max="14339" width="37.88671875" style="1" customWidth="1"/>
    <col min="14340" max="14340" width="17.6640625" style="1" bestFit="1" customWidth="1"/>
    <col min="14341" max="14341" width="30.6640625" style="1" customWidth="1"/>
    <col min="14342" max="14342" width="17.109375" style="1" bestFit="1" customWidth="1"/>
    <col min="14343" max="14343" width="15.109375" style="1" bestFit="1" customWidth="1"/>
    <col min="14344" max="14344" width="17.21875" style="1" customWidth="1"/>
    <col min="14345" max="14345" width="17.33203125" style="1" customWidth="1"/>
    <col min="14346" max="14346" width="39" style="1" customWidth="1"/>
    <col min="14347" max="14347" width="44.21875" style="1" bestFit="1" customWidth="1"/>
    <col min="14348" max="14592" width="56.6640625" style="1"/>
    <col min="14593" max="14593" width="9.88671875" style="1" bestFit="1" customWidth="1"/>
    <col min="14594" max="14594" width="74.88671875" style="1" customWidth="1"/>
    <col min="14595" max="14595" width="37.88671875" style="1" customWidth="1"/>
    <col min="14596" max="14596" width="17.6640625" style="1" bestFit="1" customWidth="1"/>
    <col min="14597" max="14597" width="30.6640625" style="1" customWidth="1"/>
    <col min="14598" max="14598" width="17.109375" style="1" bestFit="1" customWidth="1"/>
    <col min="14599" max="14599" width="15.109375" style="1" bestFit="1" customWidth="1"/>
    <col min="14600" max="14600" width="17.21875" style="1" customWidth="1"/>
    <col min="14601" max="14601" width="17.33203125" style="1" customWidth="1"/>
    <col min="14602" max="14602" width="39" style="1" customWidth="1"/>
    <col min="14603" max="14603" width="44.21875" style="1" bestFit="1" customWidth="1"/>
    <col min="14604" max="14848" width="56.6640625" style="1"/>
    <col min="14849" max="14849" width="9.88671875" style="1" bestFit="1" customWidth="1"/>
    <col min="14850" max="14850" width="74.88671875" style="1" customWidth="1"/>
    <col min="14851" max="14851" width="37.88671875" style="1" customWidth="1"/>
    <col min="14852" max="14852" width="17.6640625" style="1" bestFit="1" customWidth="1"/>
    <col min="14853" max="14853" width="30.6640625" style="1" customWidth="1"/>
    <col min="14854" max="14854" width="17.109375" style="1" bestFit="1" customWidth="1"/>
    <col min="14855" max="14855" width="15.109375" style="1" bestFit="1" customWidth="1"/>
    <col min="14856" max="14856" width="17.21875" style="1" customWidth="1"/>
    <col min="14857" max="14857" width="17.33203125" style="1" customWidth="1"/>
    <col min="14858" max="14858" width="39" style="1" customWidth="1"/>
    <col min="14859" max="14859" width="44.21875" style="1" bestFit="1" customWidth="1"/>
    <col min="14860" max="15104" width="56.6640625" style="1"/>
    <col min="15105" max="15105" width="9.88671875" style="1" bestFit="1" customWidth="1"/>
    <col min="15106" max="15106" width="74.88671875" style="1" customWidth="1"/>
    <col min="15107" max="15107" width="37.88671875" style="1" customWidth="1"/>
    <col min="15108" max="15108" width="17.6640625" style="1" bestFit="1" customWidth="1"/>
    <col min="15109" max="15109" width="30.6640625" style="1" customWidth="1"/>
    <col min="15110" max="15110" width="17.109375" style="1" bestFit="1" customWidth="1"/>
    <col min="15111" max="15111" width="15.109375" style="1" bestFit="1" customWidth="1"/>
    <col min="15112" max="15112" width="17.21875" style="1" customWidth="1"/>
    <col min="15113" max="15113" width="17.33203125" style="1" customWidth="1"/>
    <col min="15114" max="15114" width="39" style="1" customWidth="1"/>
    <col min="15115" max="15115" width="44.21875" style="1" bestFit="1" customWidth="1"/>
    <col min="15116" max="15360" width="56.6640625" style="1"/>
    <col min="15361" max="15361" width="9.88671875" style="1" bestFit="1" customWidth="1"/>
    <col min="15362" max="15362" width="74.88671875" style="1" customWidth="1"/>
    <col min="15363" max="15363" width="37.88671875" style="1" customWidth="1"/>
    <col min="15364" max="15364" width="17.6640625" style="1" bestFit="1" customWidth="1"/>
    <col min="15365" max="15365" width="30.6640625" style="1" customWidth="1"/>
    <col min="15366" max="15366" width="17.109375" style="1" bestFit="1" customWidth="1"/>
    <col min="15367" max="15367" width="15.109375" style="1" bestFit="1" customWidth="1"/>
    <col min="15368" max="15368" width="17.21875" style="1" customWidth="1"/>
    <col min="15369" max="15369" width="17.33203125" style="1" customWidth="1"/>
    <col min="15370" max="15370" width="39" style="1" customWidth="1"/>
    <col min="15371" max="15371" width="44.21875" style="1" bestFit="1" customWidth="1"/>
    <col min="15372" max="15616" width="56.6640625" style="1"/>
    <col min="15617" max="15617" width="9.88671875" style="1" bestFit="1" customWidth="1"/>
    <col min="15618" max="15618" width="74.88671875" style="1" customWidth="1"/>
    <col min="15619" max="15619" width="37.88671875" style="1" customWidth="1"/>
    <col min="15620" max="15620" width="17.6640625" style="1" bestFit="1" customWidth="1"/>
    <col min="15621" max="15621" width="30.6640625" style="1" customWidth="1"/>
    <col min="15622" max="15622" width="17.109375" style="1" bestFit="1" customWidth="1"/>
    <col min="15623" max="15623" width="15.109375" style="1" bestFit="1" customWidth="1"/>
    <col min="15624" max="15624" width="17.21875" style="1" customWidth="1"/>
    <col min="15625" max="15625" width="17.33203125" style="1" customWidth="1"/>
    <col min="15626" max="15626" width="39" style="1" customWidth="1"/>
    <col min="15627" max="15627" width="44.21875" style="1" bestFit="1" customWidth="1"/>
    <col min="15628" max="15872" width="56.6640625" style="1"/>
    <col min="15873" max="15873" width="9.88671875" style="1" bestFit="1" customWidth="1"/>
    <col min="15874" max="15874" width="74.88671875" style="1" customWidth="1"/>
    <col min="15875" max="15875" width="37.88671875" style="1" customWidth="1"/>
    <col min="15876" max="15876" width="17.6640625" style="1" bestFit="1" customWidth="1"/>
    <col min="15877" max="15877" width="30.6640625" style="1" customWidth="1"/>
    <col min="15878" max="15878" width="17.109375" style="1" bestFit="1" customWidth="1"/>
    <col min="15879" max="15879" width="15.109375" style="1" bestFit="1" customWidth="1"/>
    <col min="15880" max="15880" width="17.21875" style="1" customWidth="1"/>
    <col min="15881" max="15881" width="17.33203125" style="1" customWidth="1"/>
    <col min="15882" max="15882" width="39" style="1" customWidth="1"/>
    <col min="15883" max="15883" width="44.21875" style="1" bestFit="1" customWidth="1"/>
    <col min="15884" max="16128" width="56.6640625" style="1"/>
    <col min="16129" max="16129" width="9.88671875" style="1" bestFit="1" customWidth="1"/>
    <col min="16130" max="16130" width="74.88671875" style="1" customWidth="1"/>
    <col min="16131" max="16131" width="37.88671875" style="1" customWidth="1"/>
    <col min="16132" max="16132" width="17.6640625" style="1" bestFit="1" customWidth="1"/>
    <col min="16133" max="16133" width="30.6640625" style="1" customWidth="1"/>
    <col min="16134" max="16134" width="17.109375" style="1" bestFit="1" customWidth="1"/>
    <col min="16135" max="16135" width="15.109375" style="1" bestFit="1" customWidth="1"/>
    <col min="16136" max="16136" width="17.21875" style="1" customWidth="1"/>
    <col min="16137" max="16137" width="17.33203125" style="1" customWidth="1"/>
    <col min="16138" max="16138" width="39" style="1" customWidth="1"/>
    <col min="16139" max="16139" width="44.21875" style="1" bestFit="1" customWidth="1"/>
    <col min="16140" max="16384" width="56.6640625" style="1"/>
  </cols>
  <sheetData>
    <row r="1" spans="1:12" ht="27" customHeight="1" thickBot="1" x14ac:dyDescent="0.25">
      <c r="D1" s="14"/>
      <c r="J1" s="213"/>
      <c r="K1" s="1"/>
    </row>
    <row r="2" spans="1:12" ht="57" customHeight="1" x14ac:dyDescent="0.2">
      <c r="A2" s="359" t="s">
        <v>765</v>
      </c>
      <c r="B2" s="359"/>
      <c r="C2" s="359"/>
      <c r="D2" s="359"/>
      <c r="E2" s="360"/>
      <c r="F2" s="19"/>
      <c r="G2" s="19"/>
      <c r="H2" s="19"/>
      <c r="I2" s="19"/>
      <c r="J2" s="344" t="s">
        <v>2754</v>
      </c>
      <c r="K2" s="1"/>
    </row>
    <row r="3" spans="1:12" s="5" customFormat="1" ht="32.4" x14ac:dyDescent="0.2">
      <c r="A3" s="361" t="s">
        <v>840</v>
      </c>
      <c r="B3" s="363" t="s">
        <v>19</v>
      </c>
      <c r="C3" s="363" t="s">
        <v>20</v>
      </c>
      <c r="D3" s="363" t="s">
        <v>29</v>
      </c>
      <c r="E3" s="363" t="s">
        <v>13</v>
      </c>
      <c r="F3" s="20" t="s">
        <v>72</v>
      </c>
      <c r="G3" s="20" t="s">
        <v>73</v>
      </c>
      <c r="H3" s="365" t="s">
        <v>0</v>
      </c>
      <c r="I3" s="363" t="s">
        <v>1</v>
      </c>
      <c r="J3" s="367" t="s">
        <v>800</v>
      </c>
    </row>
    <row r="4" spans="1:12" s="5" customFormat="1" ht="33" thickBot="1" x14ac:dyDescent="0.25">
      <c r="A4" s="362"/>
      <c r="B4" s="364"/>
      <c r="C4" s="364"/>
      <c r="D4" s="364"/>
      <c r="E4" s="364"/>
      <c r="F4" s="345" t="s">
        <v>841</v>
      </c>
      <c r="G4" s="345" t="s">
        <v>842</v>
      </c>
      <c r="H4" s="366"/>
      <c r="I4" s="364"/>
      <c r="J4" s="368"/>
    </row>
    <row r="5" spans="1:12" s="5" customFormat="1" ht="33" customHeight="1" x14ac:dyDescent="0.2">
      <c r="A5" s="356" t="s">
        <v>727</v>
      </c>
      <c r="B5" s="357"/>
      <c r="C5" s="357"/>
      <c r="D5" s="357"/>
      <c r="E5" s="357"/>
      <c r="F5" s="357"/>
      <c r="G5" s="357"/>
      <c r="H5" s="357"/>
      <c r="I5" s="357"/>
      <c r="J5" s="358"/>
    </row>
    <row r="6" spans="1:12" ht="33" customHeight="1" x14ac:dyDescent="0.2">
      <c r="A6" s="219">
        <f>ROW()-5</f>
        <v>1</v>
      </c>
      <c r="B6" s="129" t="s">
        <v>843</v>
      </c>
      <c r="C6" s="129" t="s">
        <v>727</v>
      </c>
      <c r="D6" s="220">
        <v>2005.04</v>
      </c>
      <c r="E6" s="131" t="s">
        <v>86</v>
      </c>
      <c r="F6" s="132">
        <v>674</v>
      </c>
      <c r="G6" s="132">
        <v>2162</v>
      </c>
      <c r="H6" s="133" t="s">
        <v>2</v>
      </c>
      <c r="I6" s="134" t="s">
        <v>53</v>
      </c>
      <c r="J6" s="221"/>
      <c r="K6" s="222" t="s">
        <v>548</v>
      </c>
    </row>
    <row r="7" spans="1:12" ht="33" customHeight="1" x14ac:dyDescent="0.2">
      <c r="A7" s="219">
        <f t="shared" ref="A7:A23" si="0">ROW()-5</f>
        <v>2</v>
      </c>
      <c r="B7" s="47" t="s">
        <v>844</v>
      </c>
      <c r="C7" s="47" t="s">
        <v>727</v>
      </c>
      <c r="D7" s="223">
        <v>2005.09</v>
      </c>
      <c r="E7" s="48" t="s">
        <v>108</v>
      </c>
      <c r="F7" s="49">
        <v>948</v>
      </c>
      <c r="G7" s="49">
        <v>1395</v>
      </c>
      <c r="H7" s="50" t="s">
        <v>2</v>
      </c>
      <c r="I7" s="51" t="s">
        <v>53</v>
      </c>
      <c r="K7" s="222" t="s">
        <v>741</v>
      </c>
    </row>
    <row r="8" spans="1:12" ht="33" customHeight="1" x14ac:dyDescent="0.2">
      <c r="A8" s="219">
        <f t="shared" si="0"/>
        <v>3</v>
      </c>
      <c r="B8" s="47" t="s">
        <v>845</v>
      </c>
      <c r="C8" s="54" t="s">
        <v>727</v>
      </c>
      <c r="D8" s="224">
        <v>2009.06</v>
      </c>
      <c r="E8" s="48" t="s">
        <v>469</v>
      </c>
      <c r="F8" s="49">
        <v>1574</v>
      </c>
      <c r="G8" s="49">
        <v>2677</v>
      </c>
      <c r="H8" s="156" t="s">
        <v>2</v>
      </c>
      <c r="I8" s="51" t="s">
        <v>53</v>
      </c>
      <c r="K8" s="222" t="s">
        <v>846</v>
      </c>
      <c r="L8" s="2"/>
    </row>
    <row r="9" spans="1:12" ht="33" customHeight="1" x14ac:dyDescent="0.2">
      <c r="A9" s="219">
        <f t="shared" si="0"/>
        <v>4</v>
      </c>
      <c r="B9" s="47" t="s">
        <v>847</v>
      </c>
      <c r="C9" s="47" t="s">
        <v>727</v>
      </c>
      <c r="D9" s="223">
        <v>2009.12</v>
      </c>
      <c r="E9" s="48" t="s">
        <v>408</v>
      </c>
      <c r="F9" s="49">
        <v>1586</v>
      </c>
      <c r="G9" s="49">
        <v>1989</v>
      </c>
      <c r="H9" s="50" t="s">
        <v>2</v>
      </c>
      <c r="I9" s="51" t="s">
        <v>53</v>
      </c>
      <c r="K9" s="225" t="s">
        <v>15</v>
      </c>
    </row>
    <row r="10" spans="1:12" ht="33" customHeight="1" x14ac:dyDescent="0.2">
      <c r="A10" s="219">
        <f t="shared" si="0"/>
        <v>5</v>
      </c>
      <c r="B10" s="47" t="s">
        <v>848</v>
      </c>
      <c r="C10" s="54" t="s">
        <v>727</v>
      </c>
      <c r="D10" s="224">
        <v>2010.08</v>
      </c>
      <c r="E10" s="48" t="s">
        <v>430</v>
      </c>
      <c r="F10" s="49">
        <v>1001</v>
      </c>
      <c r="G10" s="49">
        <v>1385</v>
      </c>
      <c r="H10" s="156" t="s">
        <v>4</v>
      </c>
      <c r="I10" s="51" t="s">
        <v>53</v>
      </c>
      <c r="K10" s="225" t="s">
        <v>849</v>
      </c>
    </row>
    <row r="11" spans="1:12" ht="33" customHeight="1" x14ac:dyDescent="0.2">
      <c r="A11" s="219">
        <f t="shared" si="0"/>
        <v>6</v>
      </c>
      <c r="B11" s="47" t="s">
        <v>850</v>
      </c>
      <c r="C11" s="54" t="s">
        <v>727</v>
      </c>
      <c r="D11" s="224">
        <v>2010.12</v>
      </c>
      <c r="E11" s="48" t="s">
        <v>444</v>
      </c>
      <c r="F11" s="49">
        <v>1260</v>
      </c>
      <c r="G11" s="49">
        <v>1600</v>
      </c>
      <c r="H11" s="226" t="s">
        <v>851</v>
      </c>
      <c r="I11" s="227" t="s">
        <v>53</v>
      </c>
      <c r="J11" s="127"/>
      <c r="K11" s="225" t="s">
        <v>18</v>
      </c>
    </row>
    <row r="12" spans="1:12" ht="33" customHeight="1" x14ac:dyDescent="0.2">
      <c r="A12" s="219">
        <f t="shared" si="0"/>
        <v>7</v>
      </c>
      <c r="B12" s="47" t="s">
        <v>852</v>
      </c>
      <c r="C12" s="54" t="s">
        <v>727</v>
      </c>
      <c r="D12" s="224">
        <v>2011.08</v>
      </c>
      <c r="E12" s="48" t="s">
        <v>385</v>
      </c>
      <c r="F12" s="49">
        <v>998</v>
      </c>
      <c r="G12" s="49">
        <v>1185</v>
      </c>
      <c r="H12" s="156" t="s">
        <v>4</v>
      </c>
      <c r="I12" s="51" t="s">
        <v>53</v>
      </c>
      <c r="K12" s="225" t="s">
        <v>853</v>
      </c>
    </row>
    <row r="13" spans="1:12" ht="33" customHeight="1" x14ac:dyDescent="0.2">
      <c r="A13" s="219">
        <f t="shared" si="0"/>
        <v>8</v>
      </c>
      <c r="B13" s="47" t="s">
        <v>854</v>
      </c>
      <c r="C13" s="28" t="s">
        <v>727</v>
      </c>
      <c r="D13" s="224">
        <v>2012.02</v>
      </c>
      <c r="E13" s="48" t="s">
        <v>503</v>
      </c>
      <c r="F13" s="49">
        <v>165</v>
      </c>
      <c r="G13" s="49">
        <v>331</v>
      </c>
      <c r="H13" s="50" t="s">
        <v>855</v>
      </c>
      <c r="I13" s="51" t="s">
        <v>53</v>
      </c>
      <c r="K13" s="225" t="s">
        <v>44</v>
      </c>
    </row>
    <row r="14" spans="1:12" ht="33" customHeight="1" x14ac:dyDescent="0.2">
      <c r="A14" s="219">
        <f t="shared" si="0"/>
        <v>9</v>
      </c>
      <c r="B14" s="47" t="s">
        <v>856</v>
      </c>
      <c r="C14" s="54" t="s">
        <v>727</v>
      </c>
      <c r="D14" s="223">
        <v>2012.09</v>
      </c>
      <c r="E14" s="48" t="s">
        <v>261</v>
      </c>
      <c r="F14" s="49">
        <v>1854</v>
      </c>
      <c r="G14" s="49">
        <v>4078</v>
      </c>
      <c r="H14" s="50" t="s">
        <v>855</v>
      </c>
      <c r="I14" s="51" t="s">
        <v>53</v>
      </c>
      <c r="K14" s="225" t="s">
        <v>738</v>
      </c>
    </row>
    <row r="15" spans="1:12" ht="33" customHeight="1" x14ac:dyDescent="0.2">
      <c r="A15" s="219">
        <f t="shared" si="0"/>
        <v>10</v>
      </c>
      <c r="B15" s="54" t="s">
        <v>857</v>
      </c>
      <c r="C15" s="54" t="s">
        <v>727</v>
      </c>
      <c r="D15" s="223">
        <v>2013.08</v>
      </c>
      <c r="E15" s="48" t="s">
        <v>145</v>
      </c>
      <c r="F15" s="49">
        <v>1248</v>
      </c>
      <c r="G15" s="49">
        <v>2604</v>
      </c>
      <c r="H15" s="50" t="s">
        <v>858</v>
      </c>
      <c r="I15" s="51" t="s">
        <v>53</v>
      </c>
      <c r="K15" s="225" t="s">
        <v>859</v>
      </c>
    </row>
    <row r="16" spans="1:12" ht="33" customHeight="1" x14ac:dyDescent="0.2">
      <c r="A16" s="219">
        <f t="shared" si="0"/>
        <v>11</v>
      </c>
      <c r="B16" s="54" t="s">
        <v>860</v>
      </c>
      <c r="C16" s="54" t="s">
        <v>727</v>
      </c>
      <c r="D16" s="223">
        <v>2013.09</v>
      </c>
      <c r="E16" s="48" t="s">
        <v>350</v>
      </c>
      <c r="F16" s="49">
        <v>1143</v>
      </c>
      <c r="G16" s="49">
        <v>1879</v>
      </c>
      <c r="H16" s="50" t="s">
        <v>861</v>
      </c>
      <c r="I16" s="51" t="s">
        <v>53</v>
      </c>
      <c r="K16" s="225" t="s">
        <v>862</v>
      </c>
    </row>
    <row r="17" spans="1:11" ht="33" customHeight="1" x14ac:dyDescent="0.2">
      <c r="A17" s="219">
        <f t="shared" si="0"/>
        <v>12</v>
      </c>
      <c r="B17" s="54" t="s">
        <v>863</v>
      </c>
      <c r="C17" s="54" t="s">
        <v>727</v>
      </c>
      <c r="D17" s="224">
        <v>2016.09</v>
      </c>
      <c r="E17" s="55" t="s">
        <v>171</v>
      </c>
      <c r="F17" s="56">
        <v>2311</v>
      </c>
      <c r="G17" s="56">
        <v>4829</v>
      </c>
      <c r="H17" s="57" t="s">
        <v>42</v>
      </c>
      <c r="I17" s="58" t="s">
        <v>53</v>
      </c>
      <c r="J17" s="46"/>
      <c r="K17" s="225" t="s">
        <v>864</v>
      </c>
    </row>
    <row r="18" spans="1:11" ht="33" customHeight="1" x14ac:dyDescent="0.2">
      <c r="A18" s="219">
        <f t="shared" si="0"/>
        <v>13</v>
      </c>
      <c r="B18" s="54" t="s">
        <v>865</v>
      </c>
      <c r="C18" s="54" t="s">
        <v>727</v>
      </c>
      <c r="D18" s="224">
        <v>2017.02</v>
      </c>
      <c r="E18" s="55" t="s">
        <v>150</v>
      </c>
      <c r="F18" s="67">
        <v>1501</v>
      </c>
      <c r="G18" s="56">
        <v>3623</v>
      </c>
      <c r="H18" s="57" t="s">
        <v>4</v>
      </c>
      <c r="I18" s="70" t="s">
        <v>53</v>
      </c>
      <c r="J18" s="46"/>
      <c r="K18" s="225" t="s">
        <v>866</v>
      </c>
    </row>
    <row r="19" spans="1:11" ht="33" customHeight="1" x14ac:dyDescent="0.2">
      <c r="A19" s="219">
        <f t="shared" si="0"/>
        <v>14</v>
      </c>
      <c r="B19" s="54" t="s">
        <v>867</v>
      </c>
      <c r="C19" s="54" t="s">
        <v>727</v>
      </c>
      <c r="D19" s="224">
        <v>2018.08</v>
      </c>
      <c r="E19" s="88" t="s">
        <v>555</v>
      </c>
      <c r="F19" s="56">
        <v>1554</v>
      </c>
      <c r="G19" s="56">
        <v>3051</v>
      </c>
      <c r="H19" s="57" t="s">
        <v>855</v>
      </c>
      <c r="I19" s="58" t="s">
        <v>868</v>
      </c>
      <c r="J19" s="46"/>
      <c r="K19" s="225" t="s">
        <v>17</v>
      </c>
    </row>
    <row r="20" spans="1:11" ht="33" customHeight="1" x14ac:dyDescent="0.2">
      <c r="A20" s="219">
        <f t="shared" si="0"/>
        <v>15</v>
      </c>
      <c r="B20" s="54" t="s">
        <v>869</v>
      </c>
      <c r="C20" s="54" t="s">
        <v>727</v>
      </c>
      <c r="D20" s="224">
        <v>2018.08</v>
      </c>
      <c r="E20" s="88" t="s">
        <v>555</v>
      </c>
      <c r="F20" s="56">
        <v>1255</v>
      </c>
      <c r="G20" s="56">
        <v>2442</v>
      </c>
      <c r="H20" s="57" t="s">
        <v>870</v>
      </c>
      <c r="I20" s="58" t="s">
        <v>868</v>
      </c>
      <c r="J20" s="46"/>
      <c r="K20" s="225" t="s">
        <v>820</v>
      </c>
    </row>
    <row r="21" spans="1:11" ht="33" customHeight="1" x14ac:dyDescent="0.2">
      <c r="A21" s="219">
        <f t="shared" si="0"/>
        <v>16</v>
      </c>
      <c r="B21" s="78" t="s">
        <v>871</v>
      </c>
      <c r="C21" s="28" t="s">
        <v>727</v>
      </c>
      <c r="D21" s="224">
        <v>2018.08</v>
      </c>
      <c r="E21" s="81" t="s">
        <v>872</v>
      </c>
      <c r="F21" s="56">
        <v>1662</v>
      </c>
      <c r="G21" s="56">
        <v>3118</v>
      </c>
      <c r="H21" s="57" t="s">
        <v>855</v>
      </c>
      <c r="I21" s="58" t="s">
        <v>873</v>
      </c>
      <c r="J21" s="46"/>
      <c r="K21" s="225" t="s">
        <v>65</v>
      </c>
    </row>
    <row r="22" spans="1:11" ht="33" customHeight="1" x14ac:dyDescent="0.2">
      <c r="A22" s="219">
        <f t="shared" si="0"/>
        <v>17</v>
      </c>
      <c r="B22" s="54" t="s">
        <v>874</v>
      </c>
      <c r="C22" s="61" t="s">
        <v>727</v>
      </c>
      <c r="D22" s="224">
        <v>2018.09</v>
      </c>
      <c r="E22" s="55" t="s">
        <v>875</v>
      </c>
      <c r="F22" s="93">
        <v>2551</v>
      </c>
      <c r="G22" s="93">
        <v>5421</v>
      </c>
      <c r="H22" s="98" t="s">
        <v>43</v>
      </c>
      <c r="I22" s="94" t="s">
        <v>53</v>
      </c>
      <c r="J22" s="46"/>
      <c r="K22" s="225" t="s">
        <v>876</v>
      </c>
    </row>
    <row r="23" spans="1:11" ht="33" customHeight="1" x14ac:dyDescent="0.2">
      <c r="A23" s="219">
        <f t="shared" si="0"/>
        <v>18</v>
      </c>
      <c r="B23" s="54" t="s">
        <v>755</v>
      </c>
      <c r="C23" s="95" t="s">
        <v>756</v>
      </c>
      <c r="D23" s="224">
        <v>2020.04</v>
      </c>
      <c r="E23" s="96" t="s">
        <v>757</v>
      </c>
      <c r="F23" s="56">
        <v>2578</v>
      </c>
      <c r="G23" s="56">
        <v>5093</v>
      </c>
      <c r="H23" s="98" t="s">
        <v>43</v>
      </c>
      <c r="I23" s="94" t="s">
        <v>53</v>
      </c>
      <c r="J23" s="27" t="s">
        <v>877</v>
      </c>
      <c r="K23" s="225" t="s">
        <v>878</v>
      </c>
    </row>
    <row r="24" spans="1:11" s="5" customFormat="1" ht="33" customHeight="1" x14ac:dyDescent="0.2">
      <c r="A24" s="356" t="s">
        <v>16</v>
      </c>
      <c r="B24" s="357"/>
      <c r="C24" s="357"/>
      <c r="D24" s="357"/>
      <c r="E24" s="357"/>
      <c r="F24" s="357"/>
      <c r="G24" s="357"/>
      <c r="H24" s="357"/>
      <c r="I24" s="357"/>
      <c r="J24" s="358"/>
      <c r="K24" s="222" t="s">
        <v>879</v>
      </c>
    </row>
    <row r="25" spans="1:11" ht="33" customHeight="1" x14ac:dyDescent="0.2">
      <c r="A25" s="228">
        <f>ROW()-6</f>
        <v>19</v>
      </c>
      <c r="B25" s="47" t="s">
        <v>880</v>
      </c>
      <c r="C25" s="47" t="s">
        <v>16</v>
      </c>
      <c r="D25" s="223">
        <v>2005.09</v>
      </c>
      <c r="E25" s="48" t="s">
        <v>108</v>
      </c>
      <c r="F25" s="49">
        <v>199</v>
      </c>
      <c r="G25" s="49">
        <v>332</v>
      </c>
      <c r="H25" s="50" t="s">
        <v>2</v>
      </c>
      <c r="I25" s="51" t="s">
        <v>53</v>
      </c>
      <c r="K25" s="225" t="s">
        <v>20</v>
      </c>
    </row>
    <row r="26" spans="1:11" ht="33" customHeight="1" x14ac:dyDescent="0.2">
      <c r="A26" s="228">
        <f t="shared" ref="A26:A40" si="1">ROW()-6</f>
        <v>20</v>
      </c>
      <c r="B26" s="47" t="s">
        <v>881</v>
      </c>
      <c r="C26" s="47" t="s">
        <v>16</v>
      </c>
      <c r="D26" s="223">
        <v>2005.09</v>
      </c>
      <c r="E26" s="48" t="s">
        <v>108</v>
      </c>
      <c r="F26" s="49">
        <v>338</v>
      </c>
      <c r="G26" s="49">
        <v>396</v>
      </c>
      <c r="H26" s="50" t="s">
        <v>2</v>
      </c>
      <c r="I26" s="51" t="s">
        <v>53</v>
      </c>
      <c r="K26" s="225" t="s">
        <v>733</v>
      </c>
    </row>
    <row r="27" spans="1:11" ht="33" customHeight="1" x14ac:dyDescent="0.2">
      <c r="A27" s="228">
        <f t="shared" si="1"/>
        <v>21</v>
      </c>
      <c r="B27" s="47" t="s">
        <v>882</v>
      </c>
      <c r="C27" s="95" t="s">
        <v>883</v>
      </c>
      <c r="D27" s="223">
        <v>2013.12</v>
      </c>
      <c r="E27" s="48" t="s">
        <v>150</v>
      </c>
      <c r="F27" s="49">
        <v>570</v>
      </c>
      <c r="G27" s="49">
        <v>1021</v>
      </c>
      <c r="H27" s="50" t="s">
        <v>884</v>
      </c>
      <c r="I27" s="51" t="s">
        <v>885</v>
      </c>
      <c r="K27" s="225" t="s">
        <v>886</v>
      </c>
    </row>
    <row r="28" spans="1:11" ht="33" customHeight="1" x14ac:dyDescent="0.2">
      <c r="A28" s="228">
        <f t="shared" si="1"/>
        <v>22</v>
      </c>
      <c r="B28" s="54" t="s">
        <v>887</v>
      </c>
      <c r="C28" s="54" t="s">
        <v>16</v>
      </c>
      <c r="D28" s="224">
        <v>2015.08</v>
      </c>
      <c r="E28" s="55" t="s">
        <v>285</v>
      </c>
      <c r="F28" s="56">
        <v>341</v>
      </c>
      <c r="G28" s="56">
        <v>719</v>
      </c>
      <c r="H28" s="57" t="s">
        <v>888</v>
      </c>
      <c r="I28" s="58" t="s">
        <v>53</v>
      </c>
      <c r="J28" s="46"/>
      <c r="K28" s="225" t="s">
        <v>889</v>
      </c>
    </row>
    <row r="29" spans="1:11" ht="33" customHeight="1" x14ac:dyDescent="0.2">
      <c r="A29" s="228">
        <f t="shared" si="1"/>
        <v>23</v>
      </c>
      <c r="B29" s="54" t="s">
        <v>890</v>
      </c>
      <c r="C29" s="54" t="s">
        <v>16</v>
      </c>
      <c r="D29" s="224">
        <v>2016.07</v>
      </c>
      <c r="E29" s="55" t="s">
        <v>145</v>
      </c>
      <c r="F29" s="56">
        <v>437</v>
      </c>
      <c r="G29" s="56">
        <v>1007</v>
      </c>
      <c r="H29" s="57" t="s">
        <v>4</v>
      </c>
      <c r="I29" s="58" t="s">
        <v>53</v>
      </c>
      <c r="J29" s="46"/>
      <c r="K29" s="225" t="s">
        <v>891</v>
      </c>
    </row>
    <row r="30" spans="1:11" ht="33" customHeight="1" x14ac:dyDescent="0.2">
      <c r="A30" s="228">
        <f t="shared" si="1"/>
        <v>24</v>
      </c>
      <c r="B30" s="54" t="s">
        <v>892</v>
      </c>
      <c r="C30" s="54" t="s">
        <v>16</v>
      </c>
      <c r="D30" s="224">
        <v>2016.09</v>
      </c>
      <c r="E30" s="55" t="s">
        <v>180</v>
      </c>
      <c r="F30" s="56">
        <v>584</v>
      </c>
      <c r="G30" s="56">
        <v>1034</v>
      </c>
      <c r="H30" s="57" t="s">
        <v>42</v>
      </c>
      <c r="I30" s="58" t="s">
        <v>53</v>
      </c>
      <c r="J30" s="46"/>
      <c r="K30" s="225" t="s">
        <v>893</v>
      </c>
    </row>
    <row r="31" spans="1:11" ht="33" customHeight="1" x14ac:dyDescent="0.2">
      <c r="A31" s="228">
        <f t="shared" si="1"/>
        <v>25</v>
      </c>
      <c r="B31" s="54" t="s">
        <v>894</v>
      </c>
      <c r="C31" s="47" t="s">
        <v>883</v>
      </c>
      <c r="D31" s="224">
        <v>2016.12</v>
      </c>
      <c r="E31" s="55" t="s">
        <v>133</v>
      </c>
      <c r="F31" s="56">
        <v>399</v>
      </c>
      <c r="G31" s="56">
        <v>806</v>
      </c>
      <c r="H31" s="57" t="s">
        <v>4</v>
      </c>
      <c r="I31" s="70" t="s">
        <v>53</v>
      </c>
      <c r="J31" s="46"/>
      <c r="K31" s="225" t="s">
        <v>895</v>
      </c>
    </row>
    <row r="32" spans="1:11" ht="33" customHeight="1" x14ac:dyDescent="0.2">
      <c r="A32" s="228">
        <f t="shared" si="1"/>
        <v>26</v>
      </c>
      <c r="B32" s="78" t="s">
        <v>896</v>
      </c>
      <c r="C32" s="54" t="s">
        <v>16</v>
      </c>
      <c r="D32" s="224">
        <v>2017.04</v>
      </c>
      <c r="E32" s="55" t="s">
        <v>150</v>
      </c>
      <c r="F32" s="56">
        <v>588</v>
      </c>
      <c r="G32" s="56">
        <v>1378</v>
      </c>
      <c r="H32" s="57" t="s">
        <v>42</v>
      </c>
      <c r="I32" s="70" t="s">
        <v>53</v>
      </c>
      <c r="J32" s="46"/>
      <c r="K32" s="225" t="s">
        <v>524</v>
      </c>
    </row>
    <row r="33" spans="1:11" ht="33" customHeight="1" x14ac:dyDescent="0.2">
      <c r="A33" s="228">
        <f t="shared" si="1"/>
        <v>27</v>
      </c>
      <c r="B33" s="78" t="s">
        <v>897</v>
      </c>
      <c r="C33" s="54" t="s">
        <v>16</v>
      </c>
      <c r="D33" s="224">
        <v>2017.06</v>
      </c>
      <c r="E33" s="55" t="s">
        <v>123</v>
      </c>
      <c r="F33" s="56">
        <v>595</v>
      </c>
      <c r="G33" s="56">
        <v>833</v>
      </c>
      <c r="H33" s="57" t="s">
        <v>76</v>
      </c>
      <c r="I33" s="58" t="s">
        <v>53</v>
      </c>
      <c r="J33" s="46"/>
      <c r="K33" s="225" t="s">
        <v>839</v>
      </c>
    </row>
    <row r="34" spans="1:11" ht="33" customHeight="1" x14ac:dyDescent="0.2">
      <c r="A34" s="228">
        <f t="shared" si="1"/>
        <v>28</v>
      </c>
      <c r="B34" s="78" t="s">
        <v>898</v>
      </c>
      <c r="C34" s="54" t="s">
        <v>16</v>
      </c>
      <c r="D34" s="224">
        <v>2017.07</v>
      </c>
      <c r="E34" s="55" t="s">
        <v>100</v>
      </c>
      <c r="F34" s="56">
        <v>823</v>
      </c>
      <c r="G34" s="56">
        <v>1503</v>
      </c>
      <c r="H34" s="57" t="s">
        <v>4</v>
      </c>
      <c r="I34" s="58" t="s">
        <v>53</v>
      </c>
      <c r="J34" s="46"/>
      <c r="K34" s="222" t="s">
        <v>899</v>
      </c>
    </row>
    <row r="35" spans="1:11" ht="33" customHeight="1" x14ac:dyDescent="0.2">
      <c r="A35" s="228">
        <f t="shared" si="1"/>
        <v>29</v>
      </c>
      <c r="B35" s="78" t="s">
        <v>900</v>
      </c>
      <c r="C35" s="95" t="s">
        <v>16</v>
      </c>
      <c r="D35" s="224">
        <v>2018.11</v>
      </c>
      <c r="E35" s="55" t="s">
        <v>901</v>
      </c>
      <c r="F35" s="93">
        <v>2265</v>
      </c>
      <c r="G35" s="93">
        <v>4114</v>
      </c>
      <c r="H35" s="86" t="s">
        <v>4</v>
      </c>
      <c r="I35" s="94" t="s">
        <v>885</v>
      </c>
      <c r="J35" s="46"/>
      <c r="K35" s="222" t="s">
        <v>902</v>
      </c>
    </row>
    <row r="36" spans="1:11" ht="33" customHeight="1" x14ac:dyDescent="0.2">
      <c r="A36" s="228">
        <f t="shared" si="1"/>
        <v>30</v>
      </c>
      <c r="B36" s="54" t="s">
        <v>903</v>
      </c>
      <c r="C36" s="95" t="s">
        <v>16</v>
      </c>
      <c r="D36" s="224">
        <v>2018.12</v>
      </c>
      <c r="E36" s="96" t="s">
        <v>125</v>
      </c>
      <c r="F36" s="56">
        <v>687</v>
      </c>
      <c r="G36" s="56">
        <v>1508</v>
      </c>
      <c r="H36" s="98" t="s">
        <v>904</v>
      </c>
      <c r="I36" s="94" t="s">
        <v>35</v>
      </c>
      <c r="K36" s="222" t="s">
        <v>59</v>
      </c>
    </row>
    <row r="37" spans="1:11" ht="33" customHeight="1" x14ac:dyDescent="0.2">
      <c r="A37" s="228">
        <f t="shared" si="1"/>
        <v>31</v>
      </c>
      <c r="B37" s="54" t="s">
        <v>905</v>
      </c>
      <c r="C37" s="95" t="s">
        <v>16</v>
      </c>
      <c r="D37" s="224">
        <v>2019.03</v>
      </c>
      <c r="E37" s="96" t="s">
        <v>592</v>
      </c>
      <c r="F37" s="56">
        <v>632</v>
      </c>
      <c r="G37" s="56">
        <v>1247</v>
      </c>
      <c r="H37" s="98" t="s">
        <v>43</v>
      </c>
      <c r="I37" s="94" t="s">
        <v>620</v>
      </c>
      <c r="K37" s="222" t="s">
        <v>906</v>
      </c>
    </row>
    <row r="38" spans="1:11" ht="33" customHeight="1" x14ac:dyDescent="0.2">
      <c r="A38" s="228">
        <f t="shared" si="1"/>
        <v>32</v>
      </c>
      <c r="B38" s="54" t="s">
        <v>907</v>
      </c>
      <c r="C38" s="95" t="s">
        <v>16</v>
      </c>
      <c r="D38" s="224">
        <v>2019.09</v>
      </c>
      <c r="E38" s="96" t="s">
        <v>687</v>
      </c>
      <c r="F38" s="56">
        <v>888</v>
      </c>
      <c r="G38" s="56">
        <v>1670</v>
      </c>
      <c r="H38" s="183" t="s">
        <v>908</v>
      </c>
      <c r="I38" s="94" t="s">
        <v>53</v>
      </c>
      <c r="K38" s="222" t="s">
        <v>909</v>
      </c>
    </row>
    <row r="39" spans="1:11" ht="33" customHeight="1" x14ac:dyDescent="0.2">
      <c r="A39" s="228">
        <f t="shared" si="1"/>
        <v>33</v>
      </c>
      <c r="B39" s="47" t="s">
        <v>910</v>
      </c>
      <c r="C39" s="47" t="s">
        <v>16</v>
      </c>
      <c r="D39" s="223" t="s">
        <v>822</v>
      </c>
      <c r="E39" s="48" t="s">
        <v>829</v>
      </c>
      <c r="F39" s="49">
        <v>308</v>
      </c>
      <c r="G39" s="49">
        <v>553</v>
      </c>
      <c r="H39" s="50" t="s">
        <v>43</v>
      </c>
      <c r="I39" s="51" t="s">
        <v>53</v>
      </c>
      <c r="J39" s="27" t="s">
        <v>803</v>
      </c>
    </row>
    <row r="40" spans="1:11" ht="33" customHeight="1" x14ac:dyDescent="0.2">
      <c r="A40" s="228">
        <f t="shared" si="1"/>
        <v>34</v>
      </c>
      <c r="B40" s="47" t="s">
        <v>830</v>
      </c>
      <c r="C40" s="47" t="s">
        <v>16</v>
      </c>
      <c r="D40" s="223" t="s">
        <v>822</v>
      </c>
      <c r="E40" s="48" t="s">
        <v>831</v>
      </c>
      <c r="F40" s="49">
        <v>486</v>
      </c>
      <c r="G40" s="49">
        <v>1161</v>
      </c>
      <c r="H40" s="98" t="s">
        <v>54</v>
      </c>
      <c r="I40" s="51" t="s">
        <v>53</v>
      </c>
      <c r="J40" s="27" t="s">
        <v>803</v>
      </c>
    </row>
    <row r="41" spans="1:11" s="5" customFormat="1" ht="33" customHeight="1" x14ac:dyDescent="0.2">
      <c r="A41" s="356" t="s">
        <v>59</v>
      </c>
      <c r="B41" s="357"/>
      <c r="C41" s="357"/>
      <c r="D41" s="357"/>
      <c r="E41" s="357"/>
      <c r="F41" s="357"/>
      <c r="G41" s="357"/>
      <c r="H41" s="357"/>
      <c r="I41" s="357"/>
      <c r="J41" s="358"/>
      <c r="K41" s="15"/>
    </row>
    <row r="42" spans="1:11" ht="33" customHeight="1" x14ac:dyDescent="0.2">
      <c r="A42" s="228">
        <f>ROW()-7</f>
        <v>35</v>
      </c>
      <c r="B42" s="54" t="s">
        <v>911</v>
      </c>
      <c r="C42" s="54" t="s">
        <v>59</v>
      </c>
      <c r="D42" s="223">
        <v>2013.04</v>
      </c>
      <c r="E42" s="48" t="s">
        <v>380</v>
      </c>
      <c r="F42" s="49">
        <v>2022</v>
      </c>
      <c r="G42" s="49">
        <v>6006</v>
      </c>
      <c r="H42" s="50" t="s">
        <v>861</v>
      </c>
      <c r="I42" s="51" t="s">
        <v>53</v>
      </c>
      <c r="J42" s="27" t="s">
        <v>912</v>
      </c>
      <c r="K42" s="229"/>
    </row>
    <row r="43" spans="1:11" ht="33" customHeight="1" x14ac:dyDescent="0.2">
      <c r="A43" s="228">
        <f>ROW()-7</f>
        <v>36</v>
      </c>
      <c r="B43" s="54" t="s">
        <v>913</v>
      </c>
      <c r="C43" s="95" t="s">
        <v>59</v>
      </c>
      <c r="D43" s="224">
        <v>2019.03</v>
      </c>
      <c r="E43" s="96" t="s">
        <v>619</v>
      </c>
      <c r="F43" s="56">
        <v>747</v>
      </c>
      <c r="G43" s="56">
        <v>2015</v>
      </c>
      <c r="H43" s="98" t="s">
        <v>42</v>
      </c>
      <c r="I43" s="94" t="s">
        <v>35</v>
      </c>
      <c r="J43" s="27" t="s">
        <v>914</v>
      </c>
      <c r="K43" s="230"/>
    </row>
    <row r="44" spans="1:11" s="5" customFormat="1" ht="33" customHeight="1" x14ac:dyDescent="0.2">
      <c r="A44" s="356" t="s">
        <v>915</v>
      </c>
      <c r="B44" s="357"/>
      <c r="C44" s="357"/>
      <c r="D44" s="357"/>
      <c r="E44" s="357"/>
      <c r="F44" s="357"/>
      <c r="G44" s="357"/>
      <c r="H44" s="357"/>
      <c r="I44" s="357"/>
      <c r="J44" s="358"/>
      <c r="K44" s="231"/>
    </row>
    <row r="45" spans="1:11" ht="33" customHeight="1" x14ac:dyDescent="0.2">
      <c r="A45" s="228">
        <f>ROW()-8</f>
        <v>37</v>
      </c>
      <c r="B45" s="47" t="s">
        <v>916</v>
      </c>
      <c r="C45" s="54" t="s">
        <v>917</v>
      </c>
      <c r="D45" s="224">
        <v>2008.01</v>
      </c>
      <c r="E45" s="55" t="s">
        <v>348</v>
      </c>
      <c r="F45" s="56">
        <v>249</v>
      </c>
      <c r="G45" s="56">
        <v>484</v>
      </c>
      <c r="H45" s="57" t="s">
        <v>2</v>
      </c>
      <c r="I45" s="58" t="s">
        <v>53</v>
      </c>
      <c r="J45" s="46"/>
      <c r="K45" s="230"/>
    </row>
    <row r="46" spans="1:11" ht="33" customHeight="1" x14ac:dyDescent="0.2">
      <c r="A46" s="228">
        <f t="shared" ref="A46:A109" si="2">ROW()-8</f>
        <v>38</v>
      </c>
      <c r="B46" s="47" t="s">
        <v>918</v>
      </c>
      <c r="C46" s="54" t="s">
        <v>906</v>
      </c>
      <c r="D46" s="224">
        <v>2008.01</v>
      </c>
      <c r="E46" s="55" t="s">
        <v>348</v>
      </c>
      <c r="F46" s="56">
        <v>452</v>
      </c>
      <c r="G46" s="56">
        <v>827</v>
      </c>
      <c r="H46" s="57" t="s">
        <v>2</v>
      </c>
      <c r="I46" s="58" t="s">
        <v>53</v>
      </c>
      <c r="J46" s="46"/>
    </row>
    <row r="47" spans="1:11" ht="33" customHeight="1" x14ac:dyDescent="0.2">
      <c r="A47" s="228">
        <f t="shared" si="2"/>
        <v>39</v>
      </c>
      <c r="B47" s="47" t="s">
        <v>919</v>
      </c>
      <c r="C47" s="54" t="s">
        <v>920</v>
      </c>
      <c r="D47" s="224">
        <v>2011.07</v>
      </c>
      <c r="E47" s="48" t="s">
        <v>382</v>
      </c>
      <c r="F47" s="49">
        <v>617</v>
      </c>
      <c r="G47" s="49">
        <v>1136</v>
      </c>
      <c r="H47" s="50" t="s">
        <v>2</v>
      </c>
      <c r="I47" s="51" t="s">
        <v>53</v>
      </c>
    </row>
    <row r="48" spans="1:11" ht="33" customHeight="1" x14ac:dyDescent="0.2">
      <c r="A48" s="228">
        <f t="shared" si="2"/>
        <v>40</v>
      </c>
      <c r="B48" s="47" t="s">
        <v>921</v>
      </c>
      <c r="C48" s="54" t="s">
        <v>922</v>
      </c>
      <c r="D48" s="224">
        <v>2011.07</v>
      </c>
      <c r="E48" s="48" t="s">
        <v>382</v>
      </c>
      <c r="F48" s="49">
        <v>172</v>
      </c>
      <c r="G48" s="49">
        <v>405</v>
      </c>
      <c r="H48" s="50" t="s">
        <v>2</v>
      </c>
      <c r="I48" s="51" t="s">
        <v>53</v>
      </c>
    </row>
    <row r="49" spans="1:11" ht="33" customHeight="1" x14ac:dyDescent="0.2">
      <c r="A49" s="228">
        <f t="shared" si="2"/>
        <v>41</v>
      </c>
      <c r="B49" s="47" t="s">
        <v>923</v>
      </c>
      <c r="C49" s="54" t="s">
        <v>924</v>
      </c>
      <c r="D49" s="224">
        <v>2012.04</v>
      </c>
      <c r="E49" s="48" t="s">
        <v>414</v>
      </c>
      <c r="F49" s="49">
        <v>900</v>
      </c>
      <c r="G49" s="49">
        <v>1529</v>
      </c>
      <c r="H49" s="50" t="s">
        <v>925</v>
      </c>
      <c r="I49" s="51" t="s">
        <v>53</v>
      </c>
    </row>
    <row r="50" spans="1:11" ht="33" customHeight="1" x14ac:dyDescent="0.2">
      <c r="A50" s="228">
        <f t="shared" si="2"/>
        <v>42</v>
      </c>
      <c r="B50" s="47" t="s">
        <v>926</v>
      </c>
      <c r="C50" s="54" t="s">
        <v>927</v>
      </c>
      <c r="D50" s="223">
        <v>2012.08</v>
      </c>
      <c r="E50" s="48" t="s">
        <v>229</v>
      </c>
      <c r="F50" s="49">
        <v>745</v>
      </c>
      <c r="G50" s="49">
        <v>1411</v>
      </c>
      <c r="H50" s="50" t="s">
        <v>851</v>
      </c>
      <c r="I50" s="51" t="s">
        <v>53</v>
      </c>
    </row>
    <row r="51" spans="1:11" ht="33" customHeight="1" x14ac:dyDescent="0.2">
      <c r="A51" s="228">
        <f t="shared" si="2"/>
        <v>43</v>
      </c>
      <c r="B51" s="47" t="s">
        <v>928</v>
      </c>
      <c r="C51" s="54" t="s">
        <v>917</v>
      </c>
      <c r="D51" s="223">
        <v>2013.11</v>
      </c>
      <c r="E51" s="48" t="s">
        <v>133</v>
      </c>
      <c r="F51" s="49">
        <v>579</v>
      </c>
      <c r="G51" s="49">
        <v>592</v>
      </c>
      <c r="H51" s="50" t="s">
        <v>851</v>
      </c>
      <c r="I51" s="51" t="s">
        <v>53</v>
      </c>
    </row>
    <row r="52" spans="1:11" s="5" customFormat="1" ht="33" customHeight="1" x14ac:dyDescent="0.2">
      <c r="A52" s="228">
        <f t="shared" si="2"/>
        <v>44</v>
      </c>
      <c r="B52" s="47" t="s">
        <v>929</v>
      </c>
      <c r="C52" s="54" t="s">
        <v>930</v>
      </c>
      <c r="D52" s="223">
        <v>2013.12</v>
      </c>
      <c r="E52" s="48" t="s">
        <v>126</v>
      </c>
      <c r="F52" s="49">
        <v>1260</v>
      </c>
      <c r="G52" s="49">
        <v>2734</v>
      </c>
      <c r="H52" s="50" t="s">
        <v>931</v>
      </c>
      <c r="I52" s="51" t="s">
        <v>53</v>
      </c>
      <c r="J52" s="27"/>
      <c r="K52" s="231"/>
    </row>
    <row r="53" spans="1:11" s="5" customFormat="1" ht="33" customHeight="1" x14ac:dyDescent="0.2">
      <c r="A53" s="228">
        <f t="shared" si="2"/>
        <v>45</v>
      </c>
      <c r="B53" s="47" t="s">
        <v>932</v>
      </c>
      <c r="C53" s="54" t="s">
        <v>920</v>
      </c>
      <c r="D53" s="224">
        <v>2013.12</v>
      </c>
      <c r="E53" s="135" t="s">
        <v>498</v>
      </c>
      <c r="F53" s="136">
        <v>1108</v>
      </c>
      <c r="G53" s="49">
        <v>2537</v>
      </c>
      <c r="H53" s="50" t="s">
        <v>933</v>
      </c>
      <c r="I53" s="51" t="s">
        <v>53</v>
      </c>
      <c r="J53" s="45"/>
      <c r="K53" s="231"/>
    </row>
    <row r="54" spans="1:11" s="5" customFormat="1" ht="33" customHeight="1" x14ac:dyDescent="0.2">
      <c r="A54" s="228">
        <f t="shared" si="2"/>
        <v>46</v>
      </c>
      <c r="B54" s="54" t="s">
        <v>934</v>
      </c>
      <c r="C54" s="54" t="s">
        <v>915</v>
      </c>
      <c r="D54" s="224">
        <v>2014.02</v>
      </c>
      <c r="E54" s="135" t="s">
        <v>320</v>
      </c>
      <c r="F54" s="136">
        <v>1940</v>
      </c>
      <c r="G54" s="49">
        <v>3727</v>
      </c>
      <c r="H54" s="50" t="s">
        <v>935</v>
      </c>
      <c r="I54" s="51" t="s">
        <v>53</v>
      </c>
      <c r="J54" s="45"/>
      <c r="K54" s="231"/>
    </row>
    <row r="55" spans="1:11" s="5" customFormat="1" ht="33" customHeight="1" x14ac:dyDescent="0.2">
      <c r="A55" s="228">
        <f t="shared" si="2"/>
        <v>47</v>
      </c>
      <c r="B55" s="54" t="s">
        <v>936</v>
      </c>
      <c r="C55" s="54" t="s">
        <v>924</v>
      </c>
      <c r="D55" s="224">
        <v>2014.02</v>
      </c>
      <c r="E55" s="135" t="s">
        <v>321</v>
      </c>
      <c r="F55" s="136">
        <v>1733</v>
      </c>
      <c r="G55" s="49">
        <v>3455</v>
      </c>
      <c r="H55" s="50" t="s">
        <v>858</v>
      </c>
      <c r="I55" s="51" t="s">
        <v>53</v>
      </c>
      <c r="J55" s="45"/>
      <c r="K55" s="231"/>
    </row>
    <row r="56" spans="1:11" s="5" customFormat="1" ht="33" customHeight="1" x14ac:dyDescent="0.2">
      <c r="A56" s="228">
        <f t="shared" si="2"/>
        <v>48</v>
      </c>
      <c r="B56" s="54" t="s">
        <v>937</v>
      </c>
      <c r="C56" s="54" t="s">
        <v>922</v>
      </c>
      <c r="D56" s="224">
        <v>2014.03</v>
      </c>
      <c r="E56" s="135" t="s">
        <v>151</v>
      </c>
      <c r="F56" s="136">
        <v>260</v>
      </c>
      <c r="G56" s="49">
        <v>636</v>
      </c>
      <c r="H56" s="50" t="s">
        <v>855</v>
      </c>
      <c r="I56" s="51" t="s">
        <v>53</v>
      </c>
      <c r="J56" s="27" t="s">
        <v>914</v>
      </c>
      <c r="K56" s="231"/>
    </row>
    <row r="57" spans="1:11" s="5" customFormat="1" ht="33" customHeight="1" x14ac:dyDescent="0.2">
      <c r="A57" s="228">
        <f t="shared" si="2"/>
        <v>49</v>
      </c>
      <c r="B57" s="54" t="s">
        <v>938</v>
      </c>
      <c r="C57" s="54" t="s">
        <v>924</v>
      </c>
      <c r="D57" s="224">
        <v>2014.06</v>
      </c>
      <c r="E57" s="135" t="s">
        <v>135</v>
      </c>
      <c r="F57" s="136">
        <v>1459</v>
      </c>
      <c r="G57" s="49">
        <v>2738</v>
      </c>
      <c r="H57" s="50" t="s">
        <v>939</v>
      </c>
      <c r="I57" s="51" t="s">
        <v>53</v>
      </c>
      <c r="J57" s="45"/>
      <c r="K57" s="231"/>
    </row>
    <row r="58" spans="1:11" s="5" customFormat="1" ht="33" customHeight="1" x14ac:dyDescent="0.2">
      <c r="A58" s="228">
        <f t="shared" si="2"/>
        <v>50</v>
      </c>
      <c r="B58" s="54" t="s">
        <v>940</v>
      </c>
      <c r="C58" s="54" t="s">
        <v>915</v>
      </c>
      <c r="D58" s="224">
        <v>2014.06</v>
      </c>
      <c r="E58" s="135" t="s">
        <v>135</v>
      </c>
      <c r="F58" s="136">
        <v>1809</v>
      </c>
      <c r="G58" s="49">
        <v>3617</v>
      </c>
      <c r="H58" s="50" t="s">
        <v>941</v>
      </c>
      <c r="I58" s="51" t="s">
        <v>53</v>
      </c>
      <c r="J58" s="45"/>
      <c r="K58" s="231"/>
    </row>
    <row r="59" spans="1:11" s="5" customFormat="1" ht="33" customHeight="1" x14ac:dyDescent="0.2">
      <c r="A59" s="228">
        <f t="shared" si="2"/>
        <v>51</v>
      </c>
      <c r="B59" s="54" t="s">
        <v>942</v>
      </c>
      <c r="C59" s="54" t="s">
        <v>920</v>
      </c>
      <c r="D59" s="224">
        <v>2014.07</v>
      </c>
      <c r="E59" s="135" t="s">
        <v>133</v>
      </c>
      <c r="F59" s="136">
        <v>2406</v>
      </c>
      <c r="G59" s="49">
        <v>4962</v>
      </c>
      <c r="H59" s="50" t="s">
        <v>904</v>
      </c>
      <c r="I59" s="51" t="s">
        <v>53</v>
      </c>
      <c r="J59" s="45"/>
      <c r="K59" s="231"/>
    </row>
    <row r="60" spans="1:11" s="5" customFormat="1" ht="33" customHeight="1" x14ac:dyDescent="0.2">
      <c r="A60" s="228">
        <f t="shared" si="2"/>
        <v>52</v>
      </c>
      <c r="B60" s="47" t="s">
        <v>943</v>
      </c>
      <c r="C60" s="47" t="s">
        <v>920</v>
      </c>
      <c r="D60" s="224">
        <v>2014.09</v>
      </c>
      <c r="E60" s="48" t="s">
        <v>180</v>
      </c>
      <c r="F60" s="49">
        <v>1144</v>
      </c>
      <c r="G60" s="49">
        <v>2060</v>
      </c>
      <c r="H60" s="50" t="s">
        <v>944</v>
      </c>
      <c r="I60" s="51" t="s">
        <v>53</v>
      </c>
      <c r="J60" s="27"/>
      <c r="K60" s="231"/>
    </row>
    <row r="61" spans="1:11" s="5" customFormat="1" ht="33" customHeight="1" x14ac:dyDescent="0.2">
      <c r="A61" s="228">
        <f t="shared" si="2"/>
        <v>53</v>
      </c>
      <c r="B61" s="47" t="s">
        <v>945</v>
      </c>
      <c r="C61" s="47" t="s">
        <v>924</v>
      </c>
      <c r="D61" s="224">
        <v>2014.09</v>
      </c>
      <c r="E61" s="48" t="s">
        <v>290</v>
      </c>
      <c r="F61" s="49">
        <v>1543</v>
      </c>
      <c r="G61" s="49">
        <v>3077</v>
      </c>
      <c r="H61" s="50" t="s">
        <v>851</v>
      </c>
      <c r="I61" s="51" t="s">
        <v>53</v>
      </c>
      <c r="J61" s="27"/>
      <c r="K61" s="231"/>
    </row>
    <row r="62" spans="1:11" s="5" customFormat="1" ht="33" customHeight="1" x14ac:dyDescent="0.2">
      <c r="A62" s="228">
        <f t="shared" si="2"/>
        <v>54</v>
      </c>
      <c r="B62" s="47" t="s">
        <v>946</v>
      </c>
      <c r="C62" s="47" t="s">
        <v>947</v>
      </c>
      <c r="D62" s="224">
        <v>2014.11</v>
      </c>
      <c r="E62" s="48" t="s">
        <v>307</v>
      </c>
      <c r="F62" s="49">
        <v>1161</v>
      </c>
      <c r="G62" s="49">
        <v>1932</v>
      </c>
      <c r="H62" s="50" t="s">
        <v>941</v>
      </c>
      <c r="I62" s="51" t="s">
        <v>53</v>
      </c>
      <c r="J62" s="27"/>
      <c r="K62" s="231"/>
    </row>
    <row r="63" spans="1:11" s="5" customFormat="1" ht="33" customHeight="1" x14ac:dyDescent="0.2">
      <c r="A63" s="228">
        <f t="shared" si="2"/>
        <v>55</v>
      </c>
      <c r="B63" s="47" t="s">
        <v>948</v>
      </c>
      <c r="C63" s="47" t="s">
        <v>949</v>
      </c>
      <c r="D63" s="224">
        <v>2014.12</v>
      </c>
      <c r="E63" s="48" t="s">
        <v>233</v>
      </c>
      <c r="F63" s="49">
        <v>1411</v>
      </c>
      <c r="G63" s="49">
        <v>2291</v>
      </c>
      <c r="H63" s="50" t="s">
        <v>851</v>
      </c>
      <c r="I63" s="51" t="s">
        <v>53</v>
      </c>
      <c r="J63" s="27"/>
      <c r="K63" s="231"/>
    </row>
    <row r="64" spans="1:11" s="5" customFormat="1" ht="33" customHeight="1" x14ac:dyDescent="0.2">
      <c r="A64" s="228">
        <f t="shared" si="2"/>
        <v>56</v>
      </c>
      <c r="B64" s="47" t="s">
        <v>950</v>
      </c>
      <c r="C64" s="47" t="s">
        <v>922</v>
      </c>
      <c r="D64" s="224">
        <v>2014.12</v>
      </c>
      <c r="E64" s="48" t="s">
        <v>308</v>
      </c>
      <c r="F64" s="49">
        <v>1036</v>
      </c>
      <c r="G64" s="49">
        <v>2503</v>
      </c>
      <c r="H64" s="50" t="s">
        <v>951</v>
      </c>
      <c r="I64" s="51" t="s">
        <v>53</v>
      </c>
      <c r="J64" s="27"/>
      <c r="K64" s="231"/>
    </row>
    <row r="65" spans="1:11" s="5" customFormat="1" ht="33" customHeight="1" x14ac:dyDescent="0.2">
      <c r="A65" s="228">
        <f t="shared" si="2"/>
        <v>57</v>
      </c>
      <c r="B65" s="47" t="s">
        <v>952</v>
      </c>
      <c r="C65" s="47" t="s">
        <v>953</v>
      </c>
      <c r="D65" s="224">
        <v>2014.12</v>
      </c>
      <c r="E65" s="48" t="s">
        <v>133</v>
      </c>
      <c r="F65" s="49">
        <v>1931</v>
      </c>
      <c r="G65" s="49">
        <v>3481</v>
      </c>
      <c r="H65" s="50" t="s">
        <v>939</v>
      </c>
      <c r="I65" s="51" t="s">
        <v>53</v>
      </c>
      <c r="J65" s="27"/>
      <c r="K65" s="231"/>
    </row>
    <row r="66" spans="1:11" s="5" customFormat="1" ht="33" customHeight="1" x14ac:dyDescent="0.2">
      <c r="A66" s="228">
        <f t="shared" si="2"/>
        <v>58</v>
      </c>
      <c r="B66" s="54" t="s">
        <v>954</v>
      </c>
      <c r="C66" s="54" t="s">
        <v>920</v>
      </c>
      <c r="D66" s="224">
        <v>2015.03</v>
      </c>
      <c r="E66" s="55" t="s">
        <v>181</v>
      </c>
      <c r="F66" s="56">
        <v>1244</v>
      </c>
      <c r="G66" s="56">
        <v>2394</v>
      </c>
      <c r="H66" s="57" t="s">
        <v>855</v>
      </c>
      <c r="I66" s="58" t="s">
        <v>53</v>
      </c>
      <c r="J66" s="46"/>
      <c r="K66" s="231"/>
    </row>
    <row r="67" spans="1:11" s="5" customFormat="1" ht="33" customHeight="1" x14ac:dyDescent="0.2">
      <c r="A67" s="228">
        <f t="shared" si="2"/>
        <v>59</v>
      </c>
      <c r="B67" s="54" t="s">
        <v>955</v>
      </c>
      <c r="C67" s="54" t="s">
        <v>956</v>
      </c>
      <c r="D67" s="224">
        <v>2015.06</v>
      </c>
      <c r="E67" s="55" t="s">
        <v>180</v>
      </c>
      <c r="F67" s="56">
        <v>605</v>
      </c>
      <c r="G67" s="56">
        <v>1152</v>
      </c>
      <c r="H67" s="57" t="s">
        <v>951</v>
      </c>
      <c r="I67" s="58" t="s">
        <v>53</v>
      </c>
      <c r="J67" s="46"/>
      <c r="K67" s="231"/>
    </row>
    <row r="68" spans="1:11" ht="33" customHeight="1" x14ac:dyDescent="0.2">
      <c r="A68" s="228">
        <f t="shared" si="2"/>
        <v>60</v>
      </c>
      <c r="B68" s="54" t="s">
        <v>957</v>
      </c>
      <c r="C68" s="54" t="s">
        <v>958</v>
      </c>
      <c r="D68" s="224">
        <v>2015.06</v>
      </c>
      <c r="E68" s="55" t="s">
        <v>180</v>
      </c>
      <c r="F68" s="56">
        <v>464</v>
      </c>
      <c r="G68" s="56">
        <v>1183</v>
      </c>
      <c r="H68" s="57" t="s">
        <v>944</v>
      </c>
      <c r="I68" s="58" t="s">
        <v>53</v>
      </c>
      <c r="J68" s="46"/>
    </row>
    <row r="69" spans="1:11" ht="33" customHeight="1" x14ac:dyDescent="0.2">
      <c r="A69" s="228">
        <f t="shared" si="2"/>
        <v>61</v>
      </c>
      <c r="B69" s="54" t="s">
        <v>959</v>
      </c>
      <c r="C69" s="54" t="s">
        <v>927</v>
      </c>
      <c r="D69" s="224">
        <v>2015.06</v>
      </c>
      <c r="E69" s="55" t="s">
        <v>275</v>
      </c>
      <c r="F69" s="56">
        <v>2076</v>
      </c>
      <c r="G69" s="56">
        <v>4012</v>
      </c>
      <c r="H69" s="57" t="s">
        <v>960</v>
      </c>
      <c r="I69" s="58" t="s">
        <v>53</v>
      </c>
      <c r="J69" s="46"/>
    </row>
    <row r="70" spans="1:11" ht="33" customHeight="1" x14ac:dyDescent="0.2">
      <c r="A70" s="228">
        <f t="shared" si="2"/>
        <v>62</v>
      </c>
      <c r="B70" s="54" t="s">
        <v>961</v>
      </c>
      <c r="C70" s="54" t="s">
        <v>962</v>
      </c>
      <c r="D70" s="224">
        <v>2015.07</v>
      </c>
      <c r="E70" s="55" t="s">
        <v>279</v>
      </c>
      <c r="F70" s="56">
        <v>1526</v>
      </c>
      <c r="G70" s="56">
        <v>3056</v>
      </c>
      <c r="H70" s="57" t="s">
        <v>931</v>
      </c>
      <c r="I70" s="58" t="s">
        <v>53</v>
      </c>
      <c r="J70" s="46"/>
    </row>
    <row r="71" spans="1:11" ht="33" customHeight="1" x14ac:dyDescent="0.2">
      <c r="A71" s="228">
        <f t="shared" si="2"/>
        <v>63</v>
      </c>
      <c r="B71" s="54" t="s">
        <v>963</v>
      </c>
      <c r="C71" s="54" t="s">
        <v>927</v>
      </c>
      <c r="D71" s="224">
        <v>2015.08</v>
      </c>
      <c r="E71" s="55" t="s">
        <v>151</v>
      </c>
      <c r="F71" s="56">
        <v>1519</v>
      </c>
      <c r="G71" s="56">
        <v>3546</v>
      </c>
      <c r="H71" s="57" t="s">
        <v>964</v>
      </c>
      <c r="I71" s="58" t="s">
        <v>53</v>
      </c>
      <c r="J71" s="46"/>
    </row>
    <row r="72" spans="1:11" ht="33" customHeight="1" x14ac:dyDescent="0.2">
      <c r="A72" s="228">
        <f t="shared" si="2"/>
        <v>64</v>
      </c>
      <c r="B72" s="54" t="s">
        <v>965</v>
      </c>
      <c r="C72" s="54" t="s">
        <v>927</v>
      </c>
      <c r="D72" s="224">
        <v>2015.09</v>
      </c>
      <c r="E72" s="55" t="s">
        <v>232</v>
      </c>
      <c r="F72" s="56">
        <v>245</v>
      </c>
      <c r="G72" s="56">
        <v>472</v>
      </c>
      <c r="H72" s="57" t="s">
        <v>944</v>
      </c>
      <c r="I72" s="58" t="s">
        <v>53</v>
      </c>
      <c r="J72" s="46"/>
    </row>
    <row r="73" spans="1:11" ht="33" customHeight="1" x14ac:dyDescent="0.2">
      <c r="A73" s="228">
        <f t="shared" si="2"/>
        <v>65</v>
      </c>
      <c r="B73" s="54" t="s">
        <v>966</v>
      </c>
      <c r="C73" s="54" t="s">
        <v>924</v>
      </c>
      <c r="D73" s="224">
        <v>2015.09</v>
      </c>
      <c r="E73" s="55" t="s">
        <v>84</v>
      </c>
      <c r="F73" s="56">
        <v>1724</v>
      </c>
      <c r="G73" s="56">
        <v>1468</v>
      </c>
      <c r="H73" s="57" t="s">
        <v>944</v>
      </c>
      <c r="I73" s="58" t="s">
        <v>53</v>
      </c>
      <c r="J73" s="46"/>
    </row>
    <row r="74" spans="1:11" ht="33" customHeight="1" x14ac:dyDescent="0.2">
      <c r="A74" s="228">
        <f t="shared" si="2"/>
        <v>66</v>
      </c>
      <c r="B74" s="54" t="s">
        <v>967</v>
      </c>
      <c r="C74" s="54" t="s">
        <v>922</v>
      </c>
      <c r="D74" s="224">
        <v>2015.11</v>
      </c>
      <c r="E74" s="55" t="s">
        <v>180</v>
      </c>
      <c r="F74" s="56">
        <v>437</v>
      </c>
      <c r="G74" s="56">
        <v>753</v>
      </c>
      <c r="H74" s="57" t="s">
        <v>855</v>
      </c>
      <c r="I74" s="58" t="s">
        <v>53</v>
      </c>
      <c r="J74" s="46"/>
    </row>
    <row r="75" spans="1:11" ht="33" customHeight="1" x14ac:dyDescent="0.2">
      <c r="A75" s="228">
        <f t="shared" si="2"/>
        <v>67</v>
      </c>
      <c r="B75" s="54" t="s">
        <v>968</v>
      </c>
      <c r="C75" s="54" t="s">
        <v>927</v>
      </c>
      <c r="D75" s="224">
        <v>2015.12</v>
      </c>
      <c r="E75" s="55" t="s">
        <v>150</v>
      </c>
      <c r="F75" s="56">
        <v>1437</v>
      </c>
      <c r="G75" s="56">
        <v>2395</v>
      </c>
      <c r="H75" s="57" t="s">
        <v>935</v>
      </c>
      <c r="I75" s="58" t="s">
        <v>53</v>
      </c>
      <c r="J75" s="46"/>
    </row>
    <row r="76" spans="1:11" ht="33" customHeight="1" x14ac:dyDescent="0.2">
      <c r="A76" s="228">
        <f t="shared" si="2"/>
        <v>68</v>
      </c>
      <c r="B76" s="41" t="s">
        <v>969</v>
      </c>
      <c r="C76" s="41" t="s">
        <v>927</v>
      </c>
      <c r="D76" s="232">
        <v>2015.12</v>
      </c>
      <c r="E76" s="164" t="s">
        <v>192</v>
      </c>
      <c r="F76" s="108">
        <v>1932</v>
      </c>
      <c r="G76" s="108">
        <v>3200</v>
      </c>
      <c r="H76" s="195" t="s">
        <v>935</v>
      </c>
      <c r="I76" s="196" t="s">
        <v>53</v>
      </c>
      <c r="J76" s="46"/>
    </row>
    <row r="77" spans="1:11" ht="33" customHeight="1" x14ac:dyDescent="0.2">
      <c r="A77" s="228">
        <f t="shared" si="2"/>
        <v>69</v>
      </c>
      <c r="B77" s="28" t="s">
        <v>970</v>
      </c>
      <c r="C77" s="28" t="s">
        <v>971</v>
      </c>
      <c r="D77" s="233">
        <v>2016.03</v>
      </c>
      <c r="E77" s="30" t="s">
        <v>254</v>
      </c>
      <c r="F77" s="31">
        <v>824</v>
      </c>
      <c r="G77" s="31">
        <v>1524</v>
      </c>
      <c r="H77" s="32" t="s">
        <v>972</v>
      </c>
      <c r="I77" s="33" t="s">
        <v>53</v>
      </c>
      <c r="J77" s="46"/>
    </row>
    <row r="78" spans="1:11" ht="33" customHeight="1" x14ac:dyDescent="0.2">
      <c r="A78" s="228">
        <f t="shared" si="2"/>
        <v>70</v>
      </c>
      <c r="B78" s="28" t="s">
        <v>973</v>
      </c>
      <c r="C78" s="54" t="s">
        <v>927</v>
      </c>
      <c r="D78" s="233">
        <v>2016.05</v>
      </c>
      <c r="E78" s="30" t="s">
        <v>180</v>
      </c>
      <c r="F78" s="31">
        <v>611</v>
      </c>
      <c r="G78" s="31">
        <v>1007</v>
      </c>
      <c r="H78" s="32" t="s">
        <v>944</v>
      </c>
      <c r="I78" s="33" t="s">
        <v>53</v>
      </c>
      <c r="J78" s="46"/>
    </row>
    <row r="79" spans="1:11" ht="33" customHeight="1" x14ac:dyDescent="0.2">
      <c r="A79" s="228">
        <f t="shared" si="2"/>
        <v>71</v>
      </c>
      <c r="B79" s="28" t="s">
        <v>974</v>
      </c>
      <c r="C79" s="54" t="s">
        <v>927</v>
      </c>
      <c r="D79" s="233">
        <v>2016.05</v>
      </c>
      <c r="E79" s="30" t="s">
        <v>126</v>
      </c>
      <c r="F79" s="31">
        <v>1347</v>
      </c>
      <c r="G79" s="31">
        <v>2156</v>
      </c>
      <c r="H79" s="32" t="s">
        <v>855</v>
      </c>
      <c r="I79" s="33" t="s">
        <v>53</v>
      </c>
      <c r="J79" s="46"/>
    </row>
    <row r="80" spans="1:11" ht="33" customHeight="1" x14ac:dyDescent="0.2">
      <c r="A80" s="228">
        <f t="shared" si="2"/>
        <v>72</v>
      </c>
      <c r="B80" s="28" t="s">
        <v>975</v>
      </c>
      <c r="C80" s="28" t="s">
        <v>920</v>
      </c>
      <c r="D80" s="233">
        <v>2016.08</v>
      </c>
      <c r="E80" s="30" t="s">
        <v>221</v>
      </c>
      <c r="F80" s="31">
        <v>347</v>
      </c>
      <c r="G80" s="31">
        <v>645</v>
      </c>
      <c r="H80" s="32" t="s">
        <v>944</v>
      </c>
      <c r="I80" s="33" t="s">
        <v>53</v>
      </c>
      <c r="J80" s="45"/>
    </row>
    <row r="81" spans="1:238" ht="33" customHeight="1" x14ac:dyDescent="0.2">
      <c r="A81" s="228">
        <f t="shared" si="2"/>
        <v>73</v>
      </c>
      <c r="B81" s="28" t="s">
        <v>976</v>
      </c>
      <c r="C81" s="28" t="s">
        <v>930</v>
      </c>
      <c r="D81" s="233">
        <v>2016.08</v>
      </c>
      <c r="E81" s="30" t="s">
        <v>216</v>
      </c>
      <c r="F81" s="31">
        <v>1609</v>
      </c>
      <c r="G81" s="31">
        <v>2212</v>
      </c>
      <c r="H81" s="32" t="s">
        <v>855</v>
      </c>
      <c r="I81" s="33" t="s">
        <v>53</v>
      </c>
      <c r="J81" s="45"/>
    </row>
    <row r="82" spans="1:238" ht="33" customHeight="1" x14ac:dyDescent="0.2">
      <c r="A82" s="228">
        <f t="shared" si="2"/>
        <v>74</v>
      </c>
      <c r="B82" s="28" t="s">
        <v>977</v>
      </c>
      <c r="C82" s="54" t="s">
        <v>927</v>
      </c>
      <c r="D82" s="233">
        <v>2016.08</v>
      </c>
      <c r="E82" s="30" t="s">
        <v>222</v>
      </c>
      <c r="F82" s="31">
        <v>658</v>
      </c>
      <c r="G82" s="31">
        <v>1082</v>
      </c>
      <c r="H82" s="32" t="s">
        <v>855</v>
      </c>
      <c r="I82" s="33" t="s">
        <v>53</v>
      </c>
      <c r="J82" s="45"/>
    </row>
    <row r="83" spans="1:238" ht="33" customHeight="1" x14ac:dyDescent="0.2">
      <c r="A83" s="228">
        <f t="shared" si="2"/>
        <v>75</v>
      </c>
      <c r="B83" s="28" t="s">
        <v>978</v>
      </c>
      <c r="C83" s="28" t="s">
        <v>915</v>
      </c>
      <c r="D83" s="233">
        <v>2016.08</v>
      </c>
      <c r="E83" s="30" t="s">
        <v>133</v>
      </c>
      <c r="F83" s="31">
        <v>280</v>
      </c>
      <c r="G83" s="31">
        <v>298</v>
      </c>
      <c r="H83" s="32" t="s">
        <v>4</v>
      </c>
      <c r="I83" s="33" t="s">
        <v>53</v>
      </c>
      <c r="J83" s="46"/>
    </row>
    <row r="84" spans="1:238" ht="33" customHeight="1" x14ac:dyDescent="0.2">
      <c r="A84" s="228">
        <f t="shared" si="2"/>
        <v>76</v>
      </c>
      <c r="B84" s="28" t="s">
        <v>979</v>
      </c>
      <c r="C84" s="28" t="s">
        <v>927</v>
      </c>
      <c r="D84" s="233">
        <v>2016.08</v>
      </c>
      <c r="E84" s="30" t="s">
        <v>216</v>
      </c>
      <c r="F84" s="31">
        <v>1229</v>
      </c>
      <c r="G84" s="31">
        <v>2595</v>
      </c>
      <c r="H84" s="32" t="s">
        <v>42</v>
      </c>
      <c r="I84" s="33" t="s">
        <v>53</v>
      </c>
      <c r="J84" s="46"/>
    </row>
    <row r="85" spans="1:238" ht="33" customHeight="1" x14ac:dyDescent="0.2">
      <c r="A85" s="228">
        <f t="shared" si="2"/>
        <v>77</v>
      </c>
      <c r="B85" s="28" t="s">
        <v>980</v>
      </c>
      <c r="C85" s="28" t="s">
        <v>958</v>
      </c>
      <c r="D85" s="233" t="s">
        <v>981</v>
      </c>
      <c r="E85" s="30" t="s">
        <v>150</v>
      </c>
      <c r="F85" s="31">
        <v>1308</v>
      </c>
      <c r="G85" s="31">
        <v>2772</v>
      </c>
      <c r="H85" s="32" t="s">
        <v>42</v>
      </c>
      <c r="I85" s="33" t="s">
        <v>53</v>
      </c>
      <c r="J85" s="46"/>
    </row>
    <row r="86" spans="1:238" ht="33" customHeight="1" x14ac:dyDescent="0.2">
      <c r="A86" s="228">
        <f t="shared" si="2"/>
        <v>78</v>
      </c>
      <c r="B86" s="28" t="s">
        <v>982</v>
      </c>
      <c r="C86" s="28" t="s">
        <v>927</v>
      </c>
      <c r="D86" s="233" t="s">
        <v>981</v>
      </c>
      <c r="E86" s="30" t="s">
        <v>150</v>
      </c>
      <c r="F86" s="31">
        <v>214</v>
      </c>
      <c r="G86" s="31">
        <v>326</v>
      </c>
      <c r="H86" s="32" t="s">
        <v>42</v>
      </c>
      <c r="I86" s="33" t="s">
        <v>53</v>
      </c>
      <c r="J86" s="46"/>
    </row>
    <row r="87" spans="1:238" s="27" customFormat="1" ht="33" customHeight="1" x14ac:dyDescent="0.2">
      <c r="A87" s="228">
        <f t="shared" si="2"/>
        <v>79</v>
      </c>
      <c r="B87" s="28" t="s">
        <v>983</v>
      </c>
      <c r="C87" s="28" t="s">
        <v>920</v>
      </c>
      <c r="D87" s="233">
        <v>2016.12</v>
      </c>
      <c r="E87" s="30" t="s">
        <v>141</v>
      </c>
      <c r="F87" s="31">
        <v>201</v>
      </c>
      <c r="G87" s="31">
        <v>340</v>
      </c>
      <c r="H87" s="32" t="s">
        <v>42</v>
      </c>
      <c r="I87" s="64" t="s">
        <v>53</v>
      </c>
      <c r="J87" s="46"/>
      <c r="K87" s="15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</row>
    <row r="88" spans="1:238" s="27" customFormat="1" ht="33" customHeight="1" x14ac:dyDescent="0.2">
      <c r="A88" s="228">
        <f t="shared" si="2"/>
        <v>80</v>
      </c>
      <c r="B88" s="28" t="s">
        <v>984</v>
      </c>
      <c r="C88" s="28" t="s">
        <v>920</v>
      </c>
      <c r="D88" s="233">
        <v>2017.02</v>
      </c>
      <c r="E88" s="30" t="s">
        <v>144</v>
      </c>
      <c r="F88" s="77">
        <v>1116</v>
      </c>
      <c r="G88" s="31">
        <v>2605</v>
      </c>
      <c r="H88" s="65" t="s">
        <v>861</v>
      </c>
      <c r="I88" s="64" t="s">
        <v>53</v>
      </c>
      <c r="J88" s="46"/>
      <c r="K88" s="15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</row>
    <row r="89" spans="1:238" s="27" customFormat="1" ht="33" customHeight="1" x14ac:dyDescent="0.2">
      <c r="A89" s="228">
        <f t="shared" si="2"/>
        <v>81</v>
      </c>
      <c r="B89" s="28" t="s">
        <v>985</v>
      </c>
      <c r="C89" s="54" t="s">
        <v>958</v>
      </c>
      <c r="D89" s="233">
        <v>2017.02</v>
      </c>
      <c r="E89" s="30" t="s">
        <v>144</v>
      </c>
      <c r="F89" s="77">
        <v>1113</v>
      </c>
      <c r="G89" s="31">
        <v>2450</v>
      </c>
      <c r="H89" s="32" t="s">
        <v>4</v>
      </c>
      <c r="I89" s="64" t="s">
        <v>53</v>
      </c>
      <c r="J89" s="46"/>
      <c r="K89" s="15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</row>
    <row r="90" spans="1:238" s="27" customFormat="1" ht="33" customHeight="1" x14ac:dyDescent="0.2">
      <c r="A90" s="228">
        <f t="shared" si="2"/>
        <v>82</v>
      </c>
      <c r="B90" s="28" t="s">
        <v>986</v>
      </c>
      <c r="C90" s="28" t="s">
        <v>915</v>
      </c>
      <c r="D90" s="233">
        <v>2017.02</v>
      </c>
      <c r="E90" s="30" t="s">
        <v>144</v>
      </c>
      <c r="F90" s="77">
        <v>155</v>
      </c>
      <c r="G90" s="31">
        <v>340</v>
      </c>
      <c r="H90" s="65" t="s">
        <v>960</v>
      </c>
      <c r="I90" s="64" t="s">
        <v>53</v>
      </c>
      <c r="J90" s="46"/>
      <c r="K90" s="1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</row>
    <row r="91" spans="1:238" s="27" customFormat="1" ht="33" customHeight="1" x14ac:dyDescent="0.2">
      <c r="A91" s="228">
        <f t="shared" si="2"/>
        <v>83</v>
      </c>
      <c r="B91" s="28" t="s">
        <v>987</v>
      </c>
      <c r="C91" s="28" t="s">
        <v>922</v>
      </c>
      <c r="D91" s="233">
        <v>2017.03</v>
      </c>
      <c r="E91" s="30" t="s">
        <v>129</v>
      </c>
      <c r="F91" s="31">
        <v>405</v>
      </c>
      <c r="G91" s="31">
        <v>1022</v>
      </c>
      <c r="H91" s="65" t="s">
        <v>944</v>
      </c>
      <c r="I91" s="64" t="s">
        <v>53</v>
      </c>
      <c r="J91" s="46"/>
      <c r="K91" s="1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</row>
    <row r="92" spans="1:238" s="27" customFormat="1" ht="33" customHeight="1" x14ac:dyDescent="0.2">
      <c r="A92" s="228">
        <f t="shared" si="2"/>
        <v>84</v>
      </c>
      <c r="B92" s="28" t="s">
        <v>988</v>
      </c>
      <c r="C92" s="28" t="s">
        <v>953</v>
      </c>
      <c r="D92" s="233">
        <v>2017.03</v>
      </c>
      <c r="E92" s="30" t="s">
        <v>129</v>
      </c>
      <c r="F92" s="31">
        <v>1464</v>
      </c>
      <c r="G92" s="31">
        <v>5155</v>
      </c>
      <c r="H92" s="65" t="s">
        <v>989</v>
      </c>
      <c r="I92" s="64" t="s">
        <v>53</v>
      </c>
      <c r="J92" s="46"/>
      <c r="K92" s="1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</row>
    <row r="93" spans="1:238" s="27" customFormat="1" ht="33" customHeight="1" x14ac:dyDescent="0.2">
      <c r="A93" s="228">
        <f t="shared" si="2"/>
        <v>85</v>
      </c>
      <c r="B93" s="28" t="s">
        <v>990</v>
      </c>
      <c r="C93" s="28" t="s">
        <v>915</v>
      </c>
      <c r="D93" s="233">
        <v>2017.03</v>
      </c>
      <c r="E93" s="30" t="s">
        <v>160</v>
      </c>
      <c r="F93" s="31">
        <v>429</v>
      </c>
      <c r="G93" s="31">
        <v>849</v>
      </c>
      <c r="H93" s="65" t="s">
        <v>861</v>
      </c>
      <c r="I93" s="64" t="s">
        <v>53</v>
      </c>
      <c r="J93" s="46"/>
      <c r="K93" s="1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</row>
    <row r="94" spans="1:238" s="27" customFormat="1" ht="33" customHeight="1" x14ac:dyDescent="0.2">
      <c r="A94" s="228">
        <f t="shared" si="2"/>
        <v>86</v>
      </c>
      <c r="B94" s="28" t="s">
        <v>991</v>
      </c>
      <c r="C94" s="28" t="s">
        <v>992</v>
      </c>
      <c r="D94" s="233">
        <v>2017.05</v>
      </c>
      <c r="E94" s="30" t="s">
        <v>132</v>
      </c>
      <c r="F94" s="31">
        <v>545</v>
      </c>
      <c r="G94" s="31">
        <v>1079</v>
      </c>
      <c r="H94" s="32" t="s">
        <v>4</v>
      </c>
      <c r="I94" s="64" t="s">
        <v>53</v>
      </c>
      <c r="J94" s="46"/>
      <c r="K94" s="1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</row>
    <row r="95" spans="1:238" s="27" customFormat="1" ht="33" customHeight="1" x14ac:dyDescent="0.2">
      <c r="A95" s="228">
        <f t="shared" si="2"/>
        <v>87</v>
      </c>
      <c r="B95" s="79" t="s">
        <v>993</v>
      </c>
      <c r="C95" s="28" t="s">
        <v>915</v>
      </c>
      <c r="D95" s="233">
        <v>2017.07</v>
      </c>
      <c r="E95" s="30" t="s">
        <v>102</v>
      </c>
      <c r="F95" s="31">
        <v>841</v>
      </c>
      <c r="G95" s="31">
        <v>1898</v>
      </c>
      <c r="H95" s="32" t="s">
        <v>4</v>
      </c>
      <c r="I95" s="33" t="s">
        <v>53</v>
      </c>
      <c r="J95" s="46"/>
      <c r="K95" s="1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</row>
    <row r="96" spans="1:238" s="27" customFormat="1" ht="33" customHeight="1" x14ac:dyDescent="0.2">
      <c r="A96" s="228">
        <f t="shared" si="2"/>
        <v>88</v>
      </c>
      <c r="B96" s="79" t="s">
        <v>994</v>
      </c>
      <c r="C96" s="28" t="s">
        <v>915</v>
      </c>
      <c r="D96" s="233">
        <v>2017.07</v>
      </c>
      <c r="E96" s="30" t="s">
        <v>92</v>
      </c>
      <c r="F96" s="31">
        <v>1731</v>
      </c>
      <c r="G96" s="31">
        <v>4849</v>
      </c>
      <c r="H96" s="32" t="s">
        <v>4</v>
      </c>
      <c r="I96" s="33" t="s">
        <v>53</v>
      </c>
      <c r="J96" s="46"/>
      <c r="K96" s="1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</row>
    <row r="97" spans="1:238" s="27" customFormat="1" ht="33" customHeight="1" x14ac:dyDescent="0.2">
      <c r="A97" s="228">
        <f t="shared" si="2"/>
        <v>89</v>
      </c>
      <c r="B97" s="79" t="s">
        <v>995</v>
      </c>
      <c r="C97" s="54" t="s">
        <v>996</v>
      </c>
      <c r="D97" s="233">
        <v>2017.08</v>
      </c>
      <c r="E97" s="30" t="s">
        <v>84</v>
      </c>
      <c r="F97" s="31">
        <v>381</v>
      </c>
      <c r="G97" s="31">
        <v>341</v>
      </c>
      <c r="H97" s="32" t="s">
        <v>2</v>
      </c>
      <c r="I97" s="33" t="s">
        <v>53</v>
      </c>
      <c r="J97" s="46"/>
      <c r="K97" s="15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</row>
    <row r="98" spans="1:238" s="27" customFormat="1" ht="33" customHeight="1" x14ac:dyDescent="0.2">
      <c r="A98" s="228">
        <f t="shared" si="2"/>
        <v>90</v>
      </c>
      <c r="B98" s="79" t="s">
        <v>997</v>
      </c>
      <c r="C98" s="28" t="s">
        <v>927</v>
      </c>
      <c r="D98" s="233">
        <v>2017.09</v>
      </c>
      <c r="E98" s="30" t="s">
        <v>998</v>
      </c>
      <c r="F98" s="31">
        <v>2149</v>
      </c>
      <c r="G98" s="31">
        <v>4142</v>
      </c>
      <c r="H98" s="32" t="s">
        <v>2</v>
      </c>
      <c r="I98" s="33" t="s">
        <v>53</v>
      </c>
      <c r="J98" s="46"/>
      <c r="K98" s="15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</row>
    <row r="99" spans="1:238" s="27" customFormat="1" ht="33" customHeight="1" x14ac:dyDescent="0.2">
      <c r="A99" s="228">
        <f t="shared" si="2"/>
        <v>91</v>
      </c>
      <c r="B99" s="79" t="s">
        <v>995</v>
      </c>
      <c r="C99" s="28" t="s">
        <v>953</v>
      </c>
      <c r="D99" s="233" t="s">
        <v>999</v>
      </c>
      <c r="E99" s="30" t="s">
        <v>84</v>
      </c>
      <c r="F99" s="31">
        <v>180</v>
      </c>
      <c r="G99" s="31">
        <v>1971</v>
      </c>
      <c r="H99" s="32" t="s">
        <v>2</v>
      </c>
      <c r="I99" s="33" t="s">
        <v>53</v>
      </c>
      <c r="J99" s="46"/>
      <c r="K99" s="15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</row>
    <row r="100" spans="1:238" s="27" customFormat="1" ht="33" customHeight="1" x14ac:dyDescent="0.2">
      <c r="A100" s="228">
        <f t="shared" si="2"/>
        <v>92</v>
      </c>
      <c r="B100" s="79" t="s">
        <v>1000</v>
      </c>
      <c r="C100" s="28" t="s">
        <v>992</v>
      </c>
      <c r="D100" s="233">
        <v>2017.11</v>
      </c>
      <c r="E100" s="30" t="s">
        <v>405</v>
      </c>
      <c r="F100" s="31">
        <v>2049</v>
      </c>
      <c r="G100" s="31">
        <v>4815</v>
      </c>
      <c r="H100" s="32" t="s">
        <v>42</v>
      </c>
      <c r="I100" s="33" t="s">
        <v>53</v>
      </c>
      <c r="J100" s="46"/>
      <c r="K100" s="15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</row>
    <row r="101" spans="1:238" s="27" customFormat="1" ht="33" customHeight="1" x14ac:dyDescent="0.2">
      <c r="A101" s="228">
        <f t="shared" si="2"/>
        <v>93</v>
      </c>
      <c r="B101" s="79" t="s">
        <v>1001</v>
      </c>
      <c r="C101" s="28" t="s">
        <v>992</v>
      </c>
      <c r="D101" s="233">
        <v>2017.12</v>
      </c>
      <c r="E101" s="80" t="s">
        <v>1002</v>
      </c>
      <c r="F101" s="31">
        <v>542</v>
      </c>
      <c r="G101" s="31">
        <v>1482</v>
      </c>
      <c r="H101" s="32" t="s">
        <v>4</v>
      </c>
      <c r="I101" s="33" t="s">
        <v>53</v>
      </c>
      <c r="J101" s="46"/>
      <c r="K101" s="15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</row>
    <row r="102" spans="1:238" s="27" customFormat="1" ht="33" customHeight="1" x14ac:dyDescent="0.2">
      <c r="A102" s="228">
        <f t="shared" si="2"/>
        <v>94</v>
      </c>
      <c r="B102" s="79" t="s">
        <v>1003</v>
      </c>
      <c r="C102" s="54" t="s">
        <v>920</v>
      </c>
      <c r="D102" s="233">
        <v>2017.12</v>
      </c>
      <c r="E102" s="80" t="s">
        <v>1004</v>
      </c>
      <c r="F102" s="31">
        <v>1384</v>
      </c>
      <c r="G102" s="31">
        <v>3239</v>
      </c>
      <c r="H102" s="32" t="s">
        <v>861</v>
      </c>
      <c r="I102" s="33" t="s">
        <v>53</v>
      </c>
      <c r="J102" s="46"/>
      <c r="K102" s="15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</row>
    <row r="103" spans="1:238" ht="33" customHeight="1" x14ac:dyDescent="0.2">
      <c r="A103" s="228">
        <f t="shared" si="2"/>
        <v>95</v>
      </c>
      <c r="B103" s="79" t="s">
        <v>1005</v>
      </c>
      <c r="C103" s="28" t="s">
        <v>992</v>
      </c>
      <c r="D103" s="233">
        <v>2017.12</v>
      </c>
      <c r="E103" s="80" t="s">
        <v>1006</v>
      </c>
      <c r="F103" s="31">
        <v>739</v>
      </c>
      <c r="G103" s="31">
        <v>1159</v>
      </c>
      <c r="H103" s="32" t="s">
        <v>972</v>
      </c>
      <c r="I103" s="33" t="s">
        <v>53</v>
      </c>
      <c r="J103" s="46"/>
    </row>
    <row r="104" spans="1:238" ht="33" customHeight="1" x14ac:dyDescent="0.2">
      <c r="A104" s="228">
        <f t="shared" si="2"/>
        <v>96</v>
      </c>
      <c r="B104" s="28" t="s">
        <v>1007</v>
      </c>
      <c r="C104" s="28" t="s">
        <v>992</v>
      </c>
      <c r="D104" s="233">
        <v>2018.04</v>
      </c>
      <c r="E104" s="112" t="s">
        <v>543</v>
      </c>
      <c r="F104" s="31">
        <v>5878</v>
      </c>
      <c r="G104" s="31">
        <v>12043</v>
      </c>
      <c r="H104" s="32" t="s">
        <v>939</v>
      </c>
      <c r="I104" s="33" t="s">
        <v>1008</v>
      </c>
      <c r="J104" s="46"/>
    </row>
    <row r="105" spans="1:238" ht="33" customHeight="1" x14ac:dyDescent="0.2">
      <c r="A105" s="228">
        <f t="shared" si="2"/>
        <v>97</v>
      </c>
      <c r="B105" s="79" t="s">
        <v>1009</v>
      </c>
      <c r="C105" s="28" t="s">
        <v>915</v>
      </c>
      <c r="D105" s="233">
        <v>2018.05</v>
      </c>
      <c r="E105" s="30" t="s">
        <v>549</v>
      </c>
      <c r="F105" s="31">
        <v>2469</v>
      </c>
      <c r="G105" s="31">
        <v>4999</v>
      </c>
      <c r="H105" s="32" t="s">
        <v>2</v>
      </c>
      <c r="I105" s="33" t="s">
        <v>1010</v>
      </c>
      <c r="J105" s="46"/>
    </row>
    <row r="106" spans="1:238" ht="33" customHeight="1" x14ac:dyDescent="0.2">
      <c r="A106" s="228">
        <f t="shared" si="2"/>
        <v>98</v>
      </c>
      <c r="B106" s="79" t="s">
        <v>1011</v>
      </c>
      <c r="C106" s="28" t="s">
        <v>915</v>
      </c>
      <c r="D106" s="233">
        <v>2018.05</v>
      </c>
      <c r="E106" s="30" t="s">
        <v>1012</v>
      </c>
      <c r="F106" s="31">
        <v>525</v>
      </c>
      <c r="G106" s="31">
        <v>940</v>
      </c>
      <c r="H106" s="32" t="s">
        <v>2</v>
      </c>
      <c r="I106" s="33" t="s">
        <v>1008</v>
      </c>
      <c r="J106" s="46"/>
    </row>
    <row r="107" spans="1:238" ht="33" customHeight="1" x14ac:dyDescent="0.2">
      <c r="A107" s="228">
        <f t="shared" si="2"/>
        <v>99</v>
      </c>
      <c r="B107" s="79" t="s">
        <v>1013</v>
      </c>
      <c r="C107" s="28" t="s">
        <v>958</v>
      </c>
      <c r="D107" s="233">
        <v>2018.06</v>
      </c>
      <c r="E107" s="30" t="s">
        <v>401</v>
      </c>
      <c r="F107" s="31">
        <v>1788</v>
      </c>
      <c r="G107" s="31">
        <v>3954</v>
      </c>
      <c r="H107" s="32" t="s">
        <v>42</v>
      </c>
      <c r="I107" s="33" t="s">
        <v>1008</v>
      </c>
      <c r="J107" s="46"/>
    </row>
    <row r="108" spans="1:238" ht="33" customHeight="1" x14ac:dyDescent="0.2">
      <c r="A108" s="228">
        <f t="shared" si="2"/>
        <v>100</v>
      </c>
      <c r="B108" s="28" t="s">
        <v>1014</v>
      </c>
      <c r="C108" s="28" t="s">
        <v>953</v>
      </c>
      <c r="D108" s="233">
        <v>2018.06</v>
      </c>
      <c r="E108" s="30" t="s">
        <v>554</v>
      </c>
      <c r="F108" s="31">
        <v>1393</v>
      </c>
      <c r="G108" s="31">
        <v>1666</v>
      </c>
      <c r="H108" s="32" t="s">
        <v>4</v>
      </c>
      <c r="I108" s="33" t="s">
        <v>1008</v>
      </c>
      <c r="J108" s="46"/>
    </row>
    <row r="109" spans="1:238" ht="33" customHeight="1" x14ac:dyDescent="0.2">
      <c r="A109" s="228">
        <f t="shared" si="2"/>
        <v>101</v>
      </c>
      <c r="B109" s="28" t="s">
        <v>1015</v>
      </c>
      <c r="C109" s="28" t="s">
        <v>953</v>
      </c>
      <c r="D109" s="233">
        <v>2018.08</v>
      </c>
      <c r="E109" s="80" t="s">
        <v>1016</v>
      </c>
      <c r="F109" s="31">
        <v>1605</v>
      </c>
      <c r="G109" s="31">
        <v>3108</v>
      </c>
      <c r="H109" s="180" t="s">
        <v>4</v>
      </c>
      <c r="I109" s="33" t="s">
        <v>1017</v>
      </c>
      <c r="J109" s="46"/>
    </row>
    <row r="110" spans="1:238" ht="33" customHeight="1" x14ac:dyDescent="0.2">
      <c r="A110" s="228">
        <f t="shared" ref="A110:A142" si="3">ROW()-8</f>
        <v>102</v>
      </c>
      <c r="B110" s="79" t="s">
        <v>1018</v>
      </c>
      <c r="C110" s="89" t="s">
        <v>920</v>
      </c>
      <c r="D110" s="233" t="s">
        <v>562</v>
      </c>
      <c r="E110" s="30" t="s">
        <v>1019</v>
      </c>
      <c r="F110" s="90">
        <v>1187</v>
      </c>
      <c r="G110" s="90">
        <v>2157</v>
      </c>
      <c r="H110" s="91" t="s">
        <v>43</v>
      </c>
      <c r="I110" s="92" t="s">
        <v>53</v>
      </c>
      <c r="J110" s="46"/>
    </row>
    <row r="111" spans="1:238" ht="33" customHeight="1" x14ac:dyDescent="0.2">
      <c r="A111" s="228">
        <f t="shared" si="3"/>
        <v>103</v>
      </c>
      <c r="B111" s="79" t="s">
        <v>1020</v>
      </c>
      <c r="C111" s="89" t="s">
        <v>920</v>
      </c>
      <c r="D111" s="233" t="s">
        <v>562</v>
      </c>
      <c r="E111" s="30" t="s">
        <v>1021</v>
      </c>
      <c r="F111" s="90">
        <v>763</v>
      </c>
      <c r="G111" s="90">
        <v>1720</v>
      </c>
      <c r="H111" s="91" t="s">
        <v>43</v>
      </c>
      <c r="I111" s="92" t="s">
        <v>53</v>
      </c>
      <c r="J111" s="46"/>
    </row>
    <row r="112" spans="1:238" ht="33" customHeight="1" x14ac:dyDescent="0.2">
      <c r="A112" s="228">
        <f t="shared" si="3"/>
        <v>104</v>
      </c>
      <c r="B112" s="28" t="s">
        <v>1022</v>
      </c>
      <c r="C112" s="61" t="s">
        <v>992</v>
      </c>
      <c r="D112" s="233">
        <v>2018.11</v>
      </c>
      <c r="E112" s="30" t="s">
        <v>998</v>
      </c>
      <c r="F112" s="90">
        <v>490</v>
      </c>
      <c r="G112" s="90">
        <v>1156</v>
      </c>
      <c r="H112" s="32" t="s">
        <v>855</v>
      </c>
      <c r="I112" s="92" t="s">
        <v>885</v>
      </c>
      <c r="J112" s="46"/>
    </row>
    <row r="113" spans="1:10" ht="33" customHeight="1" x14ac:dyDescent="0.2">
      <c r="A113" s="228">
        <f t="shared" si="3"/>
        <v>105</v>
      </c>
      <c r="B113" s="28" t="s">
        <v>1023</v>
      </c>
      <c r="C113" s="61" t="s">
        <v>1024</v>
      </c>
      <c r="D113" s="233">
        <v>2018.11</v>
      </c>
      <c r="E113" s="30" t="s">
        <v>1025</v>
      </c>
      <c r="F113" s="90">
        <v>512</v>
      </c>
      <c r="G113" s="90">
        <v>1170</v>
      </c>
      <c r="H113" s="91" t="s">
        <v>1026</v>
      </c>
      <c r="I113" s="92" t="s">
        <v>1010</v>
      </c>
      <c r="J113" s="46"/>
    </row>
    <row r="114" spans="1:10" ht="33" customHeight="1" x14ac:dyDescent="0.2">
      <c r="A114" s="228">
        <f t="shared" si="3"/>
        <v>106</v>
      </c>
      <c r="B114" s="114" t="s">
        <v>579</v>
      </c>
      <c r="C114" s="205" t="s">
        <v>953</v>
      </c>
      <c r="D114" s="234">
        <v>2018.12</v>
      </c>
      <c r="E114" s="206" t="s">
        <v>1027</v>
      </c>
      <c r="F114" s="207">
        <v>2756</v>
      </c>
      <c r="G114" s="207">
        <v>5993</v>
      </c>
      <c r="H114" s="208" t="s">
        <v>1028</v>
      </c>
      <c r="I114" s="209" t="s">
        <v>35</v>
      </c>
      <c r="J114" s="72"/>
    </row>
    <row r="115" spans="1:10" ht="33" customHeight="1" x14ac:dyDescent="0.2">
      <c r="A115" s="228">
        <f t="shared" si="3"/>
        <v>107</v>
      </c>
      <c r="B115" s="28" t="s">
        <v>1029</v>
      </c>
      <c r="C115" s="28" t="s">
        <v>1024</v>
      </c>
      <c r="D115" s="233">
        <v>2019.04</v>
      </c>
      <c r="E115" s="111" t="s">
        <v>627</v>
      </c>
      <c r="F115" s="31">
        <v>325</v>
      </c>
      <c r="G115" s="31">
        <v>833</v>
      </c>
      <c r="H115" s="120" t="s">
        <v>888</v>
      </c>
      <c r="I115" s="92" t="s">
        <v>53</v>
      </c>
    </row>
    <row r="116" spans="1:10" ht="33" customHeight="1" x14ac:dyDescent="0.2">
      <c r="A116" s="228">
        <f t="shared" si="3"/>
        <v>108</v>
      </c>
      <c r="B116" s="28" t="s">
        <v>1030</v>
      </c>
      <c r="C116" s="95" t="s">
        <v>920</v>
      </c>
      <c r="D116" s="233">
        <v>2019.04</v>
      </c>
      <c r="E116" s="111" t="s">
        <v>624</v>
      </c>
      <c r="F116" s="31">
        <v>1735</v>
      </c>
      <c r="G116" s="31">
        <v>3739</v>
      </c>
      <c r="H116" s="120" t="s">
        <v>1031</v>
      </c>
      <c r="I116" s="92" t="s">
        <v>53</v>
      </c>
    </row>
    <row r="117" spans="1:10" ht="33" customHeight="1" x14ac:dyDescent="0.2">
      <c r="A117" s="228">
        <f t="shared" si="3"/>
        <v>109</v>
      </c>
      <c r="B117" s="28" t="s">
        <v>637</v>
      </c>
      <c r="C117" s="95" t="s">
        <v>958</v>
      </c>
      <c r="D117" s="233">
        <v>2019.05</v>
      </c>
      <c r="E117" s="111" t="s">
        <v>521</v>
      </c>
      <c r="F117" s="31">
        <v>1746</v>
      </c>
      <c r="G117" s="31">
        <v>3515</v>
      </c>
      <c r="H117" s="91" t="s">
        <v>43</v>
      </c>
      <c r="I117" s="92" t="s">
        <v>53</v>
      </c>
    </row>
    <row r="118" spans="1:10" ht="33" customHeight="1" x14ac:dyDescent="0.2">
      <c r="A118" s="228">
        <f t="shared" si="3"/>
        <v>110</v>
      </c>
      <c r="B118" s="28" t="s">
        <v>1032</v>
      </c>
      <c r="C118" s="95" t="s">
        <v>1033</v>
      </c>
      <c r="D118" s="233">
        <v>2019.06</v>
      </c>
      <c r="E118" s="111" t="s">
        <v>645</v>
      </c>
      <c r="F118" s="31">
        <v>2138</v>
      </c>
      <c r="G118" s="31">
        <v>4539</v>
      </c>
      <c r="H118" s="120" t="s">
        <v>1034</v>
      </c>
      <c r="I118" s="92" t="s">
        <v>35</v>
      </c>
    </row>
    <row r="119" spans="1:10" ht="33" customHeight="1" x14ac:dyDescent="0.2">
      <c r="A119" s="228">
        <f t="shared" si="3"/>
        <v>111</v>
      </c>
      <c r="B119" s="28" t="s">
        <v>1035</v>
      </c>
      <c r="C119" s="95" t="s">
        <v>915</v>
      </c>
      <c r="D119" s="233">
        <v>2019.06</v>
      </c>
      <c r="E119" s="111" t="s">
        <v>649</v>
      </c>
      <c r="F119" s="31">
        <v>3189</v>
      </c>
      <c r="G119" s="31">
        <v>6160</v>
      </c>
      <c r="H119" s="120" t="s">
        <v>931</v>
      </c>
      <c r="I119" s="92" t="s">
        <v>35</v>
      </c>
    </row>
    <row r="120" spans="1:10" ht="33" customHeight="1" x14ac:dyDescent="0.2">
      <c r="A120" s="228">
        <f t="shared" si="3"/>
        <v>112</v>
      </c>
      <c r="B120" s="28" t="s">
        <v>1036</v>
      </c>
      <c r="C120" s="89" t="s">
        <v>924</v>
      </c>
      <c r="D120" s="233">
        <v>2019.06</v>
      </c>
      <c r="E120" s="111" t="s">
        <v>651</v>
      </c>
      <c r="F120" s="31">
        <v>1355</v>
      </c>
      <c r="G120" s="31">
        <v>2847</v>
      </c>
      <c r="H120" s="91" t="s">
        <v>621</v>
      </c>
      <c r="I120" s="92" t="s">
        <v>35</v>
      </c>
    </row>
    <row r="121" spans="1:10" ht="33" customHeight="1" x14ac:dyDescent="0.2">
      <c r="A121" s="228">
        <f t="shared" si="3"/>
        <v>113</v>
      </c>
      <c r="B121" s="28" t="s">
        <v>1037</v>
      </c>
      <c r="C121" s="89" t="s">
        <v>924</v>
      </c>
      <c r="D121" s="233">
        <v>2019.07</v>
      </c>
      <c r="E121" s="111" t="s">
        <v>658</v>
      </c>
      <c r="F121" s="31">
        <v>1393</v>
      </c>
      <c r="G121" s="31">
        <v>2961</v>
      </c>
      <c r="H121" s="120" t="s">
        <v>1038</v>
      </c>
      <c r="I121" s="92" t="s">
        <v>35</v>
      </c>
    </row>
    <row r="122" spans="1:10" ht="33" customHeight="1" x14ac:dyDescent="0.2">
      <c r="A122" s="228">
        <f t="shared" si="3"/>
        <v>114</v>
      </c>
      <c r="B122" s="28" t="s">
        <v>1039</v>
      </c>
      <c r="C122" s="89" t="s">
        <v>924</v>
      </c>
      <c r="D122" s="233">
        <v>2019.09</v>
      </c>
      <c r="E122" s="111" t="s">
        <v>683</v>
      </c>
      <c r="F122" s="31">
        <v>429</v>
      </c>
      <c r="G122" s="31">
        <v>603</v>
      </c>
      <c r="H122" s="91" t="s">
        <v>43</v>
      </c>
      <c r="I122" s="92" t="s">
        <v>53</v>
      </c>
    </row>
    <row r="123" spans="1:10" ht="33" customHeight="1" x14ac:dyDescent="0.2">
      <c r="A123" s="228">
        <f t="shared" si="3"/>
        <v>115</v>
      </c>
      <c r="B123" s="28" t="s">
        <v>1029</v>
      </c>
      <c r="C123" s="89" t="s">
        <v>924</v>
      </c>
      <c r="D123" s="233">
        <v>2019.09</v>
      </c>
      <c r="E123" s="111" t="s">
        <v>627</v>
      </c>
      <c r="F123" s="31">
        <v>324</v>
      </c>
      <c r="G123" s="31">
        <v>832</v>
      </c>
      <c r="H123" s="120" t="s">
        <v>931</v>
      </c>
      <c r="I123" s="92" t="s">
        <v>53</v>
      </c>
    </row>
    <row r="124" spans="1:10" ht="33" customHeight="1" x14ac:dyDescent="0.2">
      <c r="A124" s="228">
        <f t="shared" si="3"/>
        <v>116</v>
      </c>
      <c r="B124" s="28" t="s">
        <v>1040</v>
      </c>
      <c r="C124" s="89" t="s">
        <v>924</v>
      </c>
      <c r="D124" s="233">
        <v>2019.09</v>
      </c>
      <c r="E124" s="111" t="s">
        <v>692</v>
      </c>
      <c r="F124" s="31">
        <v>775</v>
      </c>
      <c r="G124" s="31">
        <v>2013</v>
      </c>
      <c r="H124" s="120" t="s">
        <v>908</v>
      </c>
      <c r="I124" s="92" t="s">
        <v>53</v>
      </c>
    </row>
    <row r="125" spans="1:10" ht="33" customHeight="1" x14ac:dyDescent="0.2">
      <c r="A125" s="228">
        <f t="shared" si="3"/>
        <v>117</v>
      </c>
      <c r="B125" s="28" t="s">
        <v>1041</v>
      </c>
      <c r="C125" s="95" t="s">
        <v>996</v>
      </c>
      <c r="D125" s="233" t="s">
        <v>1042</v>
      </c>
      <c r="E125" s="111" t="s">
        <v>630</v>
      </c>
      <c r="F125" s="31">
        <v>1327</v>
      </c>
      <c r="G125" s="31">
        <v>3119</v>
      </c>
      <c r="H125" s="91" t="s">
        <v>43</v>
      </c>
      <c r="I125" s="92" t="s">
        <v>53</v>
      </c>
      <c r="J125" s="27" t="s">
        <v>914</v>
      </c>
    </row>
    <row r="126" spans="1:10" ht="33" customHeight="1" x14ac:dyDescent="0.2">
      <c r="A126" s="228">
        <f t="shared" si="3"/>
        <v>118</v>
      </c>
      <c r="B126" s="28" t="s">
        <v>1043</v>
      </c>
      <c r="C126" s="95" t="s">
        <v>1024</v>
      </c>
      <c r="D126" s="233" t="s">
        <v>1042</v>
      </c>
      <c r="E126" s="111" t="s">
        <v>319</v>
      </c>
      <c r="F126" s="31">
        <v>2027</v>
      </c>
      <c r="G126" s="31">
        <v>4715</v>
      </c>
      <c r="H126" s="120" t="s">
        <v>908</v>
      </c>
      <c r="I126" s="92" t="s">
        <v>53</v>
      </c>
    </row>
    <row r="127" spans="1:10" ht="33" customHeight="1" x14ac:dyDescent="0.2">
      <c r="A127" s="228">
        <f t="shared" si="3"/>
        <v>119</v>
      </c>
      <c r="B127" s="28" t="s">
        <v>1044</v>
      </c>
      <c r="C127" s="89" t="s">
        <v>915</v>
      </c>
      <c r="D127" s="233">
        <v>2019.11</v>
      </c>
      <c r="E127" s="111" t="s">
        <v>699</v>
      </c>
      <c r="F127" s="31">
        <v>2322</v>
      </c>
      <c r="G127" s="31">
        <v>4801</v>
      </c>
      <c r="H127" s="91" t="s">
        <v>43</v>
      </c>
      <c r="I127" s="92" t="s">
        <v>53</v>
      </c>
    </row>
    <row r="128" spans="1:10" ht="33" customHeight="1" x14ac:dyDescent="0.2">
      <c r="A128" s="228">
        <f t="shared" si="3"/>
        <v>120</v>
      </c>
      <c r="B128" s="28" t="s">
        <v>762</v>
      </c>
      <c r="C128" s="89" t="s">
        <v>763</v>
      </c>
      <c r="D128" s="233">
        <v>2020.04</v>
      </c>
      <c r="E128" s="111" t="s">
        <v>764</v>
      </c>
      <c r="F128" s="31">
        <v>2622</v>
      </c>
      <c r="G128" s="31">
        <v>6304</v>
      </c>
      <c r="H128" s="91" t="s">
        <v>43</v>
      </c>
      <c r="I128" s="92" t="s">
        <v>53</v>
      </c>
      <c r="J128" s="27" t="s">
        <v>1045</v>
      </c>
    </row>
    <row r="129" spans="1:238" s="3" customFormat="1" ht="33" customHeight="1" x14ac:dyDescent="0.2">
      <c r="A129" s="228">
        <f t="shared" si="3"/>
        <v>121</v>
      </c>
      <c r="B129" s="22" t="s">
        <v>1046</v>
      </c>
      <c r="C129" s="47" t="s">
        <v>763</v>
      </c>
      <c r="D129" s="235">
        <v>2020.07</v>
      </c>
      <c r="E129" s="23" t="s">
        <v>661</v>
      </c>
      <c r="F129" s="24">
        <v>1572</v>
      </c>
      <c r="G129" s="24">
        <v>3332</v>
      </c>
      <c r="H129" s="29" t="s">
        <v>43</v>
      </c>
      <c r="I129" s="26" t="s">
        <v>53</v>
      </c>
      <c r="J129" s="27" t="s">
        <v>1045</v>
      </c>
      <c r="K129" s="236"/>
    </row>
    <row r="130" spans="1:238" s="3" customFormat="1" ht="33" customHeight="1" x14ac:dyDescent="0.2">
      <c r="A130" s="228">
        <f t="shared" si="3"/>
        <v>122</v>
      </c>
      <c r="B130" s="22" t="s">
        <v>1047</v>
      </c>
      <c r="C130" s="22" t="s">
        <v>763</v>
      </c>
      <c r="D130" s="235">
        <v>2020.07</v>
      </c>
      <c r="E130" s="23" t="s">
        <v>794</v>
      </c>
      <c r="F130" s="24">
        <v>1256</v>
      </c>
      <c r="G130" s="24">
        <v>2336</v>
      </c>
      <c r="H130" s="91" t="s">
        <v>931</v>
      </c>
      <c r="I130" s="26" t="s">
        <v>53</v>
      </c>
      <c r="J130" s="27" t="s">
        <v>1048</v>
      </c>
      <c r="K130" s="236"/>
    </row>
    <row r="131" spans="1:238" s="3" customFormat="1" ht="33" customHeight="1" x14ac:dyDescent="0.2">
      <c r="A131" s="228">
        <f t="shared" si="3"/>
        <v>123</v>
      </c>
      <c r="B131" s="22" t="s">
        <v>1049</v>
      </c>
      <c r="C131" s="47" t="s">
        <v>763</v>
      </c>
      <c r="D131" s="235">
        <v>2020.07</v>
      </c>
      <c r="E131" s="23" t="s">
        <v>783</v>
      </c>
      <c r="F131" s="24">
        <v>481</v>
      </c>
      <c r="G131" s="24">
        <v>934</v>
      </c>
      <c r="H131" s="91" t="s">
        <v>1038</v>
      </c>
      <c r="I131" s="26" t="s">
        <v>53</v>
      </c>
      <c r="J131" s="27" t="s">
        <v>1050</v>
      </c>
      <c r="K131" s="236"/>
    </row>
    <row r="132" spans="1:238" s="3" customFormat="1" ht="33" customHeight="1" x14ac:dyDescent="0.2">
      <c r="A132" s="228">
        <f t="shared" si="3"/>
        <v>124</v>
      </c>
      <c r="B132" s="22" t="s">
        <v>1051</v>
      </c>
      <c r="C132" s="22" t="s">
        <v>763</v>
      </c>
      <c r="D132" s="235">
        <v>2020.07</v>
      </c>
      <c r="E132" s="23" t="s">
        <v>627</v>
      </c>
      <c r="F132" s="24">
        <v>1501</v>
      </c>
      <c r="G132" s="24">
        <v>3561</v>
      </c>
      <c r="H132" s="91" t="s">
        <v>888</v>
      </c>
      <c r="I132" s="26" t="s">
        <v>53</v>
      </c>
      <c r="J132" s="27" t="s">
        <v>1052</v>
      </c>
      <c r="K132" s="236"/>
    </row>
    <row r="133" spans="1:238" s="3" customFormat="1" ht="33" customHeight="1" x14ac:dyDescent="0.2">
      <c r="A133" s="228">
        <f t="shared" si="3"/>
        <v>125</v>
      </c>
      <c r="B133" s="22" t="s">
        <v>815</v>
      </c>
      <c r="C133" s="22" t="s">
        <v>763</v>
      </c>
      <c r="D133" s="235">
        <v>2020.09</v>
      </c>
      <c r="E133" s="23" t="s">
        <v>670</v>
      </c>
      <c r="F133" s="24">
        <v>2313</v>
      </c>
      <c r="G133" s="24">
        <v>5547</v>
      </c>
      <c r="H133" s="29" t="s">
        <v>43</v>
      </c>
      <c r="I133" s="26" t="s">
        <v>53</v>
      </c>
      <c r="J133" s="27" t="s">
        <v>803</v>
      </c>
      <c r="K133" s="236"/>
    </row>
    <row r="134" spans="1:238" s="3" customFormat="1" ht="33" customHeight="1" x14ac:dyDescent="0.2">
      <c r="A134" s="228">
        <f t="shared" si="3"/>
        <v>126</v>
      </c>
      <c r="B134" s="22" t="s">
        <v>816</v>
      </c>
      <c r="C134" s="22" t="s">
        <v>763</v>
      </c>
      <c r="D134" s="235">
        <v>2020.09</v>
      </c>
      <c r="E134" s="23" t="s">
        <v>817</v>
      </c>
      <c r="F134" s="24">
        <v>3648</v>
      </c>
      <c r="G134" s="24">
        <v>7341</v>
      </c>
      <c r="H134" s="91" t="s">
        <v>721</v>
      </c>
      <c r="I134" s="26" t="s">
        <v>53</v>
      </c>
      <c r="J134" s="27" t="s">
        <v>803</v>
      </c>
      <c r="K134" s="236"/>
    </row>
    <row r="135" spans="1:238" s="27" customFormat="1" ht="33" customHeight="1" x14ac:dyDescent="0.2">
      <c r="A135" s="228">
        <f t="shared" si="3"/>
        <v>127</v>
      </c>
      <c r="B135" s="22" t="s">
        <v>1053</v>
      </c>
      <c r="C135" s="47" t="s">
        <v>763</v>
      </c>
      <c r="D135" s="235" t="s">
        <v>1054</v>
      </c>
      <c r="E135" s="23" t="s">
        <v>823</v>
      </c>
      <c r="F135" s="24">
        <v>3013</v>
      </c>
      <c r="G135" s="24">
        <v>6477</v>
      </c>
      <c r="H135" s="91" t="s">
        <v>54</v>
      </c>
      <c r="I135" s="26" t="s">
        <v>53</v>
      </c>
      <c r="J135" s="27" t="s">
        <v>803</v>
      </c>
      <c r="K135" s="15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</row>
    <row r="136" spans="1:238" s="27" customFormat="1" ht="33" customHeight="1" x14ac:dyDescent="0.2">
      <c r="A136" s="228">
        <f t="shared" si="3"/>
        <v>128</v>
      </c>
      <c r="B136" s="22" t="s">
        <v>1055</v>
      </c>
      <c r="C136" s="47" t="s">
        <v>763</v>
      </c>
      <c r="D136" s="235">
        <v>2020.11</v>
      </c>
      <c r="E136" s="23" t="s">
        <v>1056</v>
      </c>
      <c r="F136" s="24">
        <v>1318</v>
      </c>
      <c r="G136" s="24">
        <v>2534</v>
      </c>
      <c r="H136" s="29" t="s">
        <v>721</v>
      </c>
      <c r="I136" s="26" t="s">
        <v>53</v>
      </c>
      <c r="K136" s="15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</row>
    <row r="137" spans="1:238" s="27" customFormat="1" ht="33" customHeight="1" x14ac:dyDescent="0.2">
      <c r="A137" s="228">
        <f t="shared" si="3"/>
        <v>129</v>
      </c>
      <c r="B137" s="22" t="s">
        <v>1057</v>
      </c>
      <c r="C137" s="22" t="s">
        <v>763</v>
      </c>
      <c r="D137" s="235">
        <v>2020.11</v>
      </c>
      <c r="E137" s="23" t="s">
        <v>772</v>
      </c>
      <c r="F137" s="24">
        <v>1776</v>
      </c>
      <c r="G137" s="24">
        <v>4120</v>
      </c>
      <c r="H137" s="29" t="s">
        <v>57</v>
      </c>
      <c r="I137" s="26" t="s">
        <v>53</v>
      </c>
      <c r="J137" s="27" t="s">
        <v>803</v>
      </c>
      <c r="K137" s="15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</row>
    <row r="138" spans="1:238" s="27" customFormat="1" ht="33" customHeight="1" x14ac:dyDescent="0.2">
      <c r="A138" s="228">
        <f t="shared" si="3"/>
        <v>130</v>
      </c>
      <c r="B138" s="22" t="s">
        <v>1058</v>
      </c>
      <c r="C138" s="47" t="s">
        <v>763</v>
      </c>
      <c r="D138" s="235">
        <v>2020.11</v>
      </c>
      <c r="E138" s="23" t="s">
        <v>670</v>
      </c>
      <c r="F138" s="24">
        <v>16</v>
      </c>
      <c r="G138" s="24">
        <v>27</v>
      </c>
      <c r="H138" s="29" t="s">
        <v>581</v>
      </c>
      <c r="I138" s="26" t="s">
        <v>53</v>
      </c>
      <c r="K138" s="15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</row>
    <row r="139" spans="1:238" s="27" customFormat="1" ht="33" customHeight="1" x14ac:dyDescent="0.2">
      <c r="A139" s="228">
        <f t="shared" si="3"/>
        <v>131</v>
      </c>
      <c r="B139" s="47" t="s">
        <v>2729</v>
      </c>
      <c r="C139" s="47" t="s">
        <v>763</v>
      </c>
      <c r="D139" s="223">
        <v>2020.12</v>
      </c>
      <c r="E139" s="48" t="s">
        <v>2730</v>
      </c>
      <c r="F139" s="49">
        <v>789</v>
      </c>
      <c r="G139" s="49">
        <v>2015</v>
      </c>
      <c r="H139" s="50" t="s">
        <v>54</v>
      </c>
      <c r="I139" s="156" t="s">
        <v>53</v>
      </c>
      <c r="J139" s="27" t="s">
        <v>803</v>
      </c>
      <c r="K139" s="15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</row>
    <row r="140" spans="1:238" s="27" customFormat="1" ht="33" customHeight="1" x14ac:dyDescent="0.2">
      <c r="A140" s="228">
        <f t="shared" si="3"/>
        <v>132</v>
      </c>
      <c r="B140" s="47" t="s">
        <v>2743</v>
      </c>
      <c r="C140" s="47" t="s">
        <v>763</v>
      </c>
      <c r="D140" s="47" t="s">
        <v>2744</v>
      </c>
      <c r="E140" s="48" t="s">
        <v>160</v>
      </c>
      <c r="F140" s="49">
        <v>2394</v>
      </c>
      <c r="G140" s="49">
        <v>5255</v>
      </c>
      <c r="H140" s="50" t="s">
        <v>721</v>
      </c>
      <c r="I140" s="156" t="s">
        <v>53</v>
      </c>
      <c r="J140" s="27" t="s">
        <v>803</v>
      </c>
      <c r="K140" s="15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</row>
    <row r="141" spans="1:238" s="27" customFormat="1" ht="33" customHeight="1" x14ac:dyDescent="0.2">
      <c r="A141" s="228">
        <f t="shared" si="3"/>
        <v>133</v>
      </c>
      <c r="B141" s="47" t="s">
        <v>2745</v>
      </c>
      <c r="C141" s="47" t="s">
        <v>763</v>
      </c>
      <c r="D141" s="47" t="s">
        <v>2744</v>
      </c>
      <c r="E141" s="48" t="s">
        <v>405</v>
      </c>
      <c r="F141" s="49">
        <v>1173</v>
      </c>
      <c r="G141" s="49">
        <v>2543</v>
      </c>
      <c r="H141" s="50" t="s">
        <v>43</v>
      </c>
      <c r="I141" s="156" t="s">
        <v>53</v>
      </c>
      <c r="J141" s="27" t="s">
        <v>803</v>
      </c>
      <c r="K141" s="15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</row>
    <row r="142" spans="1:238" s="27" customFormat="1" ht="33" customHeight="1" x14ac:dyDescent="0.2">
      <c r="A142" s="228">
        <f t="shared" si="3"/>
        <v>134</v>
      </c>
      <c r="B142" s="47" t="s">
        <v>2746</v>
      </c>
      <c r="C142" s="47" t="s">
        <v>763</v>
      </c>
      <c r="D142" s="47" t="s">
        <v>2744</v>
      </c>
      <c r="E142" s="48" t="s">
        <v>2747</v>
      </c>
      <c r="F142" s="49">
        <v>916</v>
      </c>
      <c r="G142" s="49">
        <v>1796</v>
      </c>
      <c r="H142" s="50" t="s">
        <v>43</v>
      </c>
      <c r="I142" s="156" t="s">
        <v>53</v>
      </c>
      <c r="J142" s="27" t="s">
        <v>803</v>
      </c>
      <c r="K142" s="15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</row>
    <row r="143" spans="1:238" s="27" customFormat="1" ht="33" customHeight="1" x14ac:dyDescent="0.2">
      <c r="A143" s="369" t="s">
        <v>1059</v>
      </c>
      <c r="B143" s="370"/>
      <c r="C143" s="370"/>
      <c r="D143" s="370"/>
      <c r="E143" s="370"/>
      <c r="F143" s="370"/>
      <c r="G143" s="370"/>
      <c r="H143" s="370"/>
      <c r="I143" s="370"/>
      <c r="J143" s="371"/>
      <c r="K143" s="15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</row>
    <row r="144" spans="1:238" s="27" customFormat="1" ht="33" customHeight="1" x14ac:dyDescent="0.2">
      <c r="A144" s="21">
        <f>ROW()-9</f>
        <v>135</v>
      </c>
      <c r="B144" s="22" t="s">
        <v>1060</v>
      </c>
      <c r="C144" s="54" t="s">
        <v>1061</v>
      </c>
      <c r="D144" s="235">
        <v>2012.09</v>
      </c>
      <c r="E144" s="23" t="s">
        <v>126</v>
      </c>
      <c r="F144" s="24">
        <v>6733</v>
      </c>
      <c r="G144" s="24">
        <v>10466</v>
      </c>
      <c r="H144" s="29" t="s">
        <v>939</v>
      </c>
      <c r="I144" s="26" t="s">
        <v>53</v>
      </c>
      <c r="K144" s="15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</row>
    <row r="145" spans="1:238" s="27" customFormat="1" ht="33" customHeight="1" x14ac:dyDescent="0.2">
      <c r="A145" s="21">
        <f t="shared" ref="A145:A153" si="4">ROW()-9</f>
        <v>136</v>
      </c>
      <c r="B145" s="35" t="s">
        <v>1062</v>
      </c>
      <c r="C145" s="54" t="s">
        <v>1063</v>
      </c>
      <c r="D145" s="237">
        <v>2015.06</v>
      </c>
      <c r="E145" s="160" t="s">
        <v>273</v>
      </c>
      <c r="F145" s="161">
        <v>1004</v>
      </c>
      <c r="G145" s="161">
        <v>1896</v>
      </c>
      <c r="H145" s="32" t="s">
        <v>933</v>
      </c>
      <c r="I145" s="163" t="s">
        <v>53</v>
      </c>
      <c r="J145" s="46" t="s">
        <v>1064</v>
      </c>
      <c r="K145" s="15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</row>
    <row r="146" spans="1:238" s="27" customFormat="1" ht="33" customHeight="1" x14ac:dyDescent="0.2">
      <c r="A146" s="21">
        <f t="shared" si="4"/>
        <v>137</v>
      </c>
      <c r="B146" s="41" t="s">
        <v>1065</v>
      </c>
      <c r="C146" s="41" t="s">
        <v>909</v>
      </c>
      <c r="D146" s="232">
        <v>2016.09</v>
      </c>
      <c r="E146" s="164" t="s">
        <v>174</v>
      </c>
      <c r="F146" s="108">
        <v>664</v>
      </c>
      <c r="G146" s="108">
        <v>1328</v>
      </c>
      <c r="H146" s="32" t="s">
        <v>42</v>
      </c>
      <c r="I146" s="196" t="s">
        <v>53</v>
      </c>
      <c r="J146" s="46"/>
      <c r="K146" s="15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</row>
    <row r="147" spans="1:238" s="27" customFormat="1" ht="33" customHeight="1" x14ac:dyDescent="0.2">
      <c r="A147" s="21">
        <f t="shared" si="4"/>
        <v>138</v>
      </c>
      <c r="B147" s="28" t="s">
        <v>1066</v>
      </c>
      <c r="C147" s="66" t="s">
        <v>909</v>
      </c>
      <c r="D147" s="233">
        <v>2016.11</v>
      </c>
      <c r="E147" s="30" t="s">
        <v>157</v>
      </c>
      <c r="F147" s="77">
        <v>212</v>
      </c>
      <c r="G147" s="185">
        <v>127</v>
      </c>
      <c r="H147" s="65" t="s">
        <v>1067</v>
      </c>
      <c r="I147" s="64" t="s">
        <v>1068</v>
      </c>
      <c r="J147" s="46" t="s">
        <v>1069</v>
      </c>
      <c r="K147" s="1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</row>
    <row r="148" spans="1:238" s="27" customFormat="1" ht="33" customHeight="1" x14ac:dyDescent="0.2">
      <c r="A148" s="21">
        <f t="shared" si="4"/>
        <v>139</v>
      </c>
      <c r="B148" s="28" t="s">
        <v>1070</v>
      </c>
      <c r="C148" s="28" t="s">
        <v>1059</v>
      </c>
      <c r="D148" s="233">
        <v>2017.02</v>
      </c>
      <c r="E148" s="30" t="s">
        <v>157</v>
      </c>
      <c r="F148" s="77">
        <v>827</v>
      </c>
      <c r="G148" s="31">
        <v>857</v>
      </c>
      <c r="H148" s="32" t="s">
        <v>1067</v>
      </c>
      <c r="I148" s="33" t="s">
        <v>1067</v>
      </c>
      <c r="J148" s="46"/>
      <c r="K148" s="15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</row>
    <row r="149" spans="1:238" s="27" customFormat="1" ht="33" customHeight="1" x14ac:dyDescent="0.2">
      <c r="A149" s="21">
        <f t="shared" si="4"/>
        <v>140</v>
      </c>
      <c r="B149" s="79" t="s">
        <v>1071</v>
      </c>
      <c r="C149" s="54" t="s">
        <v>1063</v>
      </c>
      <c r="D149" s="233">
        <v>2017.07</v>
      </c>
      <c r="E149" s="30" t="s">
        <v>103</v>
      </c>
      <c r="F149" s="31">
        <v>160</v>
      </c>
      <c r="G149" s="31">
        <v>788</v>
      </c>
      <c r="H149" s="32" t="s">
        <v>1072</v>
      </c>
      <c r="I149" s="33" t="s">
        <v>53</v>
      </c>
      <c r="J149" s="46" t="s">
        <v>1073</v>
      </c>
      <c r="K149" s="15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</row>
    <row r="150" spans="1:238" s="27" customFormat="1" ht="33" customHeight="1" x14ac:dyDescent="0.2">
      <c r="A150" s="21">
        <f t="shared" si="4"/>
        <v>141</v>
      </c>
      <c r="B150" s="79" t="s">
        <v>1074</v>
      </c>
      <c r="C150" s="28" t="s">
        <v>1061</v>
      </c>
      <c r="D150" s="233">
        <v>2017.09</v>
      </c>
      <c r="E150" s="30" t="s">
        <v>1075</v>
      </c>
      <c r="F150" s="31">
        <v>1296</v>
      </c>
      <c r="G150" s="31">
        <v>3023</v>
      </c>
      <c r="H150" s="32" t="s">
        <v>43</v>
      </c>
      <c r="I150" s="33" t="s">
        <v>53</v>
      </c>
      <c r="J150" s="46"/>
      <c r="K150" s="15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</row>
    <row r="151" spans="1:238" s="27" customFormat="1" ht="33" customHeight="1" x14ac:dyDescent="0.2">
      <c r="A151" s="21">
        <f t="shared" si="4"/>
        <v>142</v>
      </c>
      <c r="B151" s="79" t="s">
        <v>1076</v>
      </c>
      <c r="C151" s="54" t="s">
        <v>909</v>
      </c>
      <c r="D151" s="233">
        <v>2018.04</v>
      </c>
      <c r="E151" s="80" t="s">
        <v>540</v>
      </c>
      <c r="F151" s="31">
        <v>1953</v>
      </c>
      <c r="G151" s="31">
        <v>4262</v>
      </c>
      <c r="H151" s="32" t="s">
        <v>960</v>
      </c>
      <c r="I151" s="33" t="s">
        <v>1077</v>
      </c>
      <c r="J151" s="46" t="s">
        <v>1078</v>
      </c>
      <c r="K151" s="15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</row>
    <row r="152" spans="1:238" s="27" customFormat="1" ht="33" customHeight="1" x14ac:dyDescent="0.2">
      <c r="A152" s="21">
        <f t="shared" si="4"/>
        <v>143</v>
      </c>
      <c r="B152" s="28" t="s">
        <v>1079</v>
      </c>
      <c r="C152" s="28" t="s">
        <v>1080</v>
      </c>
      <c r="D152" s="233">
        <v>2018.08</v>
      </c>
      <c r="E152" s="112" t="s">
        <v>557</v>
      </c>
      <c r="F152" s="31">
        <v>6033</v>
      </c>
      <c r="G152" s="31">
        <v>9483</v>
      </c>
      <c r="H152" s="32" t="s">
        <v>1081</v>
      </c>
      <c r="I152" s="33" t="s">
        <v>885</v>
      </c>
      <c r="J152" s="46" t="s">
        <v>1073</v>
      </c>
      <c r="K152" s="15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</row>
    <row r="153" spans="1:238" s="27" customFormat="1" ht="33" customHeight="1" x14ac:dyDescent="0.2">
      <c r="A153" s="21">
        <f t="shared" si="4"/>
        <v>144</v>
      </c>
      <c r="B153" s="22" t="s">
        <v>1082</v>
      </c>
      <c r="C153" s="47" t="s">
        <v>1083</v>
      </c>
      <c r="D153" s="235">
        <v>2020.11</v>
      </c>
      <c r="E153" s="23" t="s">
        <v>1084</v>
      </c>
      <c r="F153" s="24">
        <v>726</v>
      </c>
      <c r="G153" s="24">
        <v>1544</v>
      </c>
      <c r="H153" s="29" t="s">
        <v>43</v>
      </c>
      <c r="I153" s="26" t="s">
        <v>53</v>
      </c>
      <c r="K153" s="15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</row>
    <row r="154" spans="1:238" s="27" customFormat="1" ht="33" customHeight="1" x14ac:dyDescent="0.2">
      <c r="A154" s="369" t="s">
        <v>548</v>
      </c>
      <c r="B154" s="370"/>
      <c r="C154" s="370"/>
      <c r="D154" s="370"/>
      <c r="E154" s="370"/>
      <c r="F154" s="370"/>
      <c r="G154" s="370"/>
      <c r="H154" s="370"/>
      <c r="I154" s="370"/>
      <c r="J154" s="371"/>
      <c r="K154" s="15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</row>
    <row r="155" spans="1:238" ht="33" customHeight="1" x14ac:dyDescent="0.2">
      <c r="A155" s="228">
        <f>ROW()-10</f>
        <v>145</v>
      </c>
      <c r="B155" s="47" t="s">
        <v>1085</v>
      </c>
      <c r="C155" s="28" t="s">
        <v>1086</v>
      </c>
      <c r="D155" s="223">
        <v>2013.12</v>
      </c>
      <c r="E155" s="48" t="s">
        <v>83</v>
      </c>
      <c r="F155" s="49">
        <v>528</v>
      </c>
      <c r="G155" s="49">
        <v>1197</v>
      </c>
      <c r="H155" s="50" t="s">
        <v>1087</v>
      </c>
      <c r="I155" s="51" t="s">
        <v>1088</v>
      </c>
    </row>
    <row r="156" spans="1:238" s="27" customFormat="1" ht="33" customHeight="1" x14ac:dyDescent="0.2">
      <c r="A156" s="228">
        <f t="shared" ref="A156:A159" si="5">ROW()-10</f>
        <v>146</v>
      </c>
      <c r="B156" s="28" t="s">
        <v>1089</v>
      </c>
      <c r="C156" s="28" t="s">
        <v>548</v>
      </c>
      <c r="D156" s="233">
        <v>2016.03</v>
      </c>
      <c r="E156" s="30" t="s">
        <v>133</v>
      </c>
      <c r="F156" s="31">
        <v>1929</v>
      </c>
      <c r="G156" s="31">
        <v>3152</v>
      </c>
      <c r="H156" s="32" t="s">
        <v>933</v>
      </c>
      <c r="I156" s="33" t="s">
        <v>53</v>
      </c>
      <c r="J156" s="46"/>
      <c r="K156" s="15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</row>
    <row r="157" spans="1:238" s="27" customFormat="1" ht="33" customHeight="1" x14ac:dyDescent="0.2">
      <c r="A157" s="228">
        <f t="shared" si="5"/>
        <v>147</v>
      </c>
      <c r="B157" s="28" t="s">
        <v>1090</v>
      </c>
      <c r="C157" s="61" t="s">
        <v>548</v>
      </c>
      <c r="D157" s="233">
        <v>2016.11</v>
      </c>
      <c r="E157" s="30" t="s">
        <v>133</v>
      </c>
      <c r="F157" s="77">
        <v>349</v>
      </c>
      <c r="G157" s="185">
        <v>344</v>
      </c>
      <c r="H157" s="32" t="s">
        <v>42</v>
      </c>
      <c r="I157" s="64" t="s">
        <v>53</v>
      </c>
      <c r="J157" s="46"/>
      <c r="K157" s="15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</row>
    <row r="158" spans="1:238" ht="33" customHeight="1" x14ac:dyDescent="0.2">
      <c r="A158" s="228">
        <f t="shared" si="5"/>
        <v>148</v>
      </c>
      <c r="B158" s="79" t="s">
        <v>1091</v>
      </c>
      <c r="C158" s="54" t="s">
        <v>548</v>
      </c>
      <c r="D158" s="233">
        <v>2018.04</v>
      </c>
      <c r="E158" s="80" t="s">
        <v>1092</v>
      </c>
      <c r="F158" s="31">
        <v>2033</v>
      </c>
      <c r="G158" s="31">
        <v>4622</v>
      </c>
      <c r="H158" s="32" t="s">
        <v>4</v>
      </c>
      <c r="I158" s="33" t="s">
        <v>1093</v>
      </c>
      <c r="J158" s="46"/>
    </row>
    <row r="159" spans="1:238" ht="33" customHeight="1" x14ac:dyDescent="0.2">
      <c r="A159" s="228">
        <f t="shared" si="5"/>
        <v>149</v>
      </c>
      <c r="B159" s="79" t="s">
        <v>1094</v>
      </c>
      <c r="C159" s="54" t="s">
        <v>548</v>
      </c>
      <c r="D159" s="233">
        <v>2018.08</v>
      </c>
      <c r="E159" s="80" t="s">
        <v>1095</v>
      </c>
      <c r="F159" s="31">
        <v>469</v>
      </c>
      <c r="G159" s="31">
        <v>1084</v>
      </c>
      <c r="H159" s="32" t="s">
        <v>989</v>
      </c>
      <c r="I159" s="33" t="s">
        <v>32</v>
      </c>
      <c r="J159" s="46"/>
    </row>
    <row r="160" spans="1:238" s="27" customFormat="1" ht="33" customHeight="1" x14ac:dyDescent="0.2">
      <c r="A160" s="369" t="s">
        <v>34</v>
      </c>
      <c r="B160" s="370"/>
      <c r="C160" s="370"/>
      <c r="D160" s="370"/>
      <c r="E160" s="370"/>
      <c r="F160" s="370"/>
      <c r="G160" s="370"/>
      <c r="H160" s="370"/>
      <c r="I160" s="370"/>
      <c r="J160" s="371"/>
      <c r="K160" s="15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</row>
    <row r="161" spans="1:238" ht="33" customHeight="1" x14ac:dyDescent="0.2">
      <c r="A161" s="21">
        <f>ROW()-11</f>
        <v>150</v>
      </c>
      <c r="B161" s="22" t="s">
        <v>1096</v>
      </c>
      <c r="C161" s="54" t="s">
        <v>34</v>
      </c>
      <c r="D161" s="233">
        <v>2009.04</v>
      </c>
      <c r="E161" s="23" t="s">
        <v>466</v>
      </c>
      <c r="F161" s="24">
        <v>3211</v>
      </c>
      <c r="G161" s="24">
        <v>5966</v>
      </c>
      <c r="H161" s="25" t="s">
        <v>2</v>
      </c>
      <c r="I161" s="26" t="s">
        <v>53</v>
      </c>
    </row>
    <row r="162" spans="1:238" ht="33" customHeight="1" x14ac:dyDescent="0.2">
      <c r="A162" s="21">
        <f t="shared" ref="A162:A175" si="6">ROW()-11</f>
        <v>151</v>
      </c>
      <c r="B162" s="22" t="s">
        <v>1097</v>
      </c>
      <c r="C162" s="54" t="s">
        <v>33</v>
      </c>
      <c r="D162" s="233">
        <v>2009.04</v>
      </c>
      <c r="E162" s="23" t="s">
        <v>467</v>
      </c>
      <c r="F162" s="24">
        <v>2485</v>
      </c>
      <c r="G162" s="24">
        <v>5322</v>
      </c>
      <c r="H162" s="25" t="s">
        <v>2</v>
      </c>
      <c r="I162" s="26" t="s">
        <v>53</v>
      </c>
    </row>
    <row r="163" spans="1:238" ht="33" customHeight="1" x14ac:dyDescent="0.2">
      <c r="A163" s="21">
        <f t="shared" si="6"/>
        <v>152</v>
      </c>
      <c r="B163" s="22" t="s">
        <v>1098</v>
      </c>
      <c r="C163" s="28" t="s">
        <v>34</v>
      </c>
      <c r="D163" s="233">
        <v>2009.08</v>
      </c>
      <c r="E163" s="23" t="s">
        <v>114</v>
      </c>
      <c r="F163" s="24">
        <v>10008</v>
      </c>
      <c r="G163" s="24">
        <v>17868</v>
      </c>
      <c r="H163" s="32" t="s">
        <v>1099</v>
      </c>
      <c r="I163" s="26" t="s">
        <v>53</v>
      </c>
    </row>
    <row r="164" spans="1:238" ht="33" customHeight="1" x14ac:dyDescent="0.2">
      <c r="A164" s="21">
        <f t="shared" si="6"/>
        <v>153</v>
      </c>
      <c r="B164" s="22" t="s">
        <v>1100</v>
      </c>
      <c r="C164" s="47" t="s">
        <v>34</v>
      </c>
      <c r="D164" s="235">
        <v>2010.02</v>
      </c>
      <c r="E164" s="23" t="s">
        <v>477</v>
      </c>
      <c r="F164" s="24">
        <v>6090</v>
      </c>
      <c r="G164" s="24">
        <v>7812</v>
      </c>
      <c r="H164" s="29" t="s">
        <v>2</v>
      </c>
      <c r="I164" s="26" t="s">
        <v>53</v>
      </c>
    </row>
    <row r="165" spans="1:238" ht="33" customHeight="1" x14ac:dyDescent="0.2">
      <c r="A165" s="21">
        <f t="shared" si="6"/>
        <v>154</v>
      </c>
      <c r="B165" s="22" t="s">
        <v>1101</v>
      </c>
      <c r="C165" s="28" t="s">
        <v>39</v>
      </c>
      <c r="D165" s="233">
        <v>2011.04</v>
      </c>
      <c r="E165" s="23" t="s">
        <v>451</v>
      </c>
      <c r="F165" s="24">
        <v>4540</v>
      </c>
      <c r="G165" s="24">
        <v>8611</v>
      </c>
      <c r="H165" s="29" t="s">
        <v>2</v>
      </c>
      <c r="I165" s="26" t="s">
        <v>53</v>
      </c>
    </row>
    <row r="166" spans="1:238" ht="33" customHeight="1" x14ac:dyDescent="0.2">
      <c r="A166" s="21">
        <f t="shared" si="6"/>
        <v>155</v>
      </c>
      <c r="B166" s="22" t="s">
        <v>1102</v>
      </c>
      <c r="C166" s="28" t="s">
        <v>34</v>
      </c>
      <c r="D166" s="233">
        <v>2011.05</v>
      </c>
      <c r="E166" s="23" t="s">
        <v>453</v>
      </c>
      <c r="F166" s="24">
        <v>6342</v>
      </c>
      <c r="G166" s="24">
        <v>12163</v>
      </c>
      <c r="H166" s="29" t="s">
        <v>2</v>
      </c>
      <c r="I166" s="26" t="s">
        <v>53</v>
      </c>
    </row>
    <row r="167" spans="1:238" ht="33" customHeight="1" x14ac:dyDescent="0.2">
      <c r="A167" s="21">
        <f t="shared" si="6"/>
        <v>156</v>
      </c>
      <c r="B167" s="22" t="s">
        <v>1103</v>
      </c>
      <c r="C167" s="28" t="s">
        <v>819</v>
      </c>
      <c r="D167" s="233">
        <v>2011.08</v>
      </c>
      <c r="E167" s="23" t="s">
        <v>386</v>
      </c>
      <c r="F167" s="24">
        <v>3304</v>
      </c>
      <c r="G167" s="24">
        <v>4768</v>
      </c>
      <c r="H167" s="29" t="s">
        <v>851</v>
      </c>
      <c r="I167" s="26" t="s">
        <v>53</v>
      </c>
    </row>
    <row r="168" spans="1:238" ht="33" customHeight="1" x14ac:dyDescent="0.2">
      <c r="A168" s="21">
        <f t="shared" si="6"/>
        <v>157</v>
      </c>
      <c r="B168" s="22" t="s">
        <v>1104</v>
      </c>
      <c r="C168" s="28" t="s">
        <v>34</v>
      </c>
      <c r="D168" s="233">
        <v>2014.08</v>
      </c>
      <c r="E168" s="23" t="s">
        <v>295</v>
      </c>
      <c r="F168" s="24">
        <v>3419</v>
      </c>
      <c r="G168" s="24">
        <v>6626</v>
      </c>
      <c r="H168" s="29" t="s">
        <v>1026</v>
      </c>
      <c r="I168" s="26" t="s">
        <v>53</v>
      </c>
    </row>
    <row r="169" spans="1:238" ht="33" customHeight="1" x14ac:dyDescent="0.2">
      <c r="A169" s="21">
        <f t="shared" si="6"/>
        <v>158</v>
      </c>
      <c r="B169" s="28" t="s">
        <v>1105</v>
      </c>
      <c r="C169" s="28" t="s">
        <v>34</v>
      </c>
      <c r="D169" s="233">
        <v>2015.08</v>
      </c>
      <c r="E169" s="30" t="s">
        <v>286</v>
      </c>
      <c r="F169" s="31">
        <v>4082</v>
      </c>
      <c r="G169" s="31">
        <v>10857</v>
      </c>
      <c r="H169" s="32" t="s">
        <v>855</v>
      </c>
      <c r="I169" s="33" t="s">
        <v>53</v>
      </c>
      <c r="J169" s="46"/>
    </row>
    <row r="170" spans="1:238" ht="33" customHeight="1" x14ac:dyDescent="0.2">
      <c r="A170" s="21">
        <f t="shared" si="6"/>
        <v>159</v>
      </c>
      <c r="B170" s="28" t="s">
        <v>1106</v>
      </c>
      <c r="C170" s="28" t="s">
        <v>34</v>
      </c>
      <c r="D170" s="233">
        <v>2016.02</v>
      </c>
      <c r="E170" s="30" t="s">
        <v>248</v>
      </c>
      <c r="F170" s="31">
        <v>4854</v>
      </c>
      <c r="G170" s="31">
        <v>10459</v>
      </c>
      <c r="H170" s="32" t="s">
        <v>858</v>
      </c>
      <c r="I170" s="33" t="s">
        <v>53</v>
      </c>
      <c r="J170" s="46"/>
    </row>
    <row r="171" spans="1:238" ht="33" customHeight="1" x14ac:dyDescent="0.2">
      <c r="A171" s="21">
        <f t="shared" si="6"/>
        <v>160</v>
      </c>
      <c r="B171" s="28" t="s">
        <v>1107</v>
      </c>
      <c r="C171" s="28" t="s">
        <v>34</v>
      </c>
      <c r="D171" s="233">
        <v>2016.09</v>
      </c>
      <c r="E171" s="30" t="s">
        <v>179</v>
      </c>
      <c r="F171" s="31">
        <v>4234</v>
      </c>
      <c r="G171" s="31">
        <v>12036</v>
      </c>
      <c r="H171" s="32" t="s">
        <v>42</v>
      </c>
      <c r="I171" s="33" t="s">
        <v>53</v>
      </c>
      <c r="J171" s="46"/>
    </row>
    <row r="172" spans="1:238" ht="33" customHeight="1" x14ac:dyDescent="0.2">
      <c r="A172" s="21">
        <f t="shared" si="6"/>
        <v>161</v>
      </c>
      <c r="B172" s="28" t="s">
        <v>1108</v>
      </c>
      <c r="C172" s="28" t="s">
        <v>819</v>
      </c>
      <c r="D172" s="233">
        <v>2016.11</v>
      </c>
      <c r="E172" s="30" t="s">
        <v>94</v>
      </c>
      <c r="F172" s="77">
        <v>5961</v>
      </c>
      <c r="G172" s="185">
        <v>14412</v>
      </c>
      <c r="H172" s="32" t="s">
        <v>4</v>
      </c>
      <c r="I172" s="64" t="s">
        <v>53</v>
      </c>
      <c r="J172" s="45" t="s">
        <v>1109</v>
      </c>
    </row>
    <row r="173" spans="1:238" ht="33" customHeight="1" x14ac:dyDescent="0.2">
      <c r="A173" s="21">
        <f t="shared" si="6"/>
        <v>162</v>
      </c>
      <c r="B173" s="78" t="s">
        <v>1110</v>
      </c>
      <c r="C173" s="28" t="s">
        <v>819</v>
      </c>
      <c r="D173" s="224" t="s">
        <v>562</v>
      </c>
      <c r="E173" s="96" t="s">
        <v>1111</v>
      </c>
      <c r="F173" s="97">
        <v>3437</v>
      </c>
      <c r="G173" s="93">
        <v>7973</v>
      </c>
      <c r="H173" s="98" t="s">
        <v>851</v>
      </c>
      <c r="I173" s="94" t="s">
        <v>53</v>
      </c>
      <c r="J173" s="46"/>
    </row>
    <row r="174" spans="1:238" ht="33" customHeight="1" x14ac:dyDescent="0.2">
      <c r="A174" s="21">
        <f t="shared" si="6"/>
        <v>163</v>
      </c>
      <c r="B174" s="47" t="s">
        <v>818</v>
      </c>
      <c r="C174" s="28" t="s">
        <v>819</v>
      </c>
      <c r="D174" s="223">
        <v>2020.09</v>
      </c>
      <c r="E174" s="48" t="s">
        <v>130</v>
      </c>
      <c r="F174" s="49">
        <v>5160</v>
      </c>
      <c r="G174" s="49">
        <v>9484</v>
      </c>
      <c r="H174" s="98" t="s">
        <v>721</v>
      </c>
      <c r="I174" s="51" t="s">
        <v>53</v>
      </c>
    </row>
    <row r="175" spans="1:238" ht="33" customHeight="1" x14ac:dyDescent="0.2">
      <c r="A175" s="21">
        <f t="shared" si="6"/>
        <v>164</v>
      </c>
      <c r="B175" s="47" t="s">
        <v>1112</v>
      </c>
      <c r="C175" s="28" t="s">
        <v>819</v>
      </c>
      <c r="D175" s="223">
        <v>2020.09</v>
      </c>
      <c r="E175" s="48" t="s">
        <v>780</v>
      </c>
      <c r="F175" s="49">
        <v>3812</v>
      </c>
      <c r="G175" s="49">
        <v>6967</v>
      </c>
      <c r="H175" s="50" t="s">
        <v>43</v>
      </c>
      <c r="I175" s="51" t="s">
        <v>53</v>
      </c>
      <c r="J175" s="27" t="s">
        <v>803</v>
      </c>
    </row>
    <row r="176" spans="1:238" s="27" customFormat="1" ht="33" customHeight="1" x14ac:dyDescent="0.2">
      <c r="A176" s="369" t="s">
        <v>742</v>
      </c>
      <c r="B176" s="370"/>
      <c r="C176" s="370"/>
      <c r="D176" s="370"/>
      <c r="E176" s="370"/>
      <c r="F176" s="370"/>
      <c r="G176" s="370"/>
      <c r="H176" s="370"/>
      <c r="I176" s="370"/>
      <c r="J176" s="371"/>
      <c r="K176" s="15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</row>
    <row r="177" spans="1:11" ht="33" customHeight="1" x14ac:dyDescent="0.2">
      <c r="A177" s="21">
        <f>ROW()-12</f>
        <v>165</v>
      </c>
      <c r="B177" s="22" t="s">
        <v>60</v>
      </c>
      <c r="C177" s="28" t="s">
        <v>730</v>
      </c>
      <c r="D177" s="233">
        <v>2010.09</v>
      </c>
      <c r="E177" s="23" t="s">
        <v>435</v>
      </c>
      <c r="F177" s="24">
        <v>1216</v>
      </c>
      <c r="G177" s="24">
        <v>1823</v>
      </c>
      <c r="H177" s="29" t="s">
        <v>2</v>
      </c>
      <c r="I177" s="26" t="s">
        <v>53</v>
      </c>
      <c r="J177" s="127"/>
    </row>
    <row r="178" spans="1:11" ht="33" customHeight="1" x14ac:dyDescent="0.2">
      <c r="A178" s="21">
        <f t="shared" ref="A178:A194" si="7">ROW()-12</f>
        <v>166</v>
      </c>
      <c r="B178" s="22" t="s">
        <v>1113</v>
      </c>
      <c r="C178" s="28" t="s">
        <v>730</v>
      </c>
      <c r="D178" s="233">
        <v>2011.06</v>
      </c>
      <c r="E178" s="23" t="s">
        <v>103</v>
      </c>
      <c r="F178" s="24">
        <v>771</v>
      </c>
      <c r="G178" s="24">
        <v>1196</v>
      </c>
      <c r="H178" s="29" t="s">
        <v>2</v>
      </c>
      <c r="I178" s="26" t="s">
        <v>53</v>
      </c>
    </row>
    <row r="179" spans="1:11" s="4" customFormat="1" ht="33" customHeight="1" x14ac:dyDescent="0.2">
      <c r="A179" s="21">
        <f t="shared" si="7"/>
        <v>167</v>
      </c>
      <c r="B179" s="22" t="s">
        <v>1114</v>
      </c>
      <c r="C179" s="28" t="s">
        <v>730</v>
      </c>
      <c r="D179" s="235">
        <v>2012.06</v>
      </c>
      <c r="E179" s="23" t="s">
        <v>420</v>
      </c>
      <c r="F179" s="24">
        <v>326</v>
      </c>
      <c r="G179" s="24">
        <v>543</v>
      </c>
      <c r="H179" s="29" t="s">
        <v>925</v>
      </c>
      <c r="I179" s="26" t="s">
        <v>53</v>
      </c>
      <c r="J179" s="27"/>
      <c r="K179" s="238"/>
    </row>
    <row r="180" spans="1:11" s="4" customFormat="1" ht="33" customHeight="1" x14ac:dyDescent="0.2">
      <c r="A180" s="21">
        <f t="shared" si="7"/>
        <v>168</v>
      </c>
      <c r="B180" s="28" t="s">
        <v>1115</v>
      </c>
      <c r="C180" s="28" t="s">
        <v>730</v>
      </c>
      <c r="D180" s="235">
        <v>2013.02</v>
      </c>
      <c r="E180" s="23" t="s">
        <v>374</v>
      </c>
      <c r="F180" s="24">
        <v>3549</v>
      </c>
      <c r="G180" s="24">
        <v>7292</v>
      </c>
      <c r="H180" s="29" t="s">
        <v>858</v>
      </c>
      <c r="I180" s="26" t="s">
        <v>53</v>
      </c>
      <c r="J180" s="27"/>
      <c r="K180" s="238"/>
    </row>
    <row r="181" spans="1:11" s="4" customFormat="1" ht="33" customHeight="1" x14ac:dyDescent="0.2">
      <c r="A181" s="21">
        <f t="shared" si="7"/>
        <v>169</v>
      </c>
      <c r="B181" s="28" t="s">
        <v>1116</v>
      </c>
      <c r="C181" s="54" t="s">
        <v>730</v>
      </c>
      <c r="D181" s="235">
        <v>2013.06</v>
      </c>
      <c r="E181" s="23" t="s">
        <v>196</v>
      </c>
      <c r="F181" s="24">
        <v>2157</v>
      </c>
      <c r="G181" s="24">
        <v>3594</v>
      </c>
      <c r="H181" s="29" t="s">
        <v>855</v>
      </c>
      <c r="I181" s="26" t="s">
        <v>53</v>
      </c>
      <c r="J181" s="27"/>
      <c r="K181" s="238"/>
    </row>
    <row r="182" spans="1:11" s="4" customFormat="1" ht="33" customHeight="1" x14ac:dyDescent="0.2">
      <c r="A182" s="21">
        <f t="shared" si="7"/>
        <v>170</v>
      </c>
      <c r="B182" s="28" t="s">
        <v>1117</v>
      </c>
      <c r="C182" s="54" t="s">
        <v>730</v>
      </c>
      <c r="D182" s="235">
        <v>2013.07</v>
      </c>
      <c r="E182" s="23" t="s">
        <v>347</v>
      </c>
      <c r="F182" s="24">
        <v>668</v>
      </c>
      <c r="G182" s="24">
        <v>1106</v>
      </c>
      <c r="H182" s="29" t="s">
        <v>851</v>
      </c>
      <c r="I182" s="26" t="s">
        <v>53</v>
      </c>
      <c r="J182" s="27"/>
      <c r="K182" s="238"/>
    </row>
    <row r="183" spans="1:11" s="4" customFormat="1" ht="33" customHeight="1" x14ac:dyDescent="0.2">
      <c r="A183" s="21">
        <f t="shared" si="7"/>
        <v>171</v>
      </c>
      <c r="B183" s="28" t="s">
        <v>1118</v>
      </c>
      <c r="C183" s="28" t="s">
        <v>730</v>
      </c>
      <c r="D183" s="233">
        <v>2014.04</v>
      </c>
      <c r="E183" s="52" t="s">
        <v>71</v>
      </c>
      <c r="F183" s="53">
        <v>1893</v>
      </c>
      <c r="G183" s="24">
        <v>2257</v>
      </c>
      <c r="H183" s="29" t="s">
        <v>2</v>
      </c>
      <c r="I183" s="26" t="s">
        <v>53</v>
      </c>
      <c r="J183" s="45"/>
      <c r="K183" s="238"/>
    </row>
    <row r="184" spans="1:11" s="4" customFormat="1" ht="33" customHeight="1" x14ac:dyDescent="0.2">
      <c r="A184" s="21">
        <f t="shared" si="7"/>
        <v>172</v>
      </c>
      <c r="B184" s="22" t="s">
        <v>1119</v>
      </c>
      <c r="C184" s="22" t="s">
        <v>730</v>
      </c>
      <c r="D184" s="233">
        <v>2014.07</v>
      </c>
      <c r="E184" s="52" t="s">
        <v>279</v>
      </c>
      <c r="F184" s="24">
        <v>485</v>
      </c>
      <c r="G184" s="24">
        <v>1278</v>
      </c>
      <c r="H184" s="29" t="s">
        <v>1120</v>
      </c>
      <c r="I184" s="26" t="s">
        <v>53</v>
      </c>
      <c r="J184" s="27"/>
      <c r="K184" s="238"/>
    </row>
    <row r="185" spans="1:11" s="4" customFormat="1" ht="33" customHeight="1" x14ac:dyDescent="0.2">
      <c r="A185" s="21">
        <f t="shared" si="7"/>
        <v>173</v>
      </c>
      <c r="B185" s="28" t="s">
        <v>1121</v>
      </c>
      <c r="C185" s="28" t="s">
        <v>730</v>
      </c>
      <c r="D185" s="233">
        <v>2016.08</v>
      </c>
      <c r="E185" s="30" t="s">
        <v>189</v>
      </c>
      <c r="F185" s="31">
        <v>1477</v>
      </c>
      <c r="G185" s="31">
        <v>2607</v>
      </c>
      <c r="H185" s="32" t="s">
        <v>855</v>
      </c>
      <c r="I185" s="33" t="s">
        <v>53</v>
      </c>
      <c r="J185" s="45"/>
      <c r="K185" s="238"/>
    </row>
    <row r="186" spans="1:11" s="4" customFormat="1" ht="33" customHeight="1" x14ac:dyDescent="0.2">
      <c r="A186" s="21">
        <f t="shared" si="7"/>
        <v>174</v>
      </c>
      <c r="B186" s="28" t="s">
        <v>1122</v>
      </c>
      <c r="C186" s="28" t="s">
        <v>730</v>
      </c>
      <c r="D186" s="233" t="s">
        <v>981</v>
      </c>
      <c r="E186" s="30" t="s">
        <v>189</v>
      </c>
      <c r="F186" s="31">
        <v>247</v>
      </c>
      <c r="G186" s="31">
        <v>449</v>
      </c>
      <c r="H186" s="32" t="s">
        <v>42</v>
      </c>
      <c r="I186" s="33" t="s">
        <v>53</v>
      </c>
      <c r="J186" s="46"/>
      <c r="K186" s="238"/>
    </row>
    <row r="187" spans="1:11" s="4" customFormat="1" ht="33" customHeight="1" x14ac:dyDescent="0.2">
      <c r="A187" s="21">
        <f t="shared" si="7"/>
        <v>175</v>
      </c>
      <c r="B187" s="28" t="s">
        <v>1123</v>
      </c>
      <c r="C187" s="54" t="s">
        <v>730</v>
      </c>
      <c r="D187" s="233">
        <v>2017.05</v>
      </c>
      <c r="E187" s="30" t="s">
        <v>126</v>
      </c>
      <c r="F187" s="31">
        <v>580</v>
      </c>
      <c r="G187" s="31">
        <v>1253</v>
      </c>
      <c r="H187" s="32" t="s">
        <v>939</v>
      </c>
      <c r="I187" s="64" t="s">
        <v>53</v>
      </c>
      <c r="J187" s="46"/>
      <c r="K187" s="238"/>
    </row>
    <row r="188" spans="1:11" s="4" customFormat="1" ht="33" customHeight="1" x14ac:dyDescent="0.2">
      <c r="A188" s="21">
        <f t="shared" si="7"/>
        <v>176</v>
      </c>
      <c r="B188" s="28" t="s">
        <v>1124</v>
      </c>
      <c r="C188" s="28" t="s">
        <v>730</v>
      </c>
      <c r="D188" s="233">
        <v>2018.08</v>
      </c>
      <c r="E188" s="112" t="s">
        <v>1125</v>
      </c>
      <c r="F188" s="31">
        <v>961</v>
      </c>
      <c r="G188" s="31">
        <v>1818</v>
      </c>
      <c r="H188" s="32" t="s">
        <v>939</v>
      </c>
      <c r="I188" s="33" t="s">
        <v>1017</v>
      </c>
      <c r="J188" s="46"/>
      <c r="K188" s="238"/>
    </row>
    <row r="189" spans="1:11" s="4" customFormat="1" ht="33" customHeight="1" x14ac:dyDescent="0.2">
      <c r="A189" s="21">
        <f t="shared" si="7"/>
        <v>177</v>
      </c>
      <c r="B189" s="79" t="s">
        <v>1126</v>
      </c>
      <c r="C189" s="54" t="s">
        <v>730</v>
      </c>
      <c r="D189" s="233" t="s">
        <v>1127</v>
      </c>
      <c r="E189" s="80" t="s">
        <v>1128</v>
      </c>
      <c r="F189" s="31">
        <v>1111</v>
      </c>
      <c r="G189" s="31">
        <v>2111</v>
      </c>
      <c r="H189" s="32" t="s">
        <v>939</v>
      </c>
      <c r="I189" s="33" t="s">
        <v>1017</v>
      </c>
      <c r="J189" s="46"/>
      <c r="K189" s="238"/>
    </row>
    <row r="190" spans="1:11" s="4" customFormat="1" ht="33" customHeight="1" x14ac:dyDescent="0.2">
      <c r="A190" s="21">
        <f t="shared" si="7"/>
        <v>178</v>
      </c>
      <c r="B190" s="28" t="s">
        <v>570</v>
      </c>
      <c r="C190" s="95" t="s">
        <v>730</v>
      </c>
      <c r="D190" s="233">
        <v>2018.12</v>
      </c>
      <c r="E190" s="111" t="s">
        <v>571</v>
      </c>
      <c r="F190" s="31">
        <v>1222</v>
      </c>
      <c r="G190" s="31">
        <v>2353</v>
      </c>
      <c r="H190" s="91" t="s">
        <v>855</v>
      </c>
      <c r="I190" s="92" t="s">
        <v>35</v>
      </c>
      <c r="J190" s="27"/>
      <c r="K190" s="238"/>
    </row>
    <row r="191" spans="1:11" s="4" customFormat="1" ht="33" customHeight="1" x14ac:dyDescent="0.2">
      <c r="A191" s="21">
        <f t="shared" si="7"/>
        <v>179</v>
      </c>
      <c r="B191" s="28" t="s">
        <v>1129</v>
      </c>
      <c r="C191" s="95" t="s">
        <v>730</v>
      </c>
      <c r="D191" s="233">
        <v>2019.04</v>
      </c>
      <c r="E191" s="111" t="s">
        <v>624</v>
      </c>
      <c r="F191" s="31">
        <v>1283</v>
      </c>
      <c r="G191" s="31">
        <v>2628</v>
      </c>
      <c r="H191" s="120" t="s">
        <v>1130</v>
      </c>
      <c r="I191" s="92" t="s">
        <v>53</v>
      </c>
      <c r="J191" s="27" t="s">
        <v>1131</v>
      </c>
      <c r="K191" s="238"/>
    </row>
    <row r="192" spans="1:11" s="4" customFormat="1" ht="33" customHeight="1" x14ac:dyDescent="0.2">
      <c r="A192" s="21">
        <f t="shared" si="7"/>
        <v>180</v>
      </c>
      <c r="B192" s="28" t="s">
        <v>1132</v>
      </c>
      <c r="C192" s="28" t="s">
        <v>730</v>
      </c>
      <c r="D192" s="233">
        <v>2019.12</v>
      </c>
      <c r="E192" s="111" t="s">
        <v>719</v>
      </c>
      <c r="F192" s="31">
        <v>3045</v>
      </c>
      <c r="G192" s="31">
        <v>6005</v>
      </c>
      <c r="H192" s="91" t="s">
        <v>1031</v>
      </c>
      <c r="I192" s="92" t="s">
        <v>620</v>
      </c>
      <c r="J192" s="27"/>
      <c r="K192" s="238"/>
    </row>
    <row r="193" spans="1:11" s="4" customFormat="1" ht="33" customHeight="1" x14ac:dyDescent="0.2">
      <c r="A193" s="21">
        <f t="shared" si="7"/>
        <v>181</v>
      </c>
      <c r="B193" s="22" t="s">
        <v>1133</v>
      </c>
      <c r="C193" s="28" t="s">
        <v>730</v>
      </c>
      <c r="D193" s="235" t="s">
        <v>822</v>
      </c>
      <c r="E193" s="23" t="s">
        <v>832</v>
      </c>
      <c r="F193" s="24">
        <v>607</v>
      </c>
      <c r="G193" s="24">
        <v>1383</v>
      </c>
      <c r="H193" s="29" t="s">
        <v>43</v>
      </c>
      <c r="I193" s="26" t="s">
        <v>53</v>
      </c>
      <c r="J193" s="27"/>
      <c r="K193" s="238"/>
    </row>
    <row r="194" spans="1:11" s="4" customFormat="1" ht="33" customHeight="1" x14ac:dyDescent="0.2">
      <c r="A194" s="21">
        <f t="shared" si="7"/>
        <v>182</v>
      </c>
      <c r="B194" s="22" t="s">
        <v>1134</v>
      </c>
      <c r="C194" s="54" t="s">
        <v>730</v>
      </c>
      <c r="D194" s="235" t="s">
        <v>822</v>
      </c>
      <c r="E194" s="23" t="s">
        <v>121</v>
      </c>
      <c r="F194" s="24">
        <v>500</v>
      </c>
      <c r="G194" s="24">
        <v>1105</v>
      </c>
      <c r="H194" s="29" t="s">
        <v>43</v>
      </c>
      <c r="I194" s="26" t="s">
        <v>53</v>
      </c>
      <c r="J194" s="27"/>
      <c r="K194" s="238"/>
    </row>
    <row r="195" spans="1:11" s="4" customFormat="1" ht="33" customHeight="1" x14ac:dyDescent="0.2">
      <c r="A195" s="369" t="s">
        <v>732</v>
      </c>
      <c r="B195" s="370"/>
      <c r="C195" s="370"/>
      <c r="D195" s="370"/>
      <c r="E195" s="370"/>
      <c r="F195" s="370"/>
      <c r="G195" s="370"/>
      <c r="H195" s="370"/>
      <c r="I195" s="370"/>
      <c r="J195" s="371"/>
      <c r="K195" s="238"/>
    </row>
    <row r="196" spans="1:11" s="4" customFormat="1" ht="33" customHeight="1" x14ac:dyDescent="0.2">
      <c r="A196" s="21">
        <f>ROW()-13</f>
        <v>183</v>
      </c>
      <c r="B196" s="22" t="s">
        <v>1135</v>
      </c>
      <c r="C196" s="28" t="s">
        <v>732</v>
      </c>
      <c r="D196" s="233">
        <v>2011.11</v>
      </c>
      <c r="E196" s="23" t="s">
        <v>397</v>
      </c>
      <c r="F196" s="24">
        <v>124</v>
      </c>
      <c r="G196" s="24">
        <v>222</v>
      </c>
      <c r="H196" s="29" t="s">
        <v>870</v>
      </c>
      <c r="I196" s="26" t="s">
        <v>53</v>
      </c>
      <c r="J196" s="27"/>
      <c r="K196" s="238"/>
    </row>
    <row r="197" spans="1:11" s="4" customFormat="1" ht="33" customHeight="1" x14ac:dyDescent="0.2">
      <c r="A197" s="21">
        <f t="shared" ref="A197:A202" si="8">ROW()-13</f>
        <v>184</v>
      </c>
      <c r="B197" s="22" t="s">
        <v>1136</v>
      </c>
      <c r="C197" s="28" t="s">
        <v>732</v>
      </c>
      <c r="D197" s="233">
        <v>2011.12</v>
      </c>
      <c r="E197" s="23" t="s">
        <v>398</v>
      </c>
      <c r="F197" s="24">
        <v>120</v>
      </c>
      <c r="G197" s="24">
        <v>210</v>
      </c>
      <c r="H197" s="29" t="s">
        <v>1072</v>
      </c>
      <c r="I197" s="26" t="s">
        <v>53</v>
      </c>
      <c r="J197" s="27"/>
      <c r="K197" s="238"/>
    </row>
    <row r="198" spans="1:11" s="4" customFormat="1" ht="33" customHeight="1" x14ac:dyDescent="0.2">
      <c r="A198" s="21">
        <f t="shared" si="8"/>
        <v>185</v>
      </c>
      <c r="B198" s="22" t="s">
        <v>46</v>
      </c>
      <c r="C198" s="28" t="s">
        <v>732</v>
      </c>
      <c r="D198" s="233">
        <v>2011.12</v>
      </c>
      <c r="E198" s="23" t="s">
        <v>399</v>
      </c>
      <c r="F198" s="24">
        <v>119</v>
      </c>
      <c r="G198" s="24">
        <v>218</v>
      </c>
      <c r="H198" s="29" t="s">
        <v>1137</v>
      </c>
      <c r="I198" s="26" t="s">
        <v>53</v>
      </c>
      <c r="J198" s="27"/>
      <c r="K198" s="238"/>
    </row>
    <row r="199" spans="1:11" s="4" customFormat="1" ht="33" customHeight="1" x14ac:dyDescent="0.2">
      <c r="A199" s="21">
        <f t="shared" si="8"/>
        <v>186</v>
      </c>
      <c r="B199" s="22" t="s">
        <v>1138</v>
      </c>
      <c r="C199" s="28" t="s">
        <v>732</v>
      </c>
      <c r="D199" s="233">
        <v>2011.12</v>
      </c>
      <c r="E199" s="23" t="s">
        <v>400</v>
      </c>
      <c r="F199" s="24">
        <v>227</v>
      </c>
      <c r="G199" s="24">
        <v>212</v>
      </c>
      <c r="H199" s="29" t="s">
        <v>870</v>
      </c>
      <c r="I199" s="26" t="s">
        <v>53</v>
      </c>
      <c r="J199" s="27"/>
      <c r="K199" s="238"/>
    </row>
    <row r="200" spans="1:11" s="4" customFormat="1" ht="33" customHeight="1" x14ac:dyDescent="0.2">
      <c r="A200" s="21">
        <f t="shared" si="8"/>
        <v>187</v>
      </c>
      <c r="B200" s="22" t="s">
        <v>1139</v>
      </c>
      <c r="C200" s="28" t="s">
        <v>732</v>
      </c>
      <c r="D200" s="233">
        <v>2011.12</v>
      </c>
      <c r="E200" s="23" t="s">
        <v>401</v>
      </c>
      <c r="F200" s="24">
        <v>159</v>
      </c>
      <c r="G200" s="24">
        <v>235</v>
      </c>
      <c r="H200" s="29" t="s">
        <v>851</v>
      </c>
      <c r="I200" s="26" t="s">
        <v>53</v>
      </c>
      <c r="J200" s="27"/>
      <c r="K200" s="238"/>
    </row>
    <row r="201" spans="1:11" s="4" customFormat="1" ht="33" customHeight="1" x14ac:dyDescent="0.2">
      <c r="A201" s="21">
        <f t="shared" si="8"/>
        <v>188</v>
      </c>
      <c r="B201" s="22" t="s">
        <v>1140</v>
      </c>
      <c r="C201" s="54" t="s">
        <v>732</v>
      </c>
      <c r="D201" s="233">
        <v>2012.04</v>
      </c>
      <c r="E201" s="23" t="s">
        <v>412</v>
      </c>
      <c r="F201" s="24">
        <v>272</v>
      </c>
      <c r="G201" s="24">
        <v>207</v>
      </c>
      <c r="H201" s="29" t="s">
        <v>1141</v>
      </c>
      <c r="I201" s="26" t="s">
        <v>53</v>
      </c>
      <c r="J201" s="27"/>
      <c r="K201" s="238"/>
    </row>
    <row r="202" spans="1:11" s="4" customFormat="1" ht="33" customHeight="1" x14ac:dyDescent="0.2">
      <c r="A202" s="21">
        <f t="shared" si="8"/>
        <v>189</v>
      </c>
      <c r="B202" s="28" t="s">
        <v>1142</v>
      </c>
      <c r="C202" s="28" t="s">
        <v>732</v>
      </c>
      <c r="D202" s="235">
        <v>2013.01</v>
      </c>
      <c r="E202" s="23" t="s">
        <v>497</v>
      </c>
      <c r="F202" s="24">
        <v>186</v>
      </c>
      <c r="G202" s="24">
        <v>215</v>
      </c>
      <c r="H202" s="29" t="s">
        <v>1143</v>
      </c>
      <c r="I202" s="26" t="s">
        <v>53</v>
      </c>
      <c r="J202" s="27"/>
      <c r="K202" s="238"/>
    </row>
    <row r="203" spans="1:11" s="4" customFormat="1" ht="33" customHeight="1" x14ac:dyDescent="0.2">
      <c r="A203" s="21">
        <f>ROW()-13</f>
        <v>190</v>
      </c>
      <c r="B203" s="28" t="s">
        <v>69</v>
      </c>
      <c r="C203" s="54" t="s">
        <v>732</v>
      </c>
      <c r="D203" s="233">
        <v>2014.04</v>
      </c>
      <c r="E203" s="52" t="s">
        <v>328</v>
      </c>
      <c r="F203" s="31">
        <v>44</v>
      </c>
      <c r="G203" s="31">
        <v>56</v>
      </c>
      <c r="H203" s="32" t="s">
        <v>42</v>
      </c>
      <c r="I203" s="33" t="s">
        <v>53</v>
      </c>
      <c r="J203" s="45"/>
      <c r="K203" s="238"/>
    </row>
    <row r="204" spans="1:11" s="4" customFormat="1" ht="33" customHeight="1" x14ac:dyDescent="0.2">
      <c r="A204" s="369" t="s">
        <v>1144</v>
      </c>
      <c r="B204" s="370"/>
      <c r="C204" s="370"/>
      <c r="D204" s="370"/>
      <c r="E204" s="370"/>
      <c r="F204" s="370"/>
      <c r="G204" s="370"/>
      <c r="H204" s="370"/>
      <c r="I204" s="370"/>
      <c r="J204" s="371"/>
      <c r="K204" s="238"/>
    </row>
    <row r="205" spans="1:11" s="4" customFormat="1" ht="33" customHeight="1" x14ac:dyDescent="0.2">
      <c r="A205" s="21">
        <f>ROW()-14</f>
        <v>191</v>
      </c>
      <c r="B205" s="22" t="s">
        <v>22</v>
      </c>
      <c r="C205" s="28" t="s">
        <v>1144</v>
      </c>
      <c r="D205" s="235">
        <v>2004.01</v>
      </c>
      <c r="E205" s="23" t="s">
        <v>486</v>
      </c>
      <c r="F205" s="24">
        <f>740/3</f>
        <v>246.66666666666666</v>
      </c>
      <c r="G205" s="24">
        <v>313</v>
      </c>
      <c r="H205" s="29" t="s">
        <v>3</v>
      </c>
      <c r="I205" s="26" t="s">
        <v>32</v>
      </c>
      <c r="J205" s="27"/>
      <c r="K205" s="238"/>
    </row>
    <row r="206" spans="1:11" s="4" customFormat="1" ht="33" customHeight="1" x14ac:dyDescent="0.2">
      <c r="A206" s="21">
        <f t="shared" ref="A206:A225" si="9">ROW()-14</f>
        <v>192</v>
      </c>
      <c r="B206" s="22" t="s">
        <v>23</v>
      </c>
      <c r="C206" s="28" t="s">
        <v>1144</v>
      </c>
      <c r="D206" s="235">
        <v>2005.06</v>
      </c>
      <c r="E206" s="23" t="s">
        <v>488</v>
      </c>
      <c r="F206" s="24">
        <v>214</v>
      </c>
      <c r="G206" s="24">
        <v>232</v>
      </c>
      <c r="H206" s="29" t="s">
        <v>3</v>
      </c>
      <c r="I206" s="26" t="s">
        <v>32</v>
      </c>
      <c r="J206" s="27"/>
      <c r="K206" s="238"/>
    </row>
    <row r="207" spans="1:11" s="4" customFormat="1" ht="33" customHeight="1" x14ac:dyDescent="0.2">
      <c r="A207" s="21">
        <f t="shared" si="9"/>
        <v>193</v>
      </c>
      <c r="B207" s="22" t="s">
        <v>24</v>
      </c>
      <c r="C207" s="54" t="s">
        <v>1144</v>
      </c>
      <c r="D207" s="235">
        <v>2005.06</v>
      </c>
      <c r="E207" s="23" t="s">
        <v>151</v>
      </c>
      <c r="F207" s="24">
        <v>254</v>
      </c>
      <c r="G207" s="24">
        <v>405</v>
      </c>
      <c r="H207" s="29" t="s">
        <v>3</v>
      </c>
      <c r="I207" s="26" t="s">
        <v>32</v>
      </c>
      <c r="J207" s="27"/>
      <c r="K207" s="238"/>
    </row>
    <row r="208" spans="1:11" s="4" customFormat="1" ht="33" customHeight="1" x14ac:dyDescent="0.2">
      <c r="A208" s="21">
        <f t="shared" si="9"/>
        <v>194</v>
      </c>
      <c r="B208" s="22" t="s">
        <v>1145</v>
      </c>
      <c r="C208" s="28" t="s">
        <v>1144</v>
      </c>
      <c r="D208" s="233">
        <v>2009.09</v>
      </c>
      <c r="E208" s="23" t="s">
        <v>151</v>
      </c>
      <c r="F208" s="24">
        <v>371</v>
      </c>
      <c r="G208" s="24">
        <v>918</v>
      </c>
      <c r="H208" s="32" t="s">
        <v>1146</v>
      </c>
      <c r="I208" s="26" t="s">
        <v>32</v>
      </c>
      <c r="J208" s="27"/>
      <c r="K208" s="238"/>
    </row>
    <row r="209" spans="1:11" s="4" customFormat="1" ht="33" customHeight="1" x14ac:dyDescent="0.2">
      <c r="A209" s="21">
        <f t="shared" si="9"/>
        <v>195</v>
      </c>
      <c r="B209" s="22" t="s">
        <v>1147</v>
      </c>
      <c r="C209" s="28" t="s">
        <v>1144</v>
      </c>
      <c r="D209" s="233">
        <v>2011.12</v>
      </c>
      <c r="E209" s="23" t="s">
        <v>202</v>
      </c>
      <c r="F209" s="24">
        <v>534</v>
      </c>
      <c r="G209" s="24">
        <v>938</v>
      </c>
      <c r="H209" s="29" t="s">
        <v>1146</v>
      </c>
      <c r="I209" s="26" t="s">
        <v>53</v>
      </c>
      <c r="J209" s="27"/>
      <c r="K209" s="238"/>
    </row>
    <row r="210" spans="1:11" s="4" customFormat="1" ht="33" customHeight="1" x14ac:dyDescent="0.2">
      <c r="A210" s="21">
        <f t="shared" si="9"/>
        <v>196</v>
      </c>
      <c r="B210" s="22" t="s">
        <v>1148</v>
      </c>
      <c r="C210" s="28" t="s">
        <v>1144</v>
      </c>
      <c r="D210" s="235">
        <v>2012.05</v>
      </c>
      <c r="E210" s="23" t="s">
        <v>135</v>
      </c>
      <c r="F210" s="24">
        <v>252</v>
      </c>
      <c r="G210" s="24">
        <v>527</v>
      </c>
      <c r="H210" s="29" t="s">
        <v>1146</v>
      </c>
      <c r="I210" s="26" t="s">
        <v>53</v>
      </c>
      <c r="J210" s="27"/>
      <c r="K210" s="238"/>
    </row>
    <row r="211" spans="1:11" s="4" customFormat="1" ht="33" customHeight="1" x14ac:dyDescent="0.2">
      <c r="A211" s="21">
        <f t="shared" si="9"/>
        <v>197</v>
      </c>
      <c r="B211" s="22" t="s">
        <v>1149</v>
      </c>
      <c r="C211" s="28" t="s">
        <v>1144</v>
      </c>
      <c r="D211" s="235">
        <v>2012.09</v>
      </c>
      <c r="E211" s="23" t="s">
        <v>366</v>
      </c>
      <c r="F211" s="24">
        <v>373</v>
      </c>
      <c r="G211" s="24">
        <v>831</v>
      </c>
      <c r="H211" s="29" t="s">
        <v>1146</v>
      </c>
      <c r="I211" s="26" t="s">
        <v>53</v>
      </c>
      <c r="J211" s="27"/>
      <c r="K211" s="238"/>
    </row>
    <row r="212" spans="1:11" s="4" customFormat="1" ht="33" customHeight="1" x14ac:dyDescent="0.2">
      <c r="A212" s="21">
        <f t="shared" si="9"/>
        <v>198</v>
      </c>
      <c r="B212" s="28" t="s">
        <v>1150</v>
      </c>
      <c r="C212" s="28" t="s">
        <v>1144</v>
      </c>
      <c r="D212" s="235">
        <v>2013.06</v>
      </c>
      <c r="E212" s="23" t="s">
        <v>135</v>
      </c>
      <c r="F212" s="24">
        <v>424</v>
      </c>
      <c r="G212" s="24">
        <v>1400</v>
      </c>
      <c r="H212" s="29" t="s">
        <v>1151</v>
      </c>
      <c r="I212" s="26" t="s">
        <v>32</v>
      </c>
      <c r="J212" s="27"/>
      <c r="K212" s="238"/>
    </row>
    <row r="213" spans="1:11" s="4" customFormat="1" ht="33" customHeight="1" x14ac:dyDescent="0.2">
      <c r="A213" s="21">
        <f t="shared" si="9"/>
        <v>199</v>
      </c>
      <c r="B213" s="28" t="s">
        <v>1152</v>
      </c>
      <c r="C213" s="28" t="s">
        <v>1144</v>
      </c>
      <c r="D213" s="233">
        <v>2015.08</v>
      </c>
      <c r="E213" s="30" t="s">
        <v>145</v>
      </c>
      <c r="F213" s="31">
        <v>111</v>
      </c>
      <c r="G213" s="31">
        <v>204</v>
      </c>
      <c r="H213" s="32" t="s">
        <v>1153</v>
      </c>
      <c r="I213" s="33" t="s">
        <v>1154</v>
      </c>
      <c r="J213" s="46"/>
      <c r="K213" s="238"/>
    </row>
    <row r="214" spans="1:11" s="4" customFormat="1" ht="33" customHeight="1" x14ac:dyDescent="0.2">
      <c r="A214" s="21">
        <f t="shared" si="9"/>
        <v>200</v>
      </c>
      <c r="B214" s="28" t="s">
        <v>1155</v>
      </c>
      <c r="C214" s="28" t="s">
        <v>1144</v>
      </c>
      <c r="D214" s="233" t="s">
        <v>1156</v>
      </c>
      <c r="E214" s="30" t="s">
        <v>153</v>
      </c>
      <c r="F214" s="31">
        <v>690</v>
      </c>
      <c r="G214" s="31">
        <v>1500</v>
      </c>
      <c r="H214" s="32" t="s">
        <v>1087</v>
      </c>
      <c r="I214" s="33" t="s">
        <v>53</v>
      </c>
      <c r="J214" s="45"/>
      <c r="K214" s="238"/>
    </row>
    <row r="215" spans="1:11" s="2" customFormat="1" ht="33" customHeight="1" x14ac:dyDescent="0.2">
      <c r="A215" s="21">
        <f t="shared" si="9"/>
        <v>201</v>
      </c>
      <c r="B215" s="28" t="s">
        <v>1157</v>
      </c>
      <c r="C215" s="54" t="s">
        <v>1144</v>
      </c>
      <c r="D215" s="233" t="s">
        <v>1156</v>
      </c>
      <c r="E215" s="30" t="s">
        <v>153</v>
      </c>
      <c r="F215" s="31">
        <v>687</v>
      </c>
      <c r="G215" s="31">
        <v>1443</v>
      </c>
      <c r="H215" s="32" t="s">
        <v>1158</v>
      </c>
      <c r="I215" s="33" t="s">
        <v>53</v>
      </c>
      <c r="J215" s="46" t="s">
        <v>1159</v>
      </c>
      <c r="K215" s="18"/>
    </row>
    <row r="216" spans="1:11" s="2" customFormat="1" ht="33" customHeight="1" x14ac:dyDescent="0.2">
      <c r="A216" s="21">
        <f t="shared" si="9"/>
        <v>202</v>
      </c>
      <c r="B216" s="28" t="s">
        <v>1160</v>
      </c>
      <c r="C216" s="28" t="s">
        <v>1161</v>
      </c>
      <c r="D216" s="233">
        <v>2018.03</v>
      </c>
      <c r="E216" s="30" t="s">
        <v>395</v>
      </c>
      <c r="F216" s="31">
        <v>368</v>
      </c>
      <c r="G216" s="31">
        <v>810</v>
      </c>
      <c r="H216" s="32" t="s">
        <v>1146</v>
      </c>
      <c r="I216" s="33" t="s">
        <v>32</v>
      </c>
      <c r="J216" s="46"/>
      <c r="K216" s="18"/>
    </row>
    <row r="217" spans="1:11" s="2" customFormat="1" ht="33" customHeight="1" x14ac:dyDescent="0.2">
      <c r="A217" s="21">
        <f t="shared" si="9"/>
        <v>203</v>
      </c>
      <c r="B217" s="28" t="s">
        <v>1162</v>
      </c>
      <c r="C217" s="28" t="s">
        <v>1144</v>
      </c>
      <c r="D217" s="233">
        <v>2018.04</v>
      </c>
      <c r="E217" s="112" t="s">
        <v>1163</v>
      </c>
      <c r="F217" s="31">
        <v>379</v>
      </c>
      <c r="G217" s="31">
        <v>973</v>
      </c>
      <c r="H217" s="32" t="s">
        <v>4</v>
      </c>
      <c r="I217" s="33" t="s">
        <v>868</v>
      </c>
      <c r="J217" s="46"/>
      <c r="K217" s="18"/>
    </row>
    <row r="218" spans="1:11" s="2" customFormat="1" ht="33" customHeight="1" x14ac:dyDescent="0.2">
      <c r="A218" s="21">
        <f t="shared" si="9"/>
        <v>204</v>
      </c>
      <c r="B218" s="79" t="s">
        <v>1164</v>
      </c>
      <c r="C218" s="28" t="s">
        <v>1144</v>
      </c>
      <c r="D218" s="233">
        <v>2018.04</v>
      </c>
      <c r="E218" s="80" t="s">
        <v>112</v>
      </c>
      <c r="F218" s="31">
        <v>1725</v>
      </c>
      <c r="G218" s="31">
        <v>3384</v>
      </c>
      <c r="H218" s="32" t="s">
        <v>1165</v>
      </c>
      <c r="I218" s="33" t="s">
        <v>1166</v>
      </c>
      <c r="J218" s="46"/>
      <c r="K218" s="18"/>
    </row>
    <row r="219" spans="1:11" s="2" customFormat="1" ht="33" customHeight="1" x14ac:dyDescent="0.2">
      <c r="A219" s="21">
        <f t="shared" si="9"/>
        <v>205</v>
      </c>
      <c r="B219" s="35" t="s">
        <v>1167</v>
      </c>
      <c r="C219" s="35" t="s">
        <v>1144</v>
      </c>
      <c r="D219" s="237">
        <v>2018.05</v>
      </c>
      <c r="E219" s="160" t="s">
        <v>1168</v>
      </c>
      <c r="F219" s="161">
        <v>505</v>
      </c>
      <c r="G219" s="161">
        <v>989</v>
      </c>
      <c r="H219" s="162" t="s">
        <v>3</v>
      </c>
      <c r="I219" s="163" t="s">
        <v>1169</v>
      </c>
      <c r="J219" s="46"/>
      <c r="K219" s="18"/>
    </row>
    <row r="220" spans="1:11" s="2" customFormat="1" ht="33" customHeight="1" x14ac:dyDescent="0.2">
      <c r="A220" s="21">
        <f t="shared" si="9"/>
        <v>206</v>
      </c>
      <c r="B220" s="239" t="s">
        <v>1170</v>
      </c>
      <c r="C220" s="41" t="s">
        <v>1144</v>
      </c>
      <c r="D220" s="240">
        <v>2018.07</v>
      </c>
      <c r="E220" s="241" t="s">
        <v>1171</v>
      </c>
      <c r="F220" s="242">
        <v>677</v>
      </c>
      <c r="G220" s="242">
        <v>1438</v>
      </c>
      <c r="H220" s="180" t="s">
        <v>4</v>
      </c>
      <c r="I220" s="243" t="s">
        <v>868</v>
      </c>
      <c r="J220" s="72"/>
      <c r="K220" s="18"/>
    </row>
    <row r="221" spans="1:11" s="2" customFormat="1" ht="33" customHeight="1" x14ac:dyDescent="0.2">
      <c r="A221" s="21">
        <f t="shared" si="9"/>
        <v>207</v>
      </c>
      <c r="B221" s="114" t="s">
        <v>1172</v>
      </c>
      <c r="C221" s="54" t="s">
        <v>1144</v>
      </c>
      <c r="D221" s="234">
        <v>2018.07</v>
      </c>
      <c r="E221" s="115" t="s">
        <v>1173</v>
      </c>
      <c r="F221" s="179">
        <v>193</v>
      </c>
      <c r="G221" s="179">
        <v>237</v>
      </c>
      <c r="H221" s="180" t="s">
        <v>42</v>
      </c>
      <c r="I221" s="181" t="s">
        <v>1154</v>
      </c>
      <c r="J221" s="72"/>
      <c r="K221" s="18"/>
    </row>
    <row r="222" spans="1:11" s="2" customFormat="1" ht="33" customHeight="1" x14ac:dyDescent="0.2">
      <c r="A222" s="21">
        <f t="shared" si="9"/>
        <v>208</v>
      </c>
      <c r="B222" s="114" t="s">
        <v>1174</v>
      </c>
      <c r="C222" s="28" t="s">
        <v>1144</v>
      </c>
      <c r="D222" s="234">
        <v>2018.07</v>
      </c>
      <c r="E222" s="115" t="s">
        <v>1175</v>
      </c>
      <c r="F222" s="179">
        <v>193</v>
      </c>
      <c r="G222" s="179">
        <v>237</v>
      </c>
      <c r="H222" s="180" t="s">
        <v>42</v>
      </c>
      <c r="I222" s="181" t="s">
        <v>1166</v>
      </c>
      <c r="J222" s="72"/>
      <c r="K222" s="18"/>
    </row>
    <row r="223" spans="1:11" s="2" customFormat="1" ht="33" customHeight="1" x14ac:dyDescent="0.2">
      <c r="A223" s="21">
        <f t="shared" si="9"/>
        <v>209</v>
      </c>
      <c r="B223" s="22" t="s">
        <v>587</v>
      </c>
      <c r="C223" s="28" t="s">
        <v>1144</v>
      </c>
      <c r="D223" s="244">
        <v>2019.01</v>
      </c>
      <c r="E223" s="23" t="s">
        <v>85</v>
      </c>
      <c r="F223" s="142">
        <v>346</v>
      </c>
      <c r="G223" s="142">
        <v>786</v>
      </c>
      <c r="H223" s="143" t="s">
        <v>1176</v>
      </c>
      <c r="I223" s="144" t="s">
        <v>32</v>
      </c>
      <c r="J223" s="27"/>
      <c r="K223" s="18"/>
    </row>
    <row r="224" spans="1:11" s="2" customFormat="1" ht="33" customHeight="1" x14ac:dyDescent="0.2">
      <c r="A224" s="21">
        <f t="shared" si="9"/>
        <v>210</v>
      </c>
      <c r="B224" s="28" t="s">
        <v>1177</v>
      </c>
      <c r="C224" s="28" t="s">
        <v>1144</v>
      </c>
      <c r="D224" s="233">
        <v>2019.09</v>
      </c>
      <c r="E224" s="111" t="s">
        <v>684</v>
      </c>
      <c r="F224" s="31">
        <v>889</v>
      </c>
      <c r="G224" s="31">
        <v>3199</v>
      </c>
      <c r="H224" s="120" t="s">
        <v>1178</v>
      </c>
      <c r="I224" s="92" t="s">
        <v>53</v>
      </c>
      <c r="J224" s="27"/>
      <c r="K224" s="18"/>
    </row>
    <row r="225" spans="1:11" s="2" customFormat="1" ht="33" customHeight="1" x14ac:dyDescent="0.2">
      <c r="A225" s="21">
        <f t="shared" si="9"/>
        <v>211</v>
      </c>
      <c r="B225" s="28" t="s">
        <v>1179</v>
      </c>
      <c r="C225" s="89" t="s">
        <v>1180</v>
      </c>
      <c r="D225" s="233">
        <v>2020.05</v>
      </c>
      <c r="E225" s="111" t="s">
        <v>1181</v>
      </c>
      <c r="F225" s="31">
        <v>738</v>
      </c>
      <c r="G225" s="31">
        <v>292</v>
      </c>
      <c r="H225" s="91" t="s">
        <v>1182</v>
      </c>
      <c r="I225" s="92" t="s">
        <v>53</v>
      </c>
      <c r="J225" s="27"/>
      <c r="K225" s="18"/>
    </row>
    <row r="226" spans="1:11" s="2" customFormat="1" ht="33" customHeight="1" x14ac:dyDescent="0.2">
      <c r="A226" s="369" t="s">
        <v>734</v>
      </c>
      <c r="B226" s="370"/>
      <c r="C226" s="370"/>
      <c r="D226" s="370"/>
      <c r="E226" s="370"/>
      <c r="F226" s="370"/>
      <c r="G226" s="370"/>
      <c r="H226" s="370"/>
      <c r="I226" s="370"/>
      <c r="J226" s="371"/>
      <c r="K226" s="18"/>
    </row>
    <row r="227" spans="1:11" s="2" customFormat="1" ht="33" customHeight="1" x14ac:dyDescent="0.2">
      <c r="A227" s="21">
        <f>ROW()-15</f>
        <v>212</v>
      </c>
      <c r="B227" s="22" t="s">
        <v>1183</v>
      </c>
      <c r="C227" s="28" t="s">
        <v>734</v>
      </c>
      <c r="D227" s="235">
        <v>2012.09</v>
      </c>
      <c r="E227" s="23" t="s">
        <v>173</v>
      </c>
      <c r="F227" s="24">
        <v>619</v>
      </c>
      <c r="G227" s="24">
        <v>1276</v>
      </c>
      <c r="H227" s="29" t="s">
        <v>925</v>
      </c>
      <c r="I227" s="26" t="s">
        <v>53</v>
      </c>
      <c r="J227" s="27"/>
      <c r="K227" s="18"/>
    </row>
    <row r="228" spans="1:11" s="2" customFormat="1" ht="33" customHeight="1" x14ac:dyDescent="0.2">
      <c r="A228" s="21">
        <f t="shared" ref="A228:A232" si="10">ROW()-15</f>
        <v>213</v>
      </c>
      <c r="B228" s="28" t="s">
        <v>1184</v>
      </c>
      <c r="C228" s="28" t="s">
        <v>734</v>
      </c>
      <c r="D228" s="233">
        <v>2014.04</v>
      </c>
      <c r="E228" s="52" t="s">
        <v>240</v>
      </c>
      <c r="F228" s="53">
        <v>1161</v>
      </c>
      <c r="G228" s="24">
        <v>1425</v>
      </c>
      <c r="H228" s="29" t="s">
        <v>2</v>
      </c>
      <c r="I228" s="26" t="s">
        <v>53</v>
      </c>
      <c r="J228" s="45"/>
      <c r="K228" s="18"/>
    </row>
    <row r="229" spans="1:11" s="2" customFormat="1" ht="33" customHeight="1" x14ac:dyDescent="0.2">
      <c r="A229" s="21">
        <f t="shared" si="10"/>
        <v>214</v>
      </c>
      <c r="B229" s="22" t="s">
        <v>1185</v>
      </c>
      <c r="C229" s="22" t="s">
        <v>734</v>
      </c>
      <c r="D229" s="233">
        <v>2015.01</v>
      </c>
      <c r="E229" s="23" t="s">
        <v>191</v>
      </c>
      <c r="F229" s="24">
        <v>231</v>
      </c>
      <c r="G229" s="24">
        <v>360</v>
      </c>
      <c r="H229" s="29" t="s">
        <v>1186</v>
      </c>
      <c r="I229" s="26" t="s">
        <v>53</v>
      </c>
      <c r="J229" s="27"/>
      <c r="K229" s="18"/>
    </row>
    <row r="230" spans="1:11" s="2" customFormat="1" ht="33" customHeight="1" x14ac:dyDescent="0.2">
      <c r="A230" s="21">
        <f t="shared" si="10"/>
        <v>215</v>
      </c>
      <c r="B230" s="28" t="s">
        <v>1187</v>
      </c>
      <c r="C230" s="28" t="s">
        <v>734</v>
      </c>
      <c r="D230" s="233">
        <v>2015.11</v>
      </c>
      <c r="E230" s="30" t="s">
        <v>146</v>
      </c>
      <c r="F230" s="31">
        <v>517</v>
      </c>
      <c r="G230" s="31">
        <v>1101</v>
      </c>
      <c r="H230" s="32" t="s">
        <v>858</v>
      </c>
      <c r="I230" s="33" t="s">
        <v>53</v>
      </c>
      <c r="J230" s="46"/>
      <c r="K230" s="18"/>
    </row>
    <row r="231" spans="1:11" s="2" customFormat="1" ht="33" customHeight="1" x14ac:dyDescent="0.2">
      <c r="A231" s="21">
        <f t="shared" si="10"/>
        <v>216</v>
      </c>
      <c r="B231" s="28" t="s">
        <v>1188</v>
      </c>
      <c r="C231" s="54" t="s">
        <v>734</v>
      </c>
      <c r="D231" s="233">
        <v>2017.05</v>
      </c>
      <c r="E231" s="30" t="s">
        <v>127</v>
      </c>
      <c r="F231" s="31">
        <v>384</v>
      </c>
      <c r="G231" s="31">
        <v>888</v>
      </c>
      <c r="H231" s="32" t="s">
        <v>4</v>
      </c>
      <c r="I231" s="64" t="s">
        <v>53</v>
      </c>
      <c r="J231" s="46"/>
      <c r="K231" s="18"/>
    </row>
    <row r="232" spans="1:11" s="2" customFormat="1" ht="33" customHeight="1" x14ac:dyDescent="0.2">
      <c r="A232" s="21">
        <f t="shared" si="10"/>
        <v>217</v>
      </c>
      <c r="B232" s="79" t="s">
        <v>1189</v>
      </c>
      <c r="C232" s="28" t="s">
        <v>734</v>
      </c>
      <c r="D232" s="233">
        <v>2017.11</v>
      </c>
      <c r="E232" s="30" t="s">
        <v>512</v>
      </c>
      <c r="F232" s="31">
        <v>500</v>
      </c>
      <c r="G232" s="31">
        <v>1162</v>
      </c>
      <c r="H232" s="32" t="s">
        <v>42</v>
      </c>
      <c r="I232" s="33" t="s">
        <v>53</v>
      </c>
      <c r="J232" s="46"/>
      <c r="K232" s="18"/>
    </row>
    <row r="233" spans="1:11" s="2" customFormat="1" ht="33" customHeight="1" x14ac:dyDescent="0.2">
      <c r="A233" s="369" t="s">
        <v>1190</v>
      </c>
      <c r="B233" s="370"/>
      <c r="C233" s="370"/>
      <c r="D233" s="370"/>
      <c r="E233" s="370"/>
      <c r="F233" s="370"/>
      <c r="G233" s="370"/>
      <c r="H233" s="370"/>
      <c r="I233" s="370"/>
      <c r="J233" s="371"/>
      <c r="K233" s="18"/>
    </row>
    <row r="234" spans="1:11" s="8" customFormat="1" ht="33" customHeight="1" x14ac:dyDescent="0.2">
      <c r="A234" s="21">
        <f>ROW()-16</f>
        <v>218</v>
      </c>
      <c r="B234" s="28" t="s">
        <v>1191</v>
      </c>
      <c r="C234" s="28" t="s">
        <v>1192</v>
      </c>
      <c r="D234" s="233">
        <v>2014.01</v>
      </c>
      <c r="E234" s="52" t="s">
        <v>316</v>
      </c>
      <c r="F234" s="53">
        <v>1709</v>
      </c>
      <c r="G234" s="24">
        <v>3039</v>
      </c>
      <c r="H234" s="29" t="s">
        <v>904</v>
      </c>
      <c r="I234" s="26" t="s">
        <v>53</v>
      </c>
      <c r="J234" s="45"/>
      <c r="K234" s="245"/>
    </row>
    <row r="235" spans="1:11" s="8" customFormat="1" ht="33" customHeight="1" x14ac:dyDescent="0.2">
      <c r="A235" s="217">
        <f>ROW()-16</f>
        <v>219</v>
      </c>
      <c r="B235" s="28" t="s">
        <v>666</v>
      </c>
      <c r="C235" s="28" t="s">
        <v>1193</v>
      </c>
      <c r="D235" s="233">
        <v>2019.07</v>
      </c>
      <c r="E235" s="111" t="s">
        <v>655</v>
      </c>
      <c r="F235" s="31">
        <v>2070</v>
      </c>
      <c r="G235" s="31">
        <v>4762</v>
      </c>
      <c r="H235" s="120" t="s">
        <v>1194</v>
      </c>
      <c r="I235" s="92" t="s">
        <v>35</v>
      </c>
      <c r="J235" s="27"/>
      <c r="K235" s="245"/>
    </row>
    <row r="236" spans="1:11" s="8" customFormat="1" ht="33" customHeight="1" x14ac:dyDescent="0.2">
      <c r="A236" s="369" t="s">
        <v>728</v>
      </c>
      <c r="B236" s="370"/>
      <c r="C236" s="370"/>
      <c r="D236" s="370"/>
      <c r="E236" s="370"/>
      <c r="F236" s="370"/>
      <c r="G236" s="370"/>
      <c r="H236" s="370"/>
      <c r="I236" s="370"/>
      <c r="J236" s="371"/>
      <c r="K236" s="245"/>
    </row>
    <row r="237" spans="1:11" s="8" customFormat="1" ht="33" customHeight="1" x14ac:dyDescent="0.2">
      <c r="A237" s="21">
        <f>ROW()-17</f>
        <v>220</v>
      </c>
      <c r="B237" s="22" t="s">
        <v>1195</v>
      </c>
      <c r="C237" s="22" t="s">
        <v>728</v>
      </c>
      <c r="D237" s="235">
        <v>2005.09</v>
      </c>
      <c r="E237" s="23" t="s">
        <v>490</v>
      </c>
      <c r="F237" s="24">
        <v>83</v>
      </c>
      <c r="G237" s="24">
        <v>126</v>
      </c>
      <c r="H237" s="29" t="s">
        <v>2</v>
      </c>
      <c r="I237" s="26" t="s">
        <v>53</v>
      </c>
      <c r="J237" s="27"/>
      <c r="K237" s="245"/>
    </row>
    <row r="238" spans="1:11" s="8" customFormat="1" ht="33" customHeight="1" x14ac:dyDescent="0.2">
      <c r="A238" s="369" t="s">
        <v>15</v>
      </c>
      <c r="B238" s="370"/>
      <c r="C238" s="370"/>
      <c r="D238" s="370"/>
      <c r="E238" s="370"/>
      <c r="F238" s="370"/>
      <c r="G238" s="370"/>
      <c r="H238" s="370"/>
      <c r="I238" s="370"/>
      <c r="J238" s="371"/>
      <c r="K238" s="245"/>
    </row>
    <row r="239" spans="1:11" s="8" customFormat="1" ht="33" customHeight="1" x14ac:dyDescent="0.2">
      <c r="A239" s="21">
        <f>ROW()-18</f>
        <v>221</v>
      </c>
      <c r="B239" s="22" t="s">
        <v>1196</v>
      </c>
      <c r="C239" s="22" t="s">
        <v>15</v>
      </c>
      <c r="D239" s="235">
        <v>2005.01</v>
      </c>
      <c r="E239" s="23" t="s">
        <v>486</v>
      </c>
      <c r="F239" s="24">
        <v>1337</v>
      </c>
      <c r="G239" s="24">
        <v>2069</v>
      </c>
      <c r="H239" s="25" t="s">
        <v>2</v>
      </c>
      <c r="I239" s="26" t="s">
        <v>53</v>
      </c>
      <c r="J239" s="27"/>
      <c r="K239" s="245"/>
    </row>
    <row r="240" spans="1:11" s="8" customFormat="1" ht="33" customHeight="1" x14ac:dyDescent="0.2">
      <c r="A240" s="21">
        <f t="shared" ref="A240:A303" si="11">ROW()-18</f>
        <v>222</v>
      </c>
      <c r="B240" s="22" t="s">
        <v>1197</v>
      </c>
      <c r="C240" s="22" t="s">
        <v>15</v>
      </c>
      <c r="D240" s="233">
        <v>2006.07</v>
      </c>
      <c r="E240" s="23" t="s">
        <v>359</v>
      </c>
      <c r="F240" s="24">
        <v>1317</v>
      </c>
      <c r="G240" s="24">
        <v>2306</v>
      </c>
      <c r="H240" s="29" t="s">
        <v>4</v>
      </c>
      <c r="I240" s="26" t="s">
        <v>53</v>
      </c>
      <c r="J240" s="27"/>
      <c r="K240" s="245"/>
    </row>
    <row r="241" spans="1:11" s="8" customFormat="1" ht="33" customHeight="1" x14ac:dyDescent="0.2">
      <c r="A241" s="21">
        <f t="shared" si="11"/>
        <v>223</v>
      </c>
      <c r="B241" s="28" t="s">
        <v>1198</v>
      </c>
      <c r="C241" s="28" t="s">
        <v>15</v>
      </c>
      <c r="D241" s="233" t="s">
        <v>1199</v>
      </c>
      <c r="E241" s="30" t="s">
        <v>266</v>
      </c>
      <c r="F241" s="31">
        <v>1050</v>
      </c>
      <c r="G241" s="31">
        <v>2305</v>
      </c>
      <c r="H241" s="32" t="s">
        <v>3</v>
      </c>
      <c r="I241" s="33" t="s">
        <v>53</v>
      </c>
      <c r="J241" s="46"/>
      <c r="K241" s="245"/>
    </row>
    <row r="242" spans="1:11" s="8" customFormat="1" ht="33" customHeight="1" x14ac:dyDescent="0.2">
      <c r="A242" s="21">
        <f t="shared" si="11"/>
        <v>224</v>
      </c>
      <c r="B242" s="22" t="s">
        <v>1200</v>
      </c>
      <c r="C242" s="28" t="s">
        <v>15</v>
      </c>
      <c r="D242" s="233">
        <v>2007.12</v>
      </c>
      <c r="E242" s="30" t="s">
        <v>1201</v>
      </c>
      <c r="F242" s="31">
        <v>15854</v>
      </c>
      <c r="G242" s="31">
        <v>25652</v>
      </c>
      <c r="H242" s="32" t="s">
        <v>4</v>
      </c>
      <c r="I242" s="33" t="s">
        <v>1202</v>
      </c>
      <c r="J242" s="46"/>
      <c r="K242" s="245"/>
    </row>
    <row r="243" spans="1:11" s="8" customFormat="1" ht="33" customHeight="1" x14ac:dyDescent="0.2">
      <c r="A243" s="21">
        <f t="shared" si="11"/>
        <v>225</v>
      </c>
      <c r="B243" s="22" t="s">
        <v>1203</v>
      </c>
      <c r="C243" s="28" t="s">
        <v>15</v>
      </c>
      <c r="D243" s="233">
        <v>2008.06</v>
      </c>
      <c r="E243" s="30" t="s">
        <v>107</v>
      </c>
      <c r="F243" s="24">
        <v>1241</v>
      </c>
      <c r="G243" s="24">
        <v>1982</v>
      </c>
      <c r="H243" s="32" t="s">
        <v>4</v>
      </c>
      <c r="I243" s="26" t="s">
        <v>53</v>
      </c>
      <c r="J243" s="27"/>
      <c r="K243" s="245"/>
    </row>
    <row r="244" spans="1:11" s="8" customFormat="1" ht="33" customHeight="1" x14ac:dyDescent="0.2">
      <c r="A244" s="21">
        <f t="shared" si="11"/>
        <v>226</v>
      </c>
      <c r="B244" s="22" t="s">
        <v>50</v>
      </c>
      <c r="C244" s="28" t="s">
        <v>1204</v>
      </c>
      <c r="D244" s="233">
        <v>2010.06</v>
      </c>
      <c r="E244" s="23" t="s">
        <v>427</v>
      </c>
      <c r="F244" s="24">
        <v>5651</v>
      </c>
      <c r="G244" s="24">
        <v>9148</v>
      </c>
      <c r="H244" s="25" t="s">
        <v>4</v>
      </c>
      <c r="I244" s="26" t="s">
        <v>53</v>
      </c>
      <c r="J244" s="27"/>
      <c r="K244" s="245"/>
    </row>
    <row r="245" spans="1:11" s="8" customFormat="1" ht="33" customHeight="1" x14ac:dyDescent="0.2">
      <c r="A245" s="21">
        <f t="shared" si="11"/>
        <v>227</v>
      </c>
      <c r="B245" s="22" t="s">
        <v>38</v>
      </c>
      <c r="C245" s="28" t="s">
        <v>1204</v>
      </c>
      <c r="D245" s="233">
        <v>2010.08</v>
      </c>
      <c r="E245" s="23" t="s">
        <v>408</v>
      </c>
      <c r="F245" s="24">
        <v>1420</v>
      </c>
      <c r="G245" s="24">
        <v>2824</v>
      </c>
      <c r="H245" s="25" t="s">
        <v>4</v>
      </c>
      <c r="I245" s="26" t="s">
        <v>53</v>
      </c>
      <c r="J245" s="27"/>
      <c r="K245" s="245"/>
    </row>
    <row r="246" spans="1:11" s="8" customFormat="1" ht="33" customHeight="1" x14ac:dyDescent="0.2">
      <c r="A246" s="21">
        <f t="shared" si="11"/>
        <v>228</v>
      </c>
      <c r="B246" s="22" t="s">
        <v>1205</v>
      </c>
      <c r="C246" s="28" t="s">
        <v>1206</v>
      </c>
      <c r="D246" s="235" t="s">
        <v>1207</v>
      </c>
      <c r="E246" s="23" t="s">
        <v>440</v>
      </c>
      <c r="F246" s="24">
        <v>323</v>
      </c>
      <c r="G246" s="24">
        <v>525</v>
      </c>
      <c r="H246" s="29" t="s">
        <v>2</v>
      </c>
      <c r="I246" s="26" t="s">
        <v>53</v>
      </c>
      <c r="J246" s="127"/>
      <c r="K246" s="245"/>
    </row>
    <row r="247" spans="1:11" s="8" customFormat="1" ht="33" customHeight="1" x14ac:dyDescent="0.2">
      <c r="A247" s="21">
        <f t="shared" si="11"/>
        <v>229</v>
      </c>
      <c r="B247" s="22" t="s">
        <v>1208</v>
      </c>
      <c r="C247" s="28" t="s">
        <v>15</v>
      </c>
      <c r="D247" s="233">
        <v>2011.06</v>
      </c>
      <c r="E247" s="23" t="s">
        <v>458</v>
      </c>
      <c r="F247" s="24">
        <v>4125</v>
      </c>
      <c r="G247" s="24">
        <v>6709</v>
      </c>
      <c r="H247" s="29" t="s">
        <v>2</v>
      </c>
      <c r="I247" s="26" t="s">
        <v>53</v>
      </c>
      <c r="J247" s="27"/>
      <c r="K247" s="245"/>
    </row>
    <row r="248" spans="1:11" s="8" customFormat="1" ht="33" customHeight="1" x14ac:dyDescent="0.2">
      <c r="A248" s="21">
        <f t="shared" si="11"/>
        <v>230</v>
      </c>
      <c r="B248" s="22" t="s">
        <v>1209</v>
      </c>
      <c r="C248" s="54" t="s">
        <v>15</v>
      </c>
      <c r="D248" s="233" t="s">
        <v>1210</v>
      </c>
      <c r="E248" s="23" t="s">
        <v>118</v>
      </c>
      <c r="F248" s="24">
        <v>2809</v>
      </c>
      <c r="G248" s="24">
        <v>5546</v>
      </c>
      <c r="H248" s="29" t="s">
        <v>939</v>
      </c>
      <c r="I248" s="26" t="s">
        <v>53</v>
      </c>
      <c r="J248" s="27"/>
      <c r="K248" s="245"/>
    </row>
    <row r="249" spans="1:11" s="8" customFormat="1" ht="33" customHeight="1" x14ac:dyDescent="0.2">
      <c r="A249" s="21">
        <f t="shared" si="11"/>
        <v>231</v>
      </c>
      <c r="B249" s="22" t="s">
        <v>1211</v>
      </c>
      <c r="C249" s="28" t="s">
        <v>15</v>
      </c>
      <c r="D249" s="233" t="s">
        <v>1212</v>
      </c>
      <c r="E249" s="23" t="s">
        <v>392</v>
      </c>
      <c r="F249" s="24">
        <v>1360</v>
      </c>
      <c r="G249" s="24">
        <v>2663</v>
      </c>
      <c r="H249" s="29" t="s">
        <v>941</v>
      </c>
      <c r="I249" s="26" t="s">
        <v>53</v>
      </c>
      <c r="J249" s="27"/>
      <c r="K249" s="245"/>
    </row>
    <row r="250" spans="1:11" s="8" customFormat="1" ht="33" customHeight="1" x14ac:dyDescent="0.2">
      <c r="A250" s="21">
        <f t="shared" si="11"/>
        <v>232</v>
      </c>
      <c r="B250" s="22" t="s">
        <v>1213</v>
      </c>
      <c r="C250" s="28" t="s">
        <v>15</v>
      </c>
      <c r="D250" s="233">
        <v>2012.02</v>
      </c>
      <c r="E250" s="23" t="s">
        <v>408</v>
      </c>
      <c r="F250" s="24">
        <v>2051</v>
      </c>
      <c r="G250" s="24">
        <v>2590</v>
      </c>
      <c r="H250" s="29" t="s">
        <v>939</v>
      </c>
      <c r="I250" s="26" t="s">
        <v>53</v>
      </c>
      <c r="J250" s="27"/>
      <c r="K250" s="245"/>
    </row>
    <row r="251" spans="1:11" s="8" customFormat="1" ht="33" customHeight="1" x14ac:dyDescent="0.2">
      <c r="A251" s="21">
        <f t="shared" si="11"/>
        <v>233</v>
      </c>
      <c r="B251" s="22" t="s">
        <v>1214</v>
      </c>
      <c r="C251" s="28" t="s">
        <v>15</v>
      </c>
      <c r="D251" s="233">
        <v>2012.04</v>
      </c>
      <c r="E251" s="23" t="s">
        <v>413</v>
      </c>
      <c r="F251" s="24">
        <v>1751</v>
      </c>
      <c r="G251" s="24">
        <v>2387</v>
      </c>
      <c r="H251" s="29" t="s">
        <v>925</v>
      </c>
      <c r="I251" s="26" t="s">
        <v>53</v>
      </c>
      <c r="J251" s="27"/>
      <c r="K251" s="245"/>
    </row>
    <row r="252" spans="1:11" s="8" customFormat="1" ht="33" customHeight="1" x14ac:dyDescent="0.2">
      <c r="A252" s="21">
        <f t="shared" si="11"/>
        <v>234</v>
      </c>
      <c r="B252" s="22" t="s">
        <v>1215</v>
      </c>
      <c r="C252" s="28" t="s">
        <v>15</v>
      </c>
      <c r="D252" s="235">
        <v>2012.08</v>
      </c>
      <c r="E252" s="23" t="s">
        <v>359</v>
      </c>
      <c r="F252" s="24">
        <v>9198</v>
      </c>
      <c r="G252" s="24">
        <v>16334</v>
      </c>
      <c r="H252" s="29" t="s">
        <v>904</v>
      </c>
      <c r="I252" s="26" t="s">
        <v>53</v>
      </c>
      <c r="J252" s="27"/>
      <c r="K252" s="245"/>
    </row>
    <row r="253" spans="1:11" s="8" customFormat="1" ht="33" customHeight="1" x14ac:dyDescent="0.2">
      <c r="A253" s="21">
        <f t="shared" si="11"/>
        <v>235</v>
      </c>
      <c r="B253" s="22" t="s">
        <v>1216</v>
      </c>
      <c r="C253" s="28" t="s">
        <v>15</v>
      </c>
      <c r="D253" s="235">
        <v>2012.08</v>
      </c>
      <c r="E253" s="23" t="s">
        <v>362</v>
      </c>
      <c r="F253" s="24">
        <v>1344</v>
      </c>
      <c r="G253" s="24">
        <v>2988</v>
      </c>
      <c r="H253" s="29" t="s">
        <v>939</v>
      </c>
      <c r="I253" s="26" t="s">
        <v>53</v>
      </c>
      <c r="J253" s="27"/>
      <c r="K253" s="245"/>
    </row>
    <row r="254" spans="1:11" s="8" customFormat="1" ht="33" customHeight="1" x14ac:dyDescent="0.2">
      <c r="A254" s="21">
        <f t="shared" si="11"/>
        <v>236</v>
      </c>
      <c r="B254" s="22" t="s">
        <v>1217</v>
      </c>
      <c r="C254" s="28" t="s">
        <v>15</v>
      </c>
      <c r="D254" s="235">
        <v>2012.09</v>
      </c>
      <c r="E254" s="23" t="s">
        <v>135</v>
      </c>
      <c r="F254" s="24">
        <v>1032</v>
      </c>
      <c r="G254" s="24">
        <v>1134</v>
      </c>
      <c r="H254" s="29" t="s">
        <v>925</v>
      </c>
      <c r="I254" s="26" t="s">
        <v>53</v>
      </c>
      <c r="J254" s="27"/>
      <c r="K254" s="245"/>
    </row>
    <row r="255" spans="1:11" s="8" customFormat="1" ht="33" customHeight="1" x14ac:dyDescent="0.2">
      <c r="A255" s="21">
        <f t="shared" si="11"/>
        <v>237</v>
      </c>
      <c r="B255" s="28" t="s">
        <v>1218</v>
      </c>
      <c r="C255" s="28" t="s">
        <v>15</v>
      </c>
      <c r="D255" s="235">
        <v>2013.08</v>
      </c>
      <c r="E255" s="23" t="s">
        <v>205</v>
      </c>
      <c r="F255" s="24">
        <v>839</v>
      </c>
      <c r="G255" s="24">
        <v>1432</v>
      </c>
      <c r="H255" s="29" t="s">
        <v>1219</v>
      </c>
      <c r="I255" s="26" t="s">
        <v>53</v>
      </c>
      <c r="J255" s="27" t="s">
        <v>1220</v>
      </c>
      <c r="K255" s="245"/>
    </row>
    <row r="256" spans="1:11" s="8" customFormat="1" ht="33" customHeight="1" x14ac:dyDescent="0.2">
      <c r="A256" s="21">
        <f t="shared" si="11"/>
        <v>238</v>
      </c>
      <c r="B256" s="246" t="s">
        <v>1221</v>
      </c>
      <c r="C256" s="28" t="s">
        <v>15</v>
      </c>
      <c r="D256" s="235">
        <v>2013.12</v>
      </c>
      <c r="E256" s="23" t="s">
        <v>356</v>
      </c>
      <c r="F256" s="24">
        <v>1300</v>
      </c>
      <c r="G256" s="24">
        <v>2240</v>
      </c>
      <c r="H256" s="29" t="s">
        <v>1120</v>
      </c>
      <c r="I256" s="26" t="s">
        <v>53</v>
      </c>
      <c r="J256" s="27"/>
      <c r="K256" s="245"/>
    </row>
    <row r="257" spans="1:11" s="8" customFormat="1" ht="33" customHeight="1" x14ac:dyDescent="0.2">
      <c r="A257" s="21">
        <f t="shared" si="11"/>
        <v>239</v>
      </c>
      <c r="B257" s="28" t="s">
        <v>1222</v>
      </c>
      <c r="C257" s="54" t="s">
        <v>15</v>
      </c>
      <c r="D257" s="233">
        <v>2014.01</v>
      </c>
      <c r="E257" s="52" t="s">
        <v>317</v>
      </c>
      <c r="F257" s="53">
        <v>882</v>
      </c>
      <c r="G257" s="24">
        <v>1769</v>
      </c>
      <c r="H257" s="29" t="s">
        <v>931</v>
      </c>
      <c r="I257" s="26" t="s">
        <v>53</v>
      </c>
      <c r="J257" s="45"/>
      <c r="K257" s="245"/>
    </row>
    <row r="258" spans="1:11" s="8" customFormat="1" ht="33" customHeight="1" x14ac:dyDescent="0.2">
      <c r="A258" s="21">
        <f t="shared" si="11"/>
        <v>240</v>
      </c>
      <c r="B258" s="28" t="s">
        <v>1223</v>
      </c>
      <c r="C258" s="28" t="s">
        <v>15</v>
      </c>
      <c r="D258" s="233">
        <v>2014.02</v>
      </c>
      <c r="E258" s="52" t="s">
        <v>196</v>
      </c>
      <c r="F258" s="53">
        <v>1234</v>
      </c>
      <c r="G258" s="24">
        <v>2058</v>
      </c>
      <c r="H258" s="29" t="s">
        <v>858</v>
      </c>
      <c r="I258" s="26" t="s">
        <v>53</v>
      </c>
      <c r="J258" s="45"/>
      <c r="K258" s="245"/>
    </row>
    <row r="259" spans="1:11" s="8" customFormat="1" ht="33" customHeight="1" x14ac:dyDescent="0.2">
      <c r="A259" s="21">
        <f t="shared" si="11"/>
        <v>241</v>
      </c>
      <c r="B259" s="28" t="s">
        <v>1224</v>
      </c>
      <c r="C259" s="28" t="s">
        <v>15</v>
      </c>
      <c r="D259" s="233">
        <v>2014.03</v>
      </c>
      <c r="E259" s="52" t="s">
        <v>133</v>
      </c>
      <c r="F259" s="53">
        <v>2087</v>
      </c>
      <c r="G259" s="24">
        <v>3970</v>
      </c>
      <c r="H259" s="29" t="s">
        <v>939</v>
      </c>
      <c r="I259" s="26" t="s">
        <v>53</v>
      </c>
      <c r="J259" s="45"/>
      <c r="K259" s="245"/>
    </row>
    <row r="260" spans="1:11" s="8" customFormat="1" ht="33" customHeight="1" x14ac:dyDescent="0.2">
      <c r="A260" s="21">
        <f t="shared" si="11"/>
        <v>242</v>
      </c>
      <c r="B260" s="22" t="s">
        <v>1225</v>
      </c>
      <c r="C260" s="28" t="s">
        <v>15</v>
      </c>
      <c r="D260" s="233">
        <v>2014.07</v>
      </c>
      <c r="E260" s="23" t="s">
        <v>229</v>
      </c>
      <c r="F260" s="24">
        <v>4320</v>
      </c>
      <c r="G260" s="24">
        <v>9204</v>
      </c>
      <c r="H260" s="29" t="s">
        <v>931</v>
      </c>
      <c r="I260" s="26" t="s">
        <v>53</v>
      </c>
      <c r="J260" s="27"/>
      <c r="K260" s="245"/>
    </row>
    <row r="261" spans="1:11" s="8" customFormat="1" ht="33" customHeight="1" x14ac:dyDescent="0.2">
      <c r="A261" s="21">
        <f t="shared" si="11"/>
        <v>243</v>
      </c>
      <c r="B261" s="22" t="s">
        <v>1226</v>
      </c>
      <c r="C261" s="28" t="s">
        <v>15</v>
      </c>
      <c r="D261" s="233">
        <v>2014.07</v>
      </c>
      <c r="E261" s="23" t="s">
        <v>229</v>
      </c>
      <c r="F261" s="24">
        <v>192</v>
      </c>
      <c r="G261" s="24">
        <v>451</v>
      </c>
      <c r="H261" s="29" t="s">
        <v>931</v>
      </c>
      <c r="I261" s="26" t="s">
        <v>53</v>
      </c>
      <c r="J261" s="27"/>
      <c r="K261" s="245"/>
    </row>
    <row r="262" spans="1:11" s="8" customFormat="1" ht="33" customHeight="1" x14ac:dyDescent="0.2">
      <c r="A262" s="21">
        <f t="shared" si="11"/>
        <v>244</v>
      </c>
      <c r="B262" s="22" t="s">
        <v>1227</v>
      </c>
      <c r="C262" s="28" t="s">
        <v>15</v>
      </c>
      <c r="D262" s="233">
        <v>2014.07</v>
      </c>
      <c r="E262" s="23" t="s">
        <v>229</v>
      </c>
      <c r="F262" s="24">
        <v>131</v>
      </c>
      <c r="G262" s="24">
        <v>267</v>
      </c>
      <c r="H262" s="29" t="s">
        <v>931</v>
      </c>
      <c r="I262" s="26" t="s">
        <v>53</v>
      </c>
      <c r="J262" s="27"/>
      <c r="K262" s="245"/>
    </row>
    <row r="263" spans="1:11" s="8" customFormat="1" ht="33" customHeight="1" x14ac:dyDescent="0.2">
      <c r="A263" s="21">
        <f t="shared" si="11"/>
        <v>245</v>
      </c>
      <c r="B263" s="22" t="s">
        <v>1228</v>
      </c>
      <c r="C263" s="28" t="s">
        <v>15</v>
      </c>
      <c r="D263" s="233">
        <v>2014.07</v>
      </c>
      <c r="E263" s="23" t="s">
        <v>298</v>
      </c>
      <c r="F263" s="24">
        <v>2260</v>
      </c>
      <c r="G263" s="24">
        <v>3695</v>
      </c>
      <c r="H263" s="29" t="s">
        <v>931</v>
      </c>
      <c r="I263" s="26" t="s">
        <v>53</v>
      </c>
      <c r="J263" s="27"/>
      <c r="K263" s="245"/>
    </row>
    <row r="264" spans="1:11" s="8" customFormat="1" ht="33" customHeight="1" x14ac:dyDescent="0.2">
      <c r="A264" s="21">
        <f t="shared" si="11"/>
        <v>246</v>
      </c>
      <c r="B264" s="22" t="s">
        <v>1229</v>
      </c>
      <c r="C264" s="28" t="s">
        <v>15</v>
      </c>
      <c r="D264" s="233">
        <v>2014.08</v>
      </c>
      <c r="E264" s="23" t="s">
        <v>220</v>
      </c>
      <c r="F264" s="24">
        <v>1273</v>
      </c>
      <c r="G264" s="24">
        <v>2557</v>
      </c>
      <c r="H264" s="29" t="s">
        <v>939</v>
      </c>
      <c r="I264" s="26" t="s">
        <v>53</v>
      </c>
      <c r="J264" s="27"/>
      <c r="K264" s="245"/>
    </row>
    <row r="265" spans="1:11" s="8" customFormat="1" ht="33" customHeight="1" x14ac:dyDescent="0.2">
      <c r="A265" s="21">
        <f t="shared" si="11"/>
        <v>247</v>
      </c>
      <c r="B265" s="22" t="s">
        <v>1230</v>
      </c>
      <c r="C265" s="54" t="s">
        <v>15</v>
      </c>
      <c r="D265" s="233" t="s">
        <v>1231</v>
      </c>
      <c r="E265" s="23" t="s">
        <v>194</v>
      </c>
      <c r="F265" s="24">
        <v>1630</v>
      </c>
      <c r="G265" s="24">
        <v>3657</v>
      </c>
      <c r="H265" s="29" t="s">
        <v>931</v>
      </c>
      <c r="I265" s="26" t="s">
        <v>53</v>
      </c>
      <c r="J265" s="27"/>
      <c r="K265" s="245"/>
    </row>
    <row r="266" spans="1:11" s="8" customFormat="1" ht="33" customHeight="1" x14ac:dyDescent="0.2">
      <c r="A266" s="21">
        <f t="shared" si="11"/>
        <v>248</v>
      </c>
      <c r="B266" s="22" t="s">
        <v>1232</v>
      </c>
      <c r="C266" s="54" t="s">
        <v>15</v>
      </c>
      <c r="D266" s="233" t="s">
        <v>1231</v>
      </c>
      <c r="E266" s="23" t="s">
        <v>108</v>
      </c>
      <c r="F266" s="24">
        <v>5615</v>
      </c>
      <c r="G266" s="24">
        <v>12029</v>
      </c>
      <c r="H266" s="29" t="s">
        <v>939</v>
      </c>
      <c r="I266" s="26" t="s">
        <v>53</v>
      </c>
      <c r="J266" s="27"/>
      <c r="K266" s="245"/>
    </row>
    <row r="267" spans="1:11" s="8" customFormat="1" ht="33" customHeight="1" x14ac:dyDescent="0.2">
      <c r="A267" s="21">
        <f t="shared" si="11"/>
        <v>249</v>
      </c>
      <c r="B267" s="22" t="s">
        <v>1233</v>
      </c>
      <c r="C267" s="54" t="s">
        <v>15</v>
      </c>
      <c r="D267" s="233">
        <v>2014.11</v>
      </c>
      <c r="E267" s="23" t="s">
        <v>298</v>
      </c>
      <c r="F267" s="24">
        <v>1221</v>
      </c>
      <c r="G267" s="24">
        <v>1456</v>
      </c>
      <c r="H267" s="29" t="s">
        <v>939</v>
      </c>
      <c r="I267" s="26" t="s">
        <v>53</v>
      </c>
      <c r="J267" s="27"/>
      <c r="K267" s="245"/>
    </row>
    <row r="268" spans="1:11" s="8" customFormat="1" ht="33" customHeight="1" x14ac:dyDescent="0.2">
      <c r="A268" s="21">
        <f t="shared" si="11"/>
        <v>250</v>
      </c>
      <c r="B268" s="22" t="s">
        <v>1234</v>
      </c>
      <c r="C268" s="28" t="s">
        <v>15</v>
      </c>
      <c r="D268" s="233">
        <v>2014.11</v>
      </c>
      <c r="E268" s="23" t="s">
        <v>108</v>
      </c>
      <c r="F268" s="24">
        <v>508</v>
      </c>
      <c r="G268" s="24">
        <v>2480</v>
      </c>
      <c r="H268" s="29" t="s">
        <v>939</v>
      </c>
      <c r="I268" s="26" t="s">
        <v>1093</v>
      </c>
      <c r="J268" s="27"/>
      <c r="K268" s="245"/>
    </row>
    <row r="269" spans="1:11" s="8" customFormat="1" ht="33" customHeight="1" x14ac:dyDescent="0.2">
      <c r="A269" s="21">
        <f t="shared" si="11"/>
        <v>251</v>
      </c>
      <c r="B269" s="22" t="s">
        <v>1235</v>
      </c>
      <c r="C269" s="28" t="s">
        <v>15</v>
      </c>
      <c r="D269" s="233">
        <v>2014.11</v>
      </c>
      <c r="E269" s="23" t="s">
        <v>306</v>
      </c>
      <c r="F269" s="24">
        <v>1360</v>
      </c>
      <c r="G269" s="24">
        <v>2546</v>
      </c>
      <c r="H269" s="29" t="s">
        <v>939</v>
      </c>
      <c r="I269" s="26" t="s">
        <v>53</v>
      </c>
      <c r="J269" s="27"/>
      <c r="K269" s="245"/>
    </row>
    <row r="270" spans="1:11" s="8" customFormat="1" ht="33" customHeight="1" x14ac:dyDescent="0.2">
      <c r="A270" s="21">
        <f t="shared" si="11"/>
        <v>252</v>
      </c>
      <c r="B270" s="22" t="s">
        <v>1236</v>
      </c>
      <c r="C270" s="28" t="s">
        <v>15</v>
      </c>
      <c r="D270" s="233">
        <v>2015.01</v>
      </c>
      <c r="E270" s="23" t="s">
        <v>312</v>
      </c>
      <c r="F270" s="24">
        <v>4319</v>
      </c>
      <c r="G270" s="24">
        <v>7224</v>
      </c>
      <c r="H270" s="29" t="s">
        <v>931</v>
      </c>
      <c r="I270" s="26" t="s">
        <v>53</v>
      </c>
      <c r="J270" s="27"/>
      <c r="K270" s="245"/>
    </row>
    <row r="271" spans="1:11" s="8" customFormat="1" ht="33" customHeight="1" x14ac:dyDescent="0.2">
      <c r="A271" s="21">
        <f t="shared" si="11"/>
        <v>253</v>
      </c>
      <c r="B271" s="22" t="s">
        <v>1237</v>
      </c>
      <c r="C271" s="54" t="s">
        <v>15</v>
      </c>
      <c r="D271" s="233">
        <v>2015.01</v>
      </c>
      <c r="E271" s="23" t="s">
        <v>313</v>
      </c>
      <c r="F271" s="24">
        <v>1822</v>
      </c>
      <c r="G271" s="24">
        <v>3508</v>
      </c>
      <c r="H271" s="29" t="s">
        <v>989</v>
      </c>
      <c r="I271" s="26" t="s">
        <v>53</v>
      </c>
      <c r="J271" s="27"/>
      <c r="K271" s="245"/>
    </row>
    <row r="272" spans="1:11" s="8" customFormat="1" ht="33" customHeight="1" x14ac:dyDescent="0.2">
      <c r="A272" s="21">
        <f t="shared" si="11"/>
        <v>254</v>
      </c>
      <c r="B272" s="28" t="s">
        <v>1238</v>
      </c>
      <c r="C272" s="28" t="s">
        <v>15</v>
      </c>
      <c r="D272" s="233">
        <v>2015.03</v>
      </c>
      <c r="E272" s="30" t="s">
        <v>255</v>
      </c>
      <c r="F272" s="31">
        <v>2255</v>
      </c>
      <c r="G272" s="31">
        <v>5127</v>
      </c>
      <c r="H272" s="29" t="s">
        <v>964</v>
      </c>
      <c r="I272" s="33" t="s">
        <v>53</v>
      </c>
      <c r="J272" s="46"/>
      <c r="K272" s="245"/>
    </row>
    <row r="273" spans="1:11" s="8" customFormat="1" ht="33" customHeight="1" x14ac:dyDescent="0.2">
      <c r="A273" s="21">
        <f t="shared" si="11"/>
        <v>255</v>
      </c>
      <c r="B273" s="28" t="s">
        <v>1239</v>
      </c>
      <c r="C273" s="28" t="s">
        <v>15</v>
      </c>
      <c r="D273" s="233">
        <v>2015.03</v>
      </c>
      <c r="E273" s="30" t="s">
        <v>150</v>
      </c>
      <c r="F273" s="31">
        <v>545</v>
      </c>
      <c r="G273" s="31">
        <v>865</v>
      </c>
      <c r="H273" s="32" t="s">
        <v>939</v>
      </c>
      <c r="I273" s="33" t="s">
        <v>53</v>
      </c>
      <c r="J273" s="46"/>
      <c r="K273" s="245"/>
    </row>
    <row r="274" spans="1:11" s="8" customFormat="1" ht="33" customHeight="1" x14ac:dyDescent="0.2">
      <c r="A274" s="21">
        <f t="shared" si="11"/>
        <v>256</v>
      </c>
      <c r="B274" s="28" t="s">
        <v>1240</v>
      </c>
      <c r="C274" s="28" t="s">
        <v>15</v>
      </c>
      <c r="D274" s="233">
        <v>2015.03</v>
      </c>
      <c r="E274" s="30" t="s">
        <v>262</v>
      </c>
      <c r="F274" s="31">
        <v>4183</v>
      </c>
      <c r="G274" s="31">
        <v>8807</v>
      </c>
      <c r="H274" s="32" t="s">
        <v>931</v>
      </c>
      <c r="I274" s="33" t="s">
        <v>53</v>
      </c>
      <c r="J274" s="27" t="s">
        <v>1241</v>
      </c>
      <c r="K274" s="245"/>
    </row>
    <row r="275" spans="1:11" s="8" customFormat="1" ht="33" customHeight="1" x14ac:dyDescent="0.2">
      <c r="A275" s="21">
        <f t="shared" si="11"/>
        <v>257</v>
      </c>
      <c r="B275" s="28" t="s">
        <v>1242</v>
      </c>
      <c r="C275" s="28" t="s">
        <v>15</v>
      </c>
      <c r="D275" s="233">
        <v>2015.04</v>
      </c>
      <c r="E275" s="30" t="s">
        <v>264</v>
      </c>
      <c r="F275" s="31">
        <v>1433</v>
      </c>
      <c r="G275" s="31">
        <v>3605</v>
      </c>
      <c r="H275" s="32" t="s">
        <v>931</v>
      </c>
      <c r="I275" s="33" t="s">
        <v>53</v>
      </c>
      <c r="J275" s="46"/>
      <c r="K275" s="245"/>
    </row>
    <row r="276" spans="1:11" s="8" customFormat="1" ht="33" customHeight="1" x14ac:dyDescent="0.2">
      <c r="A276" s="21">
        <f t="shared" si="11"/>
        <v>258</v>
      </c>
      <c r="B276" s="28" t="s">
        <v>1243</v>
      </c>
      <c r="C276" s="28" t="s">
        <v>15</v>
      </c>
      <c r="D276" s="233">
        <v>2015.05</v>
      </c>
      <c r="E276" s="30" t="s">
        <v>270</v>
      </c>
      <c r="F276" s="31">
        <v>3863</v>
      </c>
      <c r="G276" s="31">
        <v>7412</v>
      </c>
      <c r="H276" s="32" t="s">
        <v>939</v>
      </c>
      <c r="I276" s="33" t="s">
        <v>53</v>
      </c>
      <c r="J276" s="45"/>
      <c r="K276" s="245"/>
    </row>
    <row r="277" spans="1:11" s="8" customFormat="1" ht="33" customHeight="1" x14ac:dyDescent="0.2">
      <c r="A277" s="21">
        <f t="shared" si="11"/>
        <v>259</v>
      </c>
      <c r="B277" s="28" t="s">
        <v>1244</v>
      </c>
      <c r="C277" s="28" t="s">
        <v>15</v>
      </c>
      <c r="D277" s="233">
        <v>2015.06</v>
      </c>
      <c r="E277" s="30" t="s">
        <v>230</v>
      </c>
      <c r="F277" s="31">
        <v>8788</v>
      </c>
      <c r="G277" s="31">
        <v>14200</v>
      </c>
      <c r="H277" s="32" t="s">
        <v>939</v>
      </c>
      <c r="I277" s="33" t="s">
        <v>53</v>
      </c>
      <c r="J277" s="46"/>
      <c r="K277" s="245"/>
    </row>
    <row r="278" spans="1:11" s="8" customFormat="1" ht="33" customHeight="1" x14ac:dyDescent="0.2">
      <c r="A278" s="21">
        <f t="shared" si="11"/>
        <v>260</v>
      </c>
      <c r="B278" s="28" t="s">
        <v>1245</v>
      </c>
      <c r="C278" s="28" t="s">
        <v>15</v>
      </c>
      <c r="D278" s="233">
        <v>2015.06</v>
      </c>
      <c r="E278" s="30" t="s">
        <v>153</v>
      </c>
      <c r="F278" s="31">
        <v>372</v>
      </c>
      <c r="G278" s="31">
        <v>830</v>
      </c>
      <c r="H278" s="32" t="s">
        <v>939</v>
      </c>
      <c r="I278" s="33" t="s">
        <v>53</v>
      </c>
      <c r="J278" s="46"/>
      <c r="K278" s="245"/>
    </row>
    <row r="279" spans="1:11" s="8" customFormat="1" ht="33" customHeight="1" x14ac:dyDescent="0.2">
      <c r="A279" s="21">
        <f t="shared" si="11"/>
        <v>261</v>
      </c>
      <c r="B279" s="28" t="s">
        <v>1246</v>
      </c>
      <c r="C279" s="28" t="s">
        <v>15</v>
      </c>
      <c r="D279" s="233">
        <v>2015.06</v>
      </c>
      <c r="E279" s="30" t="s">
        <v>202</v>
      </c>
      <c r="F279" s="31">
        <v>2183</v>
      </c>
      <c r="G279" s="31">
        <v>4026</v>
      </c>
      <c r="H279" s="32" t="s">
        <v>931</v>
      </c>
      <c r="I279" s="33" t="s">
        <v>53</v>
      </c>
      <c r="J279" s="46"/>
      <c r="K279" s="245"/>
    </row>
    <row r="280" spans="1:11" s="8" customFormat="1" ht="33" customHeight="1" x14ac:dyDescent="0.2">
      <c r="A280" s="21">
        <f t="shared" si="11"/>
        <v>262</v>
      </c>
      <c r="B280" s="28" t="s">
        <v>1247</v>
      </c>
      <c r="C280" s="28" t="s">
        <v>15</v>
      </c>
      <c r="D280" s="233">
        <v>2015.07</v>
      </c>
      <c r="E280" s="30" t="s">
        <v>282</v>
      </c>
      <c r="F280" s="31">
        <v>765</v>
      </c>
      <c r="G280" s="31">
        <v>1939</v>
      </c>
      <c r="H280" s="32" t="s">
        <v>1248</v>
      </c>
      <c r="I280" s="33" t="s">
        <v>53</v>
      </c>
      <c r="J280" s="46"/>
      <c r="K280" s="245"/>
    </row>
    <row r="281" spans="1:11" s="8" customFormat="1" ht="33" customHeight="1" x14ac:dyDescent="0.2">
      <c r="A281" s="21">
        <f t="shared" si="11"/>
        <v>263</v>
      </c>
      <c r="B281" s="28" t="s">
        <v>1249</v>
      </c>
      <c r="C281" s="54" t="s">
        <v>15</v>
      </c>
      <c r="D281" s="233">
        <v>2015.07</v>
      </c>
      <c r="E281" s="30" t="s">
        <v>228</v>
      </c>
      <c r="F281" s="31">
        <v>488</v>
      </c>
      <c r="G281" s="31">
        <v>974</v>
      </c>
      <c r="H281" s="32" t="s">
        <v>1143</v>
      </c>
      <c r="I281" s="33" t="s">
        <v>53</v>
      </c>
      <c r="J281" s="46"/>
      <c r="K281" s="245"/>
    </row>
    <row r="282" spans="1:11" s="8" customFormat="1" ht="33" customHeight="1" x14ac:dyDescent="0.2">
      <c r="A282" s="21">
        <f t="shared" si="11"/>
        <v>264</v>
      </c>
      <c r="B282" s="28" t="s">
        <v>1250</v>
      </c>
      <c r="C282" s="28" t="s">
        <v>15</v>
      </c>
      <c r="D282" s="233">
        <v>2015.07</v>
      </c>
      <c r="E282" s="30" t="s">
        <v>283</v>
      </c>
      <c r="F282" s="31">
        <v>1835</v>
      </c>
      <c r="G282" s="31">
        <v>3714</v>
      </c>
      <c r="H282" s="32" t="s">
        <v>989</v>
      </c>
      <c r="I282" s="33" t="s">
        <v>53</v>
      </c>
      <c r="J282" s="46"/>
      <c r="K282" s="245"/>
    </row>
    <row r="283" spans="1:11" s="8" customFormat="1" ht="33" customHeight="1" x14ac:dyDescent="0.2">
      <c r="A283" s="21">
        <f t="shared" si="11"/>
        <v>265</v>
      </c>
      <c r="B283" s="28" t="s">
        <v>1251</v>
      </c>
      <c r="C283" s="28" t="s">
        <v>15</v>
      </c>
      <c r="D283" s="233">
        <v>2015.09</v>
      </c>
      <c r="E283" s="30" t="s">
        <v>230</v>
      </c>
      <c r="F283" s="31">
        <v>2079</v>
      </c>
      <c r="G283" s="31">
        <v>3168</v>
      </c>
      <c r="H283" s="32" t="s">
        <v>931</v>
      </c>
      <c r="I283" s="33" t="s">
        <v>1252</v>
      </c>
      <c r="J283" s="46"/>
      <c r="K283" s="245"/>
    </row>
    <row r="284" spans="1:11" s="8" customFormat="1" ht="33" customHeight="1" x14ac:dyDescent="0.2">
      <c r="A284" s="21">
        <f t="shared" si="11"/>
        <v>266</v>
      </c>
      <c r="B284" s="28" t="s">
        <v>1253</v>
      </c>
      <c r="C284" s="28" t="s">
        <v>15</v>
      </c>
      <c r="D284" s="233" t="s">
        <v>1156</v>
      </c>
      <c r="E284" s="30" t="s">
        <v>236</v>
      </c>
      <c r="F284" s="31">
        <v>257</v>
      </c>
      <c r="G284" s="31">
        <v>413</v>
      </c>
      <c r="H284" s="32" t="s">
        <v>931</v>
      </c>
      <c r="I284" s="33" t="s">
        <v>53</v>
      </c>
      <c r="J284" s="45"/>
      <c r="K284" s="245"/>
    </row>
    <row r="285" spans="1:11" s="8" customFormat="1" ht="33" customHeight="1" x14ac:dyDescent="0.2">
      <c r="A285" s="21">
        <f t="shared" si="11"/>
        <v>267</v>
      </c>
      <c r="B285" s="28" t="s">
        <v>1254</v>
      </c>
      <c r="C285" s="28" t="s">
        <v>15</v>
      </c>
      <c r="D285" s="233" t="s">
        <v>1156</v>
      </c>
      <c r="E285" s="30" t="s">
        <v>220</v>
      </c>
      <c r="F285" s="31">
        <v>3413</v>
      </c>
      <c r="G285" s="31">
        <v>11094</v>
      </c>
      <c r="H285" s="32" t="s">
        <v>939</v>
      </c>
      <c r="I285" s="33" t="s">
        <v>53</v>
      </c>
      <c r="J285" s="45" t="s">
        <v>1255</v>
      </c>
      <c r="K285" s="245"/>
    </row>
    <row r="286" spans="1:11" s="8" customFormat="1" ht="33" customHeight="1" x14ac:dyDescent="0.2">
      <c r="A286" s="21">
        <f t="shared" si="11"/>
        <v>268</v>
      </c>
      <c r="B286" s="28" t="s">
        <v>1256</v>
      </c>
      <c r="C286" s="28" t="s">
        <v>15</v>
      </c>
      <c r="D286" s="233" t="s">
        <v>1156</v>
      </c>
      <c r="E286" s="30" t="s">
        <v>237</v>
      </c>
      <c r="F286" s="31">
        <v>2064</v>
      </c>
      <c r="G286" s="31">
        <v>3124</v>
      </c>
      <c r="H286" s="32" t="s">
        <v>939</v>
      </c>
      <c r="I286" s="33" t="s">
        <v>53</v>
      </c>
      <c r="J286" s="45"/>
      <c r="K286" s="245"/>
    </row>
    <row r="287" spans="1:11" s="8" customFormat="1" ht="33" customHeight="1" x14ac:dyDescent="0.2">
      <c r="A287" s="21">
        <f t="shared" si="11"/>
        <v>269</v>
      </c>
      <c r="B287" s="28" t="s">
        <v>1257</v>
      </c>
      <c r="C287" s="28" t="s">
        <v>15</v>
      </c>
      <c r="D287" s="233" t="s">
        <v>1156</v>
      </c>
      <c r="E287" s="30" t="s">
        <v>106</v>
      </c>
      <c r="F287" s="31">
        <v>522</v>
      </c>
      <c r="G287" s="31">
        <v>749</v>
      </c>
      <c r="H287" s="32" t="s">
        <v>939</v>
      </c>
      <c r="I287" s="33" t="s">
        <v>53</v>
      </c>
      <c r="J287" s="45"/>
      <c r="K287" s="245"/>
    </row>
    <row r="288" spans="1:11" s="4" customFormat="1" ht="33" customHeight="1" x14ac:dyDescent="0.2">
      <c r="A288" s="21">
        <f t="shared" si="11"/>
        <v>270</v>
      </c>
      <c r="B288" s="35" t="s">
        <v>1258</v>
      </c>
      <c r="C288" s="35" t="s">
        <v>15</v>
      </c>
      <c r="D288" s="237">
        <v>2015.11</v>
      </c>
      <c r="E288" s="160" t="s">
        <v>135</v>
      </c>
      <c r="F288" s="161">
        <v>707</v>
      </c>
      <c r="G288" s="161">
        <v>1462</v>
      </c>
      <c r="H288" s="162" t="s">
        <v>939</v>
      </c>
      <c r="I288" s="163" t="s">
        <v>53</v>
      </c>
      <c r="J288" s="46"/>
      <c r="K288" s="238"/>
    </row>
    <row r="289" spans="1:11" s="4" customFormat="1" ht="33" customHeight="1" x14ac:dyDescent="0.2">
      <c r="A289" s="21">
        <f t="shared" si="11"/>
        <v>271</v>
      </c>
      <c r="B289" s="41" t="s">
        <v>1259</v>
      </c>
      <c r="C289" s="28" t="s">
        <v>15</v>
      </c>
      <c r="D289" s="232">
        <v>2015.11</v>
      </c>
      <c r="E289" s="164" t="s">
        <v>240</v>
      </c>
      <c r="F289" s="108">
        <v>2239</v>
      </c>
      <c r="G289" s="108">
        <v>5773</v>
      </c>
      <c r="H289" s="195" t="s">
        <v>939</v>
      </c>
      <c r="I289" s="196" t="s">
        <v>53</v>
      </c>
      <c r="J289" s="46"/>
      <c r="K289" s="238"/>
    </row>
    <row r="290" spans="1:11" s="4" customFormat="1" ht="33" customHeight="1" x14ac:dyDescent="0.2">
      <c r="A290" s="21">
        <f t="shared" si="11"/>
        <v>272</v>
      </c>
      <c r="B290" s="28" t="s">
        <v>1260</v>
      </c>
      <c r="C290" s="28" t="s">
        <v>15</v>
      </c>
      <c r="D290" s="233">
        <v>2015.12</v>
      </c>
      <c r="E290" s="30" t="s">
        <v>123</v>
      </c>
      <c r="F290" s="31">
        <v>883</v>
      </c>
      <c r="G290" s="31">
        <v>1767</v>
      </c>
      <c r="H290" s="32" t="s">
        <v>931</v>
      </c>
      <c r="I290" s="33" t="s">
        <v>53</v>
      </c>
      <c r="J290" s="46"/>
      <c r="K290" s="238"/>
    </row>
    <row r="291" spans="1:11" s="4" customFormat="1" ht="33" customHeight="1" x14ac:dyDescent="0.2">
      <c r="A291" s="21">
        <f t="shared" si="11"/>
        <v>273</v>
      </c>
      <c r="B291" s="28" t="s">
        <v>1261</v>
      </c>
      <c r="C291" s="28" t="s">
        <v>15</v>
      </c>
      <c r="D291" s="233">
        <v>2016.02</v>
      </c>
      <c r="E291" s="30" t="s">
        <v>123</v>
      </c>
      <c r="F291" s="31">
        <v>18</v>
      </c>
      <c r="G291" s="31">
        <v>18</v>
      </c>
      <c r="H291" s="32" t="s">
        <v>1262</v>
      </c>
      <c r="I291" s="33" t="s">
        <v>53</v>
      </c>
      <c r="J291" s="46"/>
      <c r="K291" s="238"/>
    </row>
    <row r="292" spans="1:11" s="4" customFormat="1" ht="33" customHeight="1" x14ac:dyDescent="0.2">
      <c r="A292" s="21">
        <f t="shared" si="11"/>
        <v>274</v>
      </c>
      <c r="B292" s="28" t="s">
        <v>1263</v>
      </c>
      <c r="C292" s="54" t="s">
        <v>15</v>
      </c>
      <c r="D292" s="233">
        <v>2016.03</v>
      </c>
      <c r="E292" s="30" t="s">
        <v>126</v>
      </c>
      <c r="F292" s="31">
        <v>3776</v>
      </c>
      <c r="G292" s="31">
        <v>7897</v>
      </c>
      <c r="H292" s="32" t="s">
        <v>933</v>
      </c>
      <c r="I292" s="33" t="s">
        <v>53</v>
      </c>
      <c r="J292" s="46"/>
      <c r="K292" s="238"/>
    </row>
    <row r="293" spans="1:11" s="4" customFormat="1" ht="33" customHeight="1" x14ac:dyDescent="0.2">
      <c r="A293" s="21">
        <f t="shared" si="11"/>
        <v>275</v>
      </c>
      <c r="B293" s="28" t="s">
        <v>1264</v>
      </c>
      <c r="C293" s="28" t="s">
        <v>15</v>
      </c>
      <c r="D293" s="233">
        <v>2016.03</v>
      </c>
      <c r="E293" s="30" t="s">
        <v>182</v>
      </c>
      <c r="F293" s="31">
        <v>332</v>
      </c>
      <c r="G293" s="31">
        <v>622</v>
      </c>
      <c r="H293" s="32" t="s">
        <v>960</v>
      </c>
      <c r="I293" s="33" t="s">
        <v>53</v>
      </c>
      <c r="J293" s="46"/>
      <c r="K293" s="238"/>
    </row>
    <row r="294" spans="1:11" s="4" customFormat="1" ht="33" customHeight="1" x14ac:dyDescent="0.2">
      <c r="A294" s="21">
        <f t="shared" si="11"/>
        <v>276</v>
      </c>
      <c r="B294" s="28" t="s">
        <v>1265</v>
      </c>
      <c r="C294" s="54" t="s">
        <v>15</v>
      </c>
      <c r="D294" s="233">
        <v>2016.04</v>
      </c>
      <c r="E294" s="30" t="s">
        <v>137</v>
      </c>
      <c r="F294" s="31">
        <v>350</v>
      </c>
      <c r="G294" s="31">
        <v>843</v>
      </c>
      <c r="H294" s="32" t="s">
        <v>960</v>
      </c>
      <c r="I294" s="33" t="s">
        <v>53</v>
      </c>
      <c r="J294" s="46"/>
      <c r="K294" s="238"/>
    </row>
    <row r="295" spans="1:11" s="4" customFormat="1" ht="33" customHeight="1" x14ac:dyDescent="0.2">
      <c r="A295" s="21">
        <f t="shared" si="11"/>
        <v>277</v>
      </c>
      <c r="B295" s="28" t="s">
        <v>1266</v>
      </c>
      <c r="C295" s="28" t="s">
        <v>15</v>
      </c>
      <c r="D295" s="233">
        <v>2016.05</v>
      </c>
      <c r="E295" s="30" t="s">
        <v>207</v>
      </c>
      <c r="F295" s="31">
        <v>396</v>
      </c>
      <c r="G295" s="31">
        <v>868</v>
      </c>
      <c r="H295" s="32" t="s">
        <v>939</v>
      </c>
      <c r="I295" s="33" t="s">
        <v>53</v>
      </c>
      <c r="J295" s="46"/>
      <c r="K295" s="238"/>
    </row>
    <row r="296" spans="1:11" s="4" customFormat="1" ht="33" customHeight="1" x14ac:dyDescent="0.2">
      <c r="A296" s="21">
        <f t="shared" si="11"/>
        <v>278</v>
      </c>
      <c r="B296" s="28" t="s">
        <v>1267</v>
      </c>
      <c r="C296" s="28" t="s">
        <v>15</v>
      </c>
      <c r="D296" s="233">
        <v>2016.06</v>
      </c>
      <c r="E296" s="30" t="s">
        <v>209</v>
      </c>
      <c r="F296" s="31">
        <v>847</v>
      </c>
      <c r="G296" s="31">
        <v>1763</v>
      </c>
      <c r="H296" s="32" t="s">
        <v>4</v>
      </c>
      <c r="I296" s="33" t="s">
        <v>53</v>
      </c>
      <c r="J296" s="46"/>
      <c r="K296" s="238"/>
    </row>
    <row r="297" spans="1:11" s="4" customFormat="1" ht="33" customHeight="1" x14ac:dyDescent="0.2">
      <c r="A297" s="21">
        <f t="shared" si="11"/>
        <v>279</v>
      </c>
      <c r="B297" s="28" t="s">
        <v>1268</v>
      </c>
      <c r="C297" s="28" t="s">
        <v>15</v>
      </c>
      <c r="D297" s="233">
        <v>2016.06</v>
      </c>
      <c r="E297" s="30" t="s">
        <v>210</v>
      </c>
      <c r="F297" s="31">
        <v>806</v>
      </c>
      <c r="G297" s="31">
        <v>1693</v>
      </c>
      <c r="H297" s="32" t="s">
        <v>939</v>
      </c>
      <c r="I297" s="33" t="s">
        <v>53</v>
      </c>
      <c r="J297" s="46"/>
      <c r="K297" s="238"/>
    </row>
    <row r="298" spans="1:11" s="4" customFormat="1" ht="33" customHeight="1" x14ac:dyDescent="0.2">
      <c r="A298" s="21">
        <f t="shared" si="11"/>
        <v>280</v>
      </c>
      <c r="B298" s="28" t="s">
        <v>1269</v>
      </c>
      <c r="C298" s="28" t="s">
        <v>15</v>
      </c>
      <c r="D298" s="233">
        <v>2016.06</v>
      </c>
      <c r="E298" s="30" t="s">
        <v>181</v>
      </c>
      <c r="F298" s="31">
        <v>1335</v>
      </c>
      <c r="G298" s="31">
        <v>3054</v>
      </c>
      <c r="H298" s="32" t="s">
        <v>4</v>
      </c>
      <c r="I298" s="33" t="s">
        <v>53</v>
      </c>
      <c r="J298" s="46"/>
      <c r="K298" s="238"/>
    </row>
    <row r="299" spans="1:11" s="4" customFormat="1" ht="33" customHeight="1" x14ac:dyDescent="0.2">
      <c r="A299" s="21">
        <f t="shared" si="11"/>
        <v>281</v>
      </c>
      <c r="B299" s="28" t="s">
        <v>1270</v>
      </c>
      <c r="C299" s="28" t="s">
        <v>15</v>
      </c>
      <c r="D299" s="233">
        <v>2016.06</v>
      </c>
      <c r="E299" s="30" t="s">
        <v>126</v>
      </c>
      <c r="F299" s="31">
        <v>2966</v>
      </c>
      <c r="G299" s="31">
        <v>6158</v>
      </c>
      <c r="H299" s="32" t="s">
        <v>4</v>
      </c>
      <c r="I299" s="33" t="s">
        <v>53</v>
      </c>
      <c r="J299" s="46"/>
      <c r="K299" s="238"/>
    </row>
    <row r="300" spans="1:11" s="4" customFormat="1" ht="33" customHeight="1" x14ac:dyDescent="0.2">
      <c r="A300" s="21">
        <f t="shared" si="11"/>
        <v>282</v>
      </c>
      <c r="B300" s="28" t="s">
        <v>1271</v>
      </c>
      <c r="C300" s="54" t="s">
        <v>15</v>
      </c>
      <c r="D300" s="233">
        <v>2016.07</v>
      </c>
      <c r="E300" s="30" t="s">
        <v>214</v>
      </c>
      <c r="F300" s="31">
        <v>1618</v>
      </c>
      <c r="G300" s="31">
        <v>3203</v>
      </c>
      <c r="H300" s="32" t="s">
        <v>939</v>
      </c>
      <c r="I300" s="33" t="s">
        <v>53</v>
      </c>
      <c r="J300" s="46"/>
      <c r="K300" s="238"/>
    </row>
    <row r="301" spans="1:11" s="4" customFormat="1" ht="33" customHeight="1" x14ac:dyDescent="0.2">
      <c r="A301" s="21">
        <f t="shared" si="11"/>
        <v>283</v>
      </c>
      <c r="B301" s="28" t="s">
        <v>1272</v>
      </c>
      <c r="C301" s="54" t="s">
        <v>15</v>
      </c>
      <c r="D301" s="233">
        <v>2016.07</v>
      </c>
      <c r="E301" s="30" t="s">
        <v>126</v>
      </c>
      <c r="F301" s="31">
        <v>1594</v>
      </c>
      <c r="G301" s="31">
        <v>3155</v>
      </c>
      <c r="H301" s="32" t="s">
        <v>939</v>
      </c>
      <c r="I301" s="33" t="s">
        <v>53</v>
      </c>
      <c r="J301" s="46"/>
      <c r="K301" s="238"/>
    </row>
    <row r="302" spans="1:11" s="4" customFormat="1" ht="33" customHeight="1" x14ac:dyDescent="0.2">
      <c r="A302" s="21">
        <f t="shared" si="11"/>
        <v>284</v>
      </c>
      <c r="B302" s="28" t="s">
        <v>1273</v>
      </c>
      <c r="C302" s="28" t="s">
        <v>15</v>
      </c>
      <c r="D302" s="233">
        <v>2016.07</v>
      </c>
      <c r="E302" s="30" t="s">
        <v>215</v>
      </c>
      <c r="F302" s="31">
        <v>1184</v>
      </c>
      <c r="G302" s="31">
        <v>2170</v>
      </c>
      <c r="H302" s="32" t="s">
        <v>4</v>
      </c>
      <c r="I302" s="33" t="s">
        <v>53</v>
      </c>
      <c r="J302" s="46"/>
      <c r="K302" s="238"/>
    </row>
    <row r="303" spans="1:11" s="4" customFormat="1" ht="33" customHeight="1" x14ac:dyDescent="0.2">
      <c r="A303" s="21">
        <f t="shared" si="11"/>
        <v>285</v>
      </c>
      <c r="B303" s="28" t="s">
        <v>1274</v>
      </c>
      <c r="C303" s="28" t="s">
        <v>15</v>
      </c>
      <c r="D303" s="233">
        <v>2016.07</v>
      </c>
      <c r="E303" s="30" t="s">
        <v>220</v>
      </c>
      <c r="F303" s="31">
        <v>3017</v>
      </c>
      <c r="G303" s="31">
        <v>6922</v>
      </c>
      <c r="H303" s="32" t="s">
        <v>939</v>
      </c>
      <c r="I303" s="33" t="s">
        <v>53</v>
      </c>
      <c r="J303" s="45" t="s">
        <v>1255</v>
      </c>
      <c r="K303" s="238"/>
    </row>
    <row r="304" spans="1:11" ht="33" customHeight="1" x14ac:dyDescent="0.2">
      <c r="A304" s="21">
        <f t="shared" ref="A304:A367" si="12">ROW()-18</f>
        <v>286</v>
      </c>
      <c r="B304" s="28" t="s">
        <v>1275</v>
      </c>
      <c r="C304" s="28" t="s">
        <v>15</v>
      </c>
      <c r="D304" s="233">
        <v>2016.07</v>
      </c>
      <c r="E304" s="30" t="s">
        <v>220</v>
      </c>
      <c r="F304" s="31">
        <v>3249</v>
      </c>
      <c r="G304" s="31">
        <v>7643</v>
      </c>
      <c r="H304" s="32" t="s">
        <v>939</v>
      </c>
      <c r="I304" s="33" t="s">
        <v>53</v>
      </c>
      <c r="J304" s="46"/>
    </row>
    <row r="305" spans="1:11" s="4" customFormat="1" ht="33" customHeight="1" x14ac:dyDescent="0.2">
      <c r="A305" s="21">
        <f t="shared" si="12"/>
        <v>287</v>
      </c>
      <c r="B305" s="28" t="s">
        <v>1276</v>
      </c>
      <c r="C305" s="54" t="s">
        <v>15</v>
      </c>
      <c r="D305" s="233">
        <v>2016.08</v>
      </c>
      <c r="E305" s="30" t="s">
        <v>220</v>
      </c>
      <c r="F305" s="31">
        <v>2950</v>
      </c>
      <c r="G305" s="31">
        <v>6019</v>
      </c>
      <c r="H305" s="32" t="s">
        <v>939</v>
      </c>
      <c r="I305" s="33" t="s">
        <v>53</v>
      </c>
      <c r="J305" s="45"/>
      <c r="K305" s="238"/>
    </row>
    <row r="306" spans="1:11" ht="33" customHeight="1" x14ac:dyDescent="0.2">
      <c r="A306" s="21">
        <f t="shared" si="12"/>
        <v>288</v>
      </c>
      <c r="B306" s="28" t="s">
        <v>1277</v>
      </c>
      <c r="C306" s="28" t="s">
        <v>15</v>
      </c>
      <c r="D306" s="233">
        <v>2016.08</v>
      </c>
      <c r="E306" s="30" t="s">
        <v>220</v>
      </c>
      <c r="F306" s="31">
        <v>3980</v>
      </c>
      <c r="G306" s="31">
        <v>10010</v>
      </c>
      <c r="H306" s="32" t="s">
        <v>939</v>
      </c>
      <c r="I306" s="33" t="s">
        <v>53</v>
      </c>
      <c r="J306" s="45" t="s">
        <v>1255</v>
      </c>
    </row>
    <row r="307" spans="1:11" ht="33" customHeight="1" x14ac:dyDescent="0.2">
      <c r="A307" s="21">
        <f t="shared" si="12"/>
        <v>289</v>
      </c>
      <c r="B307" s="28" t="s">
        <v>1278</v>
      </c>
      <c r="C307" s="28" t="s">
        <v>15</v>
      </c>
      <c r="D307" s="233">
        <v>2016.08</v>
      </c>
      <c r="E307" s="30" t="s">
        <v>220</v>
      </c>
      <c r="F307" s="31">
        <v>2777</v>
      </c>
      <c r="G307" s="31">
        <v>6048</v>
      </c>
      <c r="H307" s="32" t="s">
        <v>939</v>
      </c>
      <c r="I307" s="33" t="s">
        <v>53</v>
      </c>
      <c r="J307" s="45" t="s">
        <v>1255</v>
      </c>
    </row>
    <row r="308" spans="1:11" ht="33" customHeight="1" x14ac:dyDescent="0.2">
      <c r="A308" s="21">
        <f t="shared" si="12"/>
        <v>290</v>
      </c>
      <c r="B308" s="28" t="s">
        <v>1279</v>
      </c>
      <c r="C308" s="28" t="s">
        <v>15</v>
      </c>
      <c r="D308" s="233">
        <v>2016.08</v>
      </c>
      <c r="E308" s="30" t="s">
        <v>220</v>
      </c>
      <c r="F308" s="31">
        <v>5437</v>
      </c>
      <c r="G308" s="31">
        <v>10770</v>
      </c>
      <c r="H308" s="32" t="s">
        <v>939</v>
      </c>
      <c r="I308" s="33" t="s">
        <v>53</v>
      </c>
      <c r="J308" s="45" t="s">
        <v>1255</v>
      </c>
    </row>
    <row r="309" spans="1:11" ht="33" customHeight="1" x14ac:dyDescent="0.2">
      <c r="A309" s="21">
        <f t="shared" si="12"/>
        <v>291</v>
      </c>
      <c r="B309" s="28" t="s">
        <v>1280</v>
      </c>
      <c r="C309" s="54" t="s">
        <v>15</v>
      </c>
      <c r="D309" s="233">
        <v>2016.08</v>
      </c>
      <c r="E309" s="30" t="s">
        <v>224</v>
      </c>
      <c r="F309" s="31">
        <v>1009</v>
      </c>
      <c r="G309" s="31">
        <v>2016</v>
      </c>
      <c r="H309" s="32" t="s">
        <v>4</v>
      </c>
      <c r="I309" s="33" t="s">
        <v>53</v>
      </c>
      <c r="J309" s="45"/>
    </row>
    <row r="310" spans="1:11" ht="33" customHeight="1" x14ac:dyDescent="0.2">
      <c r="A310" s="21">
        <f t="shared" si="12"/>
        <v>292</v>
      </c>
      <c r="B310" s="28" t="s">
        <v>1281</v>
      </c>
      <c r="C310" s="28" t="s">
        <v>15</v>
      </c>
      <c r="D310" s="233">
        <v>2016.08</v>
      </c>
      <c r="E310" s="30" t="s">
        <v>94</v>
      </c>
      <c r="F310" s="31">
        <v>1833</v>
      </c>
      <c r="G310" s="31">
        <v>4327</v>
      </c>
      <c r="H310" s="32" t="s">
        <v>939</v>
      </c>
      <c r="I310" s="33" t="s">
        <v>53</v>
      </c>
      <c r="J310" s="45"/>
    </row>
    <row r="311" spans="1:11" ht="33" customHeight="1" x14ac:dyDescent="0.2">
      <c r="A311" s="21">
        <f t="shared" si="12"/>
        <v>293</v>
      </c>
      <c r="B311" s="28" t="s">
        <v>1282</v>
      </c>
      <c r="C311" s="28" t="s">
        <v>15</v>
      </c>
      <c r="D311" s="233">
        <v>2016.09</v>
      </c>
      <c r="E311" s="30" t="s">
        <v>175</v>
      </c>
      <c r="F311" s="31">
        <v>7422</v>
      </c>
      <c r="G311" s="31">
        <v>11353</v>
      </c>
      <c r="H311" s="32" t="s">
        <v>4</v>
      </c>
      <c r="I311" s="33" t="s">
        <v>53</v>
      </c>
      <c r="J311" s="46"/>
    </row>
    <row r="312" spans="1:11" ht="33" customHeight="1" x14ac:dyDescent="0.2">
      <c r="A312" s="21">
        <f t="shared" si="12"/>
        <v>294</v>
      </c>
      <c r="B312" s="28" t="s">
        <v>1283</v>
      </c>
      <c r="C312" s="28" t="s">
        <v>15</v>
      </c>
      <c r="D312" s="233">
        <v>2016.09</v>
      </c>
      <c r="E312" s="30" t="s">
        <v>176</v>
      </c>
      <c r="F312" s="31">
        <v>788</v>
      </c>
      <c r="G312" s="31">
        <v>1530</v>
      </c>
      <c r="H312" s="32" t="s">
        <v>42</v>
      </c>
      <c r="I312" s="33" t="s">
        <v>53</v>
      </c>
      <c r="J312" s="46" t="s">
        <v>1241</v>
      </c>
    </row>
    <row r="313" spans="1:11" ht="33" customHeight="1" x14ac:dyDescent="0.2">
      <c r="A313" s="21">
        <f t="shared" si="12"/>
        <v>295</v>
      </c>
      <c r="B313" s="28" t="s">
        <v>1284</v>
      </c>
      <c r="C313" s="28" t="s">
        <v>15</v>
      </c>
      <c r="D313" s="233">
        <v>2016.09</v>
      </c>
      <c r="E313" s="30" t="s">
        <v>182</v>
      </c>
      <c r="F313" s="31">
        <v>1662</v>
      </c>
      <c r="G313" s="31">
        <v>3194</v>
      </c>
      <c r="H313" s="32" t="s">
        <v>42</v>
      </c>
      <c r="I313" s="33" t="s">
        <v>53</v>
      </c>
      <c r="J313" s="46"/>
    </row>
    <row r="314" spans="1:11" ht="33" customHeight="1" x14ac:dyDescent="0.2">
      <c r="A314" s="21">
        <f t="shared" si="12"/>
        <v>296</v>
      </c>
      <c r="B314" s="28" t="s">
        <v>1285</v>
      </c>
      <c r="C314" s="54" t="s">
        <v>15</v>
      </c>
      <c r="D314" s="233">
        <v>2016.09</v>
      </c>
      <c r="E314" s="30" t="s">
        <v>182</v>
      </c>
      <c r="F314" s="31">
        <v>1805</v>
      </c>
      <c r="G314" s="31">
        <v>3271</v>
      </c>
      <c r="H314" s="32" t="s">
        <v>42</v>
      </c>
      <c r="I314" s="33" t="s">
        <v>53</v>
      </c>
      <c r="J314" s="46"/>
    </row>
    <row r="315" spans="1:11" ht="33" customHeight="1" x14ac:dyDescent="0.2">
      <c r="A315" s="21">
        <f t="shared" si="12"/>
        <v>297</v>
      </c>
      <c r="B315" s="28" t="s">
        <v>1286</v>
      </c>
      <c r="C315" s="54" t="s">
        <v>15</v>
      </c>
      <c r="D315" s="233">
        <v>2016.09</v>
      </c>
      <c r="E315" s="30" t="s">
        <v>182</v>
      </c>
      <c r="F315" s="31">
        <v>299</v>
      </c>
      <c r="G315" s="31">
        <v>480</v>
      </c>
      <c r="H315" s="32" t="s">
        <v>4</v>
      </c>
      <c r="I315" s="33" t="s">
        <v>53</v>
      </c>
      <c r="J315" s="46"/>
    </row>
    <row r="316" spans="1:11" ht="33" customHeight="1" x14ac:dyDescent="0.2">
      <c r="A316" s="21">
        <f t="shared" si="12"/>
        <v>298</v>
      </c>
      <c r="B316" s="28" t="s">
        <v>1287</v>
      </c>
      <c r="C316" s="28" t="s">
        <v>15</v>
      </c>
      <c r="D316" s="233">
        <v>2016.09</v>
      </c>
      <c r="E316" s="30" t="s">
        <v>182</v>
      </c>
      <c r="F316" s="31">
        <v>890</v>
      </c>
      <c r="G316" s="31">
        <v>1662</v>
      </c>
      <c r="H316" s="32" t="s">
        <v>42</v>
      </c>
      <c r="I316" s="33" t="s">
        <v>53</v>
      </c>
      <c r="J316" s="46"/>
    </row>
    <row r="317" spans="1:11" ht="33" customHeight="1" x14ac:dyDescent="0.2">
      <c r="A317" s="21">
        <f t="shared" si="12"/>
        <v>299</v>
      </c>
      <c r="B317" s="28" t="s">
        <v>1288</v>
      </c>
      <c r="C317" s="28" t="s">
        <v>15</v>
      </c>
      <c r="D317" s="233">
        <v>2016.09</v>
      </c>
      <c r="E317" s="30" t="s">
        <v>182</v>
      </c>
      <c r="F317" s="31">
        <v>191</v>
      </c>
      <c r="G317" s="31">
        <v>343</v>
      </c>
      <c r="H317" s="32" t="s">
        <v>42</v>
      </c>
      <c r="I317" s="33" t="s">
        <v>53</v>
      </c>
      <c r="J317" s="46"/>
    </row>
    <row r="318" spans="1:11" ht="33" customHeight="1" x14ac:dyDescent="0.2">
      <c r="A318" s="21">
        <f t="shared" si="12"/>
        <v>300</v>
      </c>
      <c r="B318" s="28" t="s">
        <v>1289</v>
      </c>
      <c r="C318" s="28" t="s">
        <v>15</v>
      </c>
      <c r="D318" s="233">
        <v>2016.09</v>
      </c>
      <c r="E318" s="30" t="s">
        <v>183</v>
      </c>
      <c r="F318" s="31">
        <v>2128</v>
      </c>
      <c r="G318" s="31">
        <v>3881</v>
      </c>
      <c r="H318" s="32" t="s">
        <v>42</v>
      </c>
      <c r="I318" s="33" t="s">
        <v>53</v>
      </c>
      <c r="J318" s="46"/>
    </row>
    <row r="319" spans="1:11" ht="33" customHeight="1" x14ac:dyDescent="0.2">
      <c r="A319" s="21">
        <f t="shared" si="12"/>
        <v>301</v>
      </c>
      <c r="B319" s="28" t="s">
        <v>1290</v>
      </c>
      <c r="C319" s="54" t="s">
        <v>15</v>
      </c>
      <c r="D319" s="233">
        <v>2016.09</v>
      </c>
      <c r="E319" s="30" t="s">
        <v>184</v>
      </c>
      <c r="F319" s="31">
        <v>866</v>
      </c>
      <c r="G319" s="31">
        <v>1450</v>
      </c>
      <c r="H319" s="32" t="s">
        <v>42</v>
      </c>
      <c r="I319" s="33" t="s">
        <v>53</v>
      </c>
      <c r="J319" s="46"/>
    </row>
    <row r="320" spans="1:11" ht="33" customHeight="1" x14ac:dyDescent="0.2">
      <c r="A320" s="21">
        <f t="shared" si="12"/>
        <v>302</v>
      </c>
      <c r="B320" s="28" t="s">
        <v>1291</v>
      </c>
      <c r="C320" s="54" t="s">
        <v>15</v>
      </c>
      <c r="D320" s="233" t="s">
        <v>981</v>
      </c>
      <c r="E320" s="30" t="s">
        <v>188</v>
      </c>
      <c r="F320" s="31">
        <v>784</v>
      </c>
      <c r="G320" s="31">
        <v>1809</v>
      </c>
      <c r="H320" s="32" t="s">
        <v>4</v>
      </c>
      <c r="I320" s="33" t="s">
        <v>53</v>
      </c>
      <c r="J320" s="45" t="s">
        <v>1255</v>
      </c>
    </row>
    <row r="321" spans="1:10" ht="33" customHeight="1" x14ac:dyDescent="0.2">
      <c r="A321" s="21">
        <f t="shared" si="12"/>
        <v>303</v>
      </c>
      <c r="B321" s="28" t="s">
        <v>1292</v>
      </c>
      <c r="C321" s="28" t="s">
        <v>15</v>
      </c>
      <c r="D321" s="233">
        <v>2016.11</v>
      </c>
      <c r="E321" s="30" t="s">
        <v>183</v>
      </c>
      <c r="F321" s="77">
        <v>1187</v>
      </c>
      <c r="G321" s="185">
        <v>2430</v>
      </c>
      <c r="H321" s="32" t="s">
        <v>4</v>
      </c>
      <c r="I321" s="64" t="s">
        <v>53</v>
      </c>
      <c r="J321" s="46"/>
    </row>
    <row r="322" spans="1:10" ht="33" customHeight="1" x14ac:dyDescent="0.2">
      <c r="A322" s="21">
        <f t="shared" si="12"/>
        <v>304</v>
      </c>
      <c r="B322" s="28" t="s">
        <v>1293</v>
      </c>
      <c r="C322" s="28" t="s">
        <v>15</v>
      </c>
      <c r="D322" s="233">
        <v>2016.11</v>
      </c>
      <c r="E322" s="30" t="s">
        <v>198</v>
      </c>
      <c r="F322" s="77">
        <v>12449</v>
      </c>
      <c r="G322" s="185">
        <v>29031</v>
      </c>
      <c r="H322" s="32" t="s">
        <v>4</v>
      </c>
      <c r="I322" s="64" t="s">
        <v>53</v>
      </c>
      <c r="J322" s="46"/>
    </row>
    <row r="323" spans="1:10" ht="33" customHeight="1" x14ac:dyDescent="0.2">
      <c r="A323" s="21">
        <f t="shared" si="12"/>
        <v>305</v>
      </c>
      <c r="B323" s="28" t="s">
        <v>1294</v>
      </c>
      <c r="C323" s="54" t="s">
        <v>15</v>
      </c>
      <c r="D323" s="233">
        <v>2016.11</v>
      </c>
      <c r="E323" s="30" t="s">
        <v>199</v>
      </c>
      <c r="F323" s="77">
        <v>16519</v>
      </c>
      <c r="G323" s="185">
        <v>34374</v>
      </c>
      <c r="H323" s="32" t="s">
        <v>4</v>
      </c>
      <c r="I323" s="64" t="s">
        <v>53</v>
      </c>
      <c r="J323" s="46"/>
    </row>
    <row r="324" spans="1:10" ht="33" customHeight="1" x14ac:dyDescent="0.2">
      <c r="A324" s="21">
        <f t="shared" si="12"/>
        <v>306</v>
      </c>
      <c r="B324" s="28" t="s">
        <v>1295</v>
      </c>
      <c r="C324" s="28" t="s">
        <v>15</v>
      </c>
      <c r="D324" s="233">
        <v>2016.11</v>
      </c>
      <c r="E324" s="30" t="s">
        <v>200</v>
      </c>
      <c r="F324" s="62">
        <v>4049</v>
      </c>
      <c r="G324" s="63">
        <v>6429</v>
      </c>
      <c r="H324" s="32" t="s">
        <v>42</v>
      </c>
      <c r="I324" s="64" t="s">
        <v>53</v>
      </c>
      <c r="J324" s="46"/>
    </row>
    <row r="325" spans="1:10" ht="33" customHeight="1" x14ac:dyDescent="0.2">
      <c r="A325" s="21">
        <f t="shared" si="12"/>
        <v>307</v>
      </c>
      <c r="B325" s="28" t="s">
        <v>1295</v>
      </c>
      <c r="C325" s="28" t="s">
        <v>15</v>
      </c>
      <c r="D325" s="233">
        <v>2016.11</v>
      </c>
      <c r="E325" s="30" t="s">
        <v>200</v>
      </c>
      <c r="F325" s="62">
        <v>291</v>
      </c>
      <c r="G325" s="63">
        <v>515</v>
      </c>
      <c r="H325" s="32" t="s">
        <v>42</v>
      </c>
      <c r="I325" s="64" t="s">
        <v>53</v>
      </c>
      <c r="J325" s="46"/>
    </row>
    <row r="326" spans="1:10" ht="33" customHeight="1" x14ac:dyDescent="0.2">
      <c r="A326" s="21">
        <f t="shared" si="12"/>
        <v>308</v>
      </c>
      <c r="B326" s="28" t="s">
        <v>1296</v>
      </c>
      <c r="C326" s="28" t="s">
        <v>15</v>
      </c>
      <c r="D326" s="233">
        <v>2016.12</v>
      </c>
      <c r="E326" s="30" t="s">
        <v>142</v>
      </c>
      <c r="F326" s="31">
        <v>2043</v>
      </c>
      <c r="G326" s="31">
        <v>3348</v>
      </c>
      <c r="H326" s="32" t="s">
        <v>4</v>
      </c>
      <c r="I326" s="64" t="s">
        <v>53</v>
      </c>
      <c r="J326" s="46"/>
    </row>
    <row r="327" spans="1:10" ht="33" customHeight="1" x14ac:dyDescent="0.2">
      <c r="A327" s="21">
        <f t="shared" si="12"/>
        <v>309</v>
      </c>
      <c r="B327" s="28" t="s">
        <v>1297</v>
      </c>
      <c r="C327" s="54" t="s">
        <v>15</v>
      </c>
      <c r="D327" s="233">
        <v>2016.12</v>
      </c>
      <c r="E327" s="30" t="s">
        <v>143</v>
      </c>
      <c r="F327" s="31">
        <v>2234</v>
      </c>
      <c r="G327" s="31">
        <v>4484</v>
      </c>
      <c r="H327" s="32" t="s">
        <v>42</v>
      </c>
      <c r="I327" s="64" t="s">
        <v>53</v>
      </c>
      <c r="J327" s="46"/>
    </row>
    <row r="328" spans="1:10" ht="33" customHeight="1" x14ac:dyDescent="0.2">
      <c r="A328" s="21">
        <f t="shared" si="12"/>
        <v>310</v>
      </c>
      <c r="B328" s="28" t="s">
        <v>1298</v>
      </c>
      <c r="C328" s="54" t="s">
        <v>15</v>
      </c>
      <c r="D328" s="233">
        <v>2016.12</v>
      </c>
      <c r="E328" s="30" t="s">
        <v>146</v>
      </c>
      <c r="F328" s="31">
        <v>828</v>
      </c>
      <c r="G328" s="31">
        <v>1414</v>
      </c>
      <c r="H328" s="65" t="s">
        <v>989</v>
      </c>
      <c r="I328" s="64" t="s">
        <v>53</v>
      </c>
      <c r="J328" s="46"/>
    </row>
    <row r="329" spans="1:10" ht="33" customHeight="1" x14ac:dyDescent="0.2">
      <c r="A329" s="21">
        <f t="shared" si="12"/>
        <v>311</v>
      </c>
      <c r="B329" s="28" t="s">
        <v>1299</v>
      </c>
      <c r="C329" s="54" t="s">
        <v>15</v>
      </c>
      <c r="D329" s="233">
        <v>2016.12</v>
      </c>
      <c r="E329" s="30" t="s">
        <v>146</v>
      </c>
      <c r="F329" s="31">
        <v>224</v>
      </c>
      <c r="G329" s="31">
        <v>403</v>
      </c>
      <c r="H329" s="65" t="s">
        <v>939</v>
      </c>
      <c r="I329" s="64" t="s">
        <v>53</v>
      </c>
      <c r="J329" s="46"/>
    </row>
    <row r="330" spans="1:10" ht="33" customHeight="1" x14ac:dyDescent="0.2">
      <c r="A330" s="21">
        <f t="shared" si="12"/>
        <v>312</v>
      </c>
      <c r="B330" s="28" t="s">
        <v>1300</v>
      </c>
      <c r="C330" s="28" t="s">
        <v>15</v>
      </c>
      <c r="D330" s="233">
        <v>2017.01</v>
      </c>
      <c r="E330" s="30" t="s">
        <v>149</v>
      </c>
      <c r="F330" s="77">
        <v>1060</v>
      </c>
      <c r="G330" s="31">
        <v>1749</v>
      </c>
      <c r="H330" s="32" t="s">
        <v>42</v>
      </c>
      <c r="I330" s="64" t="s">
        <v>53</v>
      </c>
      <c r="J330" s="46"/>
    </row>
    <row r="331" spans="1:10" ht="33" customHeight="1" x14ac:dyDescent="0.2">
      <c r="A331" s="21">
        <f t="shared" si="12"/>
        <v>313</v>
      </c>
      <c r="B331" s="28" t="s">
        <v>1301</v>
      </c>
      <c r="C331" s="54" t="s">
        <v>15</v>
      </c>
      <c r="D331" s="233">
        <v>2017.03</v>
      </c>
      <c r="E331" s="30" t="s">
        <v>161</v>
      </c>
      <c r="F331" s="31">
        <v>1295</v>
      </c>
      <c r="G331" s="31">
        <v>3469</v>
      </c>
      <c r="H331" s="32" t="s">
        <v>4</v>
      </c>
      <c r="I331" s="64" t="s">
        <v>53</v>
      </c>
      <c r="J331" s="45" t="s">
        <v>1255</v>
      </c>
    </row>
    <row r="332" spans="1:10" ht="33" customHeight="1" x14ac:dyDescent="0.2">
      <c r="A332" s="21">
        <f t="shared" si="12"/>
        <v>314</v>
      </c>
      <c r="B332" s="28" t="s">
        <v>1302</v>
      </c>
      <c r="C332" s="54" t="s">
        <v>15</v>
      </c>
      <c r="D332" s="233">
        <v>2017.03</v>
      </c>
      <c r="E332" s="30" t="s">
        <v>163</v>
      </c>
      <c r="F332" s="77">
        <v>1206</v>
      </c>
      <c r="G332" s="31">
        <v>2302</v>
      </c>
      <c r="H332" s="32" t="s">
        <v>4</v>
      </c>
      <c r="I332" s="64" t="s">
        <v>53</v>
      </c>
      <c r="J332" s="46"/>
    </row>
    <row r="333" spans="1:10" ht="33" customHeight="1" x14ac:dyDescent="0.2">
      <c r="A333" s="21">
        <f t="shared" si="12"/>
        <v>315</v>
      </c>
      <c r="B333" s="79" t="s">
        <v>1303</v>
      </c>
      <c r="C333" s="28" t="s">
        <v>15</v>
      </c>
      <c r="D333" s="233">
        <v>2017.04</v>
      </c>
      <c r="E333" s="30" t="s">
        <v>167</v>
      </c>
      <c r="F333" s="31">
        <v>993</v>
      </c>
      <c r="G333" s="31">
        <v>1878</v>
      </c>
      <c r="H333" s="32" t="s">
        <v>4</v>
      </c>
      <c r="I333" s="64" t="s">
        <v>53</v>
      </c>
      <c r="J333" s="46"/>
    </row>
    <row r="334" spans="1:10" ht="33" customHeight="1" x14ac:dyDescent="0.2">
      <c r="A334" s="21">
        <f t="shared" si="12"/>
        <v>316</v>
      </c>
      <c r="B334" s="79" t="s">
        <v>1304</v>
      </c>
      <c r="C334" s="54" t="s">
        <v>15</v>
      </c>
      <c r="D334" s="233">
        <v>2017.04</v>
      </c>
      <c r="E334" s="30" t="s">
        <v>170</v>
      </c>
      <c r="F334" s="31">
        <v>797</v>
      </c>
      <c r="G334" s="31">
        <v>1392</v>
      </c>
      <c r="H334" s="32" t="s">
        <v>4</v>
      </c>
      <c r="I334" s="64" t="s">
        <v>53</v>
      </c>
      <c r="J334" s="46"/>
    </row>
    <row r="335" spans="1:10" ht="33" customHeight="1" x14ac:dyDescent="0.2">
      <c r="A335" s="21">
        <f t="shared" si="12"/>
        <v>317</v>
      </c>
      <c r="B335" s="79" t="s">
        <v>1305</v>
      </c>
      <c r="C335" s="54" t="s">
        <v>15</v>
      </c>
      <c r="D335" s="233">
        <v>2017.06</v>
      </c>
      <c r="E335" s="30" t="s">
        <v>115</v>
      </c>
      <c r="F335" s="31">
        <v>403</v>
      </c>
      <c r="G335" s="31">
        <v>829</v>
      </c>
      <c r="H335" s="32" t="s">
        <v>42</v>
      </c>
      <c r="I335" s="33" t="s">
        <v>53</v>
      </c>
      <c r="J335" s="46"/>
    </row>
    <row r="336" spans="1:10" ht="33" customHeight="1" x14ac:dyDescent="0.2">
      <c r="A336" s="21">
        <f t="shared" si="12"/>
        <v>318</v>
      </c>
      <c r="B336" s="79" t="s">
        <v>1306</v>
      </c>
      <c r="C336" s="28" t="s">
        <v>15</v>
      </c>
      <c r="D336" s="233">
        <v>2017.06</v>
      </c>
      <c r="E336" s="30" t="s">
        <v>100</v>
      </c>
      <c r="F336" s="31">
        <v>722</v>
      </c>
      <c r="G336" s="31">
        <v>1700</v>
      </c>
      <c r="H336" s="32" t="s">
        <v>3</v>
      </c>
      <c r="I336" s="33" t="s">
        <v>53</v>
      </c>
      <c r="J336" s="46"/>
    </row>
    <row r="337" spans="1:10" ht="33" customHeight="1" x14ac:dyDescent="0.2">
      <c r="A337" s="21">
        <f t="shared" si="12"/>
        <v>319</v>
      </c>
      <c r="B337" s="79" t="s">
        <v>1307</v>
      </c>
      <c r="C337" s="28" t="s">
        <v>15</v>
      </c>
      <c r="D337" s="233">
        <v>2017.06</v>
      </c>
      <c r="E337" s="30" t="s">
        <v>112</v>
      </c>
      <c r="F337" s="31">
        <v>1991</v>
      </c>
      <c r="G337" s="31">
        <v>5826</v>
      </c>
      <c r="H337" s="32" t="s">
        <v>4</v>
      </c>
      <c r="I337" s="64" t="s">
        <v>53</v>
      </c>
      <c r="J337" s="46" t="s">
        <v>1241</v>
      </c>
    </row>
    <row r="338" spans="1:10" ht="33" customHeight="1" x14ac:dyDescent="0.2">
      <c r="A338" s="21">
        <f t="shared" si="12"/>
        <v>320</v>
      </c>
      <c r="B338" s="28" t="s">
        <v>1308</v>
      </c>
      <c r="C338" s="28" t="s">
        <v>15</v>
      </c>
      <c r="D338" s="233">
        <v>2017.06</v>
      </c>
      <c r="E338" s="30" t="s">
        <v>78</v>
      </c>
      <c r="F338" s="31">
        <v>280</v>
      </c>
      <c r="G338" s="31">
        <v>663</v>
      </c>
      <c r="H338" s="32" t="s">
        <v>76</v>
      </c>
      <c r="I338" s="33" t="s">
        <v>53</v>
      </c>
      <c r="J338" s="46" t="s">
        <v>1309</v>
      </c>
    </row>
    <row r="339" spans="1:10" ht="33" customHeight="1" x14ac:dyDescent="0.2">
      <c r="A339" s="21">
        <f t="shared" si="12"/>
        <v>321</v>
      </c>
      <c r="B339" s="79" t="s">
        <v>1310</v>
      </c>
      <c r="C339" s="28" t="s">
        <v>15</v>
      </c>
      <c r="D339" s="233">
        <v>2017.07</v>
      </c>
      <c r="E339" s="30" t="s">
        <v>108</v>
      </c>
      <c r="F339" s="31">
        <v>1564</v>
      </c>
      <c r="G339" s="31">
        <v>3448</v>
      </c>
      <c r="H339" s="32" t="s">
        <v>76</v>
      </c>
      <c r="I339" s="33" t="s">
        <v>53</v>
      </c>
      <c r="J339" s="46"/>
    </row>
    <row r="340" spans="1:10" ht="33" customHeight="1" x14ac:dyDescent="0.2">
      <c r="A340" s="21">
        <f t="shared" si="12"/>
        <v>322</v>
      </c>
      <c r="B340" s="79" t="s">
        <v>1311</v>
      </c>
      <c r="C340" s="28" t="s">
        <v>15</v>
      </c>
      <c r="D340" s="233">
        <v>2017.07</v>
      </c>
      <c r="E340" s="30" t="s">
        <v>107</v>
      </c>
      <c r="F340" s="31">
        <v>356</v>
      </c>
      <c r="G340" s="31">
        <v>768</v>
      </c>
      <c r="H340" s="32" t="s">
        <v>76</v>
      </c>
      <c r="I340" s="33" t="s">
        <v>53</v>
      </c>
      <c r="J340" s="46"/>
    </row>
    <row r="341" spans="1:10" ht="33" customHeight="1" x14ac:dyDescent="0.2">
      <c r="A341" s="21">
        <f t="shared" si="12"/>
        <v>323</v>
      </c>
      <c r="B341" s="79" t="s">
        <v>1312</v>
      </c>
      <c r="C341" s="28" t="s">
        <v>15</v>
      </c>
      <c r="D341" s="233">
        <v>2017.07</v>
      </c>
      <c r="E341" s="30" t="s">
        <v>106</v>
      </c>
      <c r="F341" s="31">
        <v>1410</v>
      </c>
      <c r="G341" s="31">
        <v>2764</v>
      </c>
      <c r="H341" s="32" t="s">
        <v>4</v>
      </c>
      <c r="I341" s="33" t="s">
        <v>53</v>
      </c>
      <c r="J341" s="46"/>
    </row>
    <row r="342" spans="1:10" ht="33" customHeight="1" x14ac:dyDescent="0.2">
      <c r="A342" s="21">
        <f t="shared" si="12"/>
        <v>324</v>
      </c>
      <c r="B342" s="79" t="s">
        <v>1313</v>
      </c>
      <c r="C342" s="28" t="s">
        <v>15</v>
      </c>
      <c r="D342" s="233">
        <v>2017.07</v>
      </c>
      <c r="E342" s="30" t="s">
        <v>104</v>
      </c>
      <c r="F342" s="31">
        <v>800</v>
      </c>
      <c r="G342" s="31">
        <v>1556</v>
      </c>
      <c r="H342" s="32" t="s">
        <v>939</v>
      </c>
      <c r="I342" s="33" t="s">
        <v>53</v>
      </c>
      <c r="J342" s="46"/>
    </row>
    <row r="343" spans="1:10" ht="33" customHeight="1" x14ac:dyDescent="0.2">
      <c r="A343" s="21">
        <f t="shared" si="12"/>
        <v>325</v>
      </c>
      <c r="B343" s="79" t="s">
        <v>1314</v>
      </c>
      <c r="C343" s="28" t="s">
        <v>15</v>
      </c>
      <c r="D343" s="233">
        <v>2017.07</v>
      </c>
      <c r="E343" s="30" t="s">
        <v>97</v>
      </c>
      <c r="F343" s="31">
        <v>316</v>
      </c>
      <c r="G343" s="31">
        <v>655</v>
      </c>
      <c r="H343" s="32" t="s">
        <v>939</v>
      </c>
      <c r="I343" s="33" t="s">
        <v>53</v>
      </c>
      <c r="J343" s="46"/>
    </row>
    <row r="344" spans="1:10" ht="33" customHeight="1" x14ac:dyDescent="0.2">
      <c r="A344" s="21">
        <f t="shared" si="12"/>
        <v>326</v>
      </c>
      <c r="B344" s="79" t="s">
        <v>1315</v>
      </c>
      <c r="C344" s="54" t="s">
        <v>15</v>
      </c>
      <c r="D344" s="233">
        <v>2017.08</v>
      </c>
      <c r="E344" s="30" t="s">
        <v>85</v>
      </c>
      <c r="F344" s="31">
        <v>1359</v>
      </c>
      <c r="G344" s="31">
        <v>3120</v>
      </c>
      <c r="H344" s="32" t="s">
        <v>2</v>
      </c>
      <c r="I344" s="33" t="s">
        <v>53</v>
      </c>
      <c r="J344" s="46"/>
    </row>
    <row r="345" spans="1:10" ht="33" customHeight="1" x14ac:dyDescent="0.2">
      <c r="A345" s="21">
        <f t="shared" si="12"/>
        <v>327</v>
      </c>
      <c r="B345" s="79" t="s">
        <v>1316</v>
      </c>
      <c r="C345" s="28" t="s">
        <v>15</v>
      </c>
      <c r="D345" s="233">
        <v>2017.08</v>
      </c>
      <c r="E345" s="30" t="s">
        <v>81</v>
      </c>
      <c r="F345" s="31">
        <v>1801</v>
      </c>
      <c r="G345" s="31">
        <v>3722</v>
      </c>
      <c r="H345" s="32" t="s">
        <v>2</v>
      </c>
      <c r="I345" s="33" t="s">
        <v>53</v>
      </c>
      <c r="J345" s="46"/>
    </row>
    <row r="346" spans="1:10" ht="33" customHeight="1" x14ac:dyDescent="0.2">
      <c r="A346" s="21">
        <f t="shared" si="12"/>
        <v>328</v>
      </c>
      <c r="B346" s="79" t="s">
        <v>1317</v>
      </c>
      <c r="C346" s="28" t="s">
        <v>15</v>
      </c>
      <c r="D346" s="233">
        <v>2017.09</v>
      </c>
      <c r="E346" s="30" t="s">
        <v>1318</v>
      </c>
      <c r="F346" s="31">
        <v>1386</v>
      </c>
      <c r="G346" s="31">
        <v>2433</v>
      </c>
      <c r="H346" s="32" t="s">
        <v>4</v>
      </c>
      <c r="I346" s="33" t="s">
        <v>53</v>
      </c>
      <c r="J346" s="46"/>
    </row>
    <row r="347" spans="1:10" ht="33" customHeight="1" x14ac:dyDescent="0.2">
      <c r="A347" s="21">
        <f t="shared" si="12"/>
        <v>329</v>
      </c>
      <c r="B347" s="79" t="s">
        <v>1319</v>
      </c>
      <c r="C347" s="28" t="s">
        <v>15</v>
      </c>
      <c r="D347" s="233">
        <v>2017.09</v>
      </c>
      <c r="E347" s="30" t="s">
        <v>1320</v>
      </c>
      <c r="F347" s="31">
        <v>1557</v>
      </c>
      <c r="G347" s="31">
        <v>2883</v>
      </c>
      <c r="H347" s="32" t="s">
        <v>4</v>
      </c>
      <c r="I347" s="33" t="s">
        <v>53</v>
      </c>
      <c r="J347" s="46"/>
    </row>
    <row r="348" spans="1:10" ht="33" customHeight="1" x14ac:dyDescent="0.2">
      <c r="A348" s="21">
        <f t="shared" si="12"/>
        <v>330</v>
      </c>
      <c r="B348" s="79" t="s">
        <v>1321</v>
      </c>
      <c r="C348" s="28" t="s">
        <v>15</v>
      </c>
      <c r="D348" s="233">
        <v>2017.09</v>
      </c>
      <c r="E348" s="30" t="s">
        <v>1322</v>
      </c>
      <c r="F348" s="31">
        <v>129</v>
      </c>
      <c r="G348" s="31">
        <v>275</v>
      </c>
      <c r="H348" s="32" t="s">
        <v>42</v>
      </c>
      <c r="I348" s="33" t="s">
        <v>53</v>
      </c>
      <c r="J348" s="46"/>
    </row>
    <row r="349" spans="1:10" ht="33" customHeight="1" x14ac:dyDescent="0.2">
      <c r="A349" s="21">
        <f t="shared" si="12"/>
        <v>331</v>
      </c>
      <c r="B349" s="79" t="s">
        <v>1323</v>
      </c>
      <c r="C349" s="28" t="s">
        <v>15</v>
      </c>
      <c r="D349" s="233">
        <v>2017.09</v>
      </c>
      <c r="E349" s="30" t="s">
        <v>509</v>
      </c>
      <c r="F349" s="31">
        <v>2818</v>
      </c>
      <c r="G349" s="31">
        <v>5386</v>
      </c>
      <c r="H349" s="32" t="s">
        <v>939</v>
      </c>
      <c r="I349" s="33" t="s">
        <v>53</v>
      </c>
      <c r="J349" s="46"/>
    </row>
    <row r="350" spans="1:10" ht="33" customHeight="1" x14ac:dyDescent="0.2">
      <c r="A350" s="21">
        <f t="shared" si="12"/>
        <v>332</v>
      </c>
      <c r="B350" s="79" t="s">
        <v>1324</v>
      </c>
      <c r="C350" s="54" t="s">
        <v>15</v>
      </c>
      <c r="D350" s="233">
        <v>2017.11</v>
      </c>
      <c r="E350" s="30" t="s">
        <v>414</v>
      </c>
      <c r="F350" s="31">
        <v>3300</v>
      </c>
      <c r="G350" s="31">
        <v>5899</v>
      </c>
      <c r="H350" s="32" t="s">
        <v>42</v>
      </c>
      <c r="I350" s="33" t="s">
        <v>53</v>
      </c>
      <c r="J350" s="46"/>
    </row>
    <row r="351" spans="1:10" ht="33" customHeight="1" x14ac:dyDescent="0.2">
      <c r="A351" s="21">
        <f t="shared" si="12"/>
        <v>333</v>
      </c>
      <c r="B351" s="79" t="s">
        <v>1325</v>
      </c>
      <c r="C351" s="28" t="s">
        <v>15</v>
      </c>
      <c r="D351" s="233">
        <v>2017.12</v>
      </c>
      <c r="E351" s="80" t="s">
        <v>516</v>
      </c>
      <c r="F351" s="31">
        <v>492</v>
      </c>
      <c r="G351" s="31">
        <v>935</v>
      </c>
      <c r="H351" s="32" t="s">
        <v>42</v>
      </c>
      <c r="I351" s="33" t="s">
        <v>53</v>
      </c>
      <c r="J351" s="46"/>
    </row>
    <row r="352" spans="1:10" ht="33" customHeight="1" x14ac:dyDescent="0.2">
      <c r="A352" s="21">
        <f t="shared" si="12"/>
        <v>334</v>
      </c>
      <c r="B352" s="79" t="s">
        <v>1326</v>
      </c>
      <c r="C352" s="28" t="s">
        <v>15</v>
      </c>
      <c r="D352" s="233">
        <v>2017.12</v>
      </c>
      <c r="E352" s="80" t="s">
        <v>517</v>
      </c>
      <c r="F352" s="31">
        <v>231</v>
      </c>
      <c r="G352" s="31">
        <v>497</v>
      </c>
      <c r="H352" s="32" t="s">
        <v>42</v>
      </c>
      <c r="I352" s="33" t="s">
        <v>53</v>
      </c>
      <c r="J352" s="46"/>
    </row>
    <row r="353" spans="1:10" ht="33" customHeight="1" x14ac:dyDescent="0.2">
      <c r="A353" s="21">
        <f t="shared" si="12"/>
        <v>335</v>
      </c>
      <c r="B353" s="103" t="s">
        <v>1327</v>
      </c>
      <c r="C353" s="35" t="s">
        <v>15</v>
      </c>
      <c r="D353" s="237">
        <v>2017.12</v>
      </c>
      <c r="E353" s="192" t="s">
        <v>518</v>
      </c>
      <c r="F353" s="161">
        <v>614</v>
      </c>
      <c r="G353" s="161">
        <v>1532</v>
      </c>
      <c r="H353" s="162" t="s">
        <v>939</v>
      </c>
      <c r="I353" s="163" t="s">
        <v>53</v>
      </c>
      <c r="J353" s="46"/>
    </row>
    <row r="354" spans="1:10" ht="33" customHeight="1" x14ac:dyDescent="0.2">
      <c r="A354" s="21">
        <f t="shared" si="12"/>
        <v>336</v>
      </c>
      <c r="B354" s="193" t="s">
        <v>1308</v>
      </c>
      <c r="C354" s="28" t="s">
        <v>15</v>
      </c>
      <c r="D354" s="232">
        <v>2017.12</v>
      </c>
      <c r="E354" s="194" t="s">
        <v>137</v>
      </c>
      <c r="F354" s="108">
        <v>1881</v>
      </c>
      <c r="G354" s="108">
        <v>4271</v>
      </c>
      <c r="H354" s="195" t="s">
        <v>939</v>
      </c>
      <c r="I354" s="196" t="s">
        <v>53</v>
      </c>
      <c r="J354" s="46" t="s">
        <v>1309</v>
      </c>
    </row>
    <row r="355" spans="1:10" ht="33" customHeight="1" x14ac:dyDescent="0.2">
      <c r="A355" s="21">
        <f t="shared" si="12"/>
        <v>337</v>
      </c>
      <c r="B355" s="79" t="s">
        <v>1328</v>
      </c>
      <c r="C355" s="54" t="s">
        <v>15</v>
      </c>
      <c r="D355" s="233">
        <v>2017.12</v>
      </c>
      <c r="E355" s="80" t="s">
        <v>398</v>
      </c>
      <c r="F355" s="31">
        <v>1102</v>
      </c>
      <c r="G355" s="31">
        <v>2723</v>
      </c>
      <c r="H355" s="32" t="s">
        <v>939</v>
      </c>
      <c r="I355" s="33" t="s">
        <v>53</v>
      </c>
      <c r="J355" s="46"/>
    </row>
    <row r="356" spans="1:10" ht="33" customHeight="1" x14ac:dyDescent="0.2">
      <c r="A356" s="21">
        <f t="shared" si="12"/>
        <v>338</v>
      </c>
      <c r="B356" s="79" t="s">
        <v>1329</v>
      </c>
      <c r="C356" s="28" t="s">
        <v>15</v>
      </c>
      <c r="D356" s="233">
        <v>2017.12</v>
      </c>
      <c r="E356" s="80" t="s">
        <v>1330</v>
      </c>
      <c r="F356" s="31">
        <v>1969</v>
      </c>
      <c r="G356" s="31">
        <v>4510</v>
      </c>
      <c r="H356" s="32" t="s">
        <v>939</v>
      </c>
      <c r="I356" s="33" t="s">
        <v>53</v>
      </c>
      <c r="J356" s="46" t="s">
        <v>1309</v>
      </c>
    </row>
    <row r="357" spans="1:10" ht="33" customHeight="1" x14ac:dyDescent="0.2">
      <c r="A357" s="21">
        <f t="shared" si="12"/>
        <v>339</v>
      </c>
      <c r="B357" s="79" t="s">
        <v>1329</v>
      </c>
      <c r="C357" s="28" t="s">
        <v>15</v>
      </c>
      <c r="D357" s="233">
        <v>2017.12</v>
      </c>
      <c r="E357" s="80" t="s">
        <v>1330</v>
      </c>
      <c r="F357" s="31">
        <v>1905</v>
      </c>
      <c r="G357" s="31">
        <v>4199</v>
      </c>
      <c r="H357" s="32" t="s">
        <v>939</v>
      </c>
      <c r="I357" s="33" t="s">
        <v>53</v>
      </c>
      <c r="J357" s="46" t="s">
        <v>1309</v>
      </c>
    </row>
    <row r="358" spans="1:10" ht="33" customHeight="1" x14ac:dyDescent="0.2">
      <c r="A358" s="21">
        <f t="shared" si="12"/>
        <v>340</v>
      </c>
      <c r="B358" s="79" t="s">
        <v>1329</v>
      </c>
      <c r="C358" s="54" t="s">
        <v>15</v>
      </c>
      <c r="D358" s="233">
        <v>2017.12</v>
      </c>
      <c r="E358" s="80" t="s">
        <v>1330</v>
      </c>
      <c r="F358" s="31">
        <v>2312</v>
      </c>
      <c r="G358" s="31">
        <v>5044</v>
      </c>
      <c r="H358" s="32" t="s">
        <v>939</v>
      </c>
      <c r="I358" s="33" t="s">
        <v>53</v>
      </c>
      <c r="J358" s="46" t="s">
        <v>1309</v>
      </c>
    </row>
    <row r="359" spans="1:10" ht="33" customHeight="1" x14ac:dyDescent="0.2">
      <c r="A359" s="21">
        <f t="shared" si="12"/>
        <v>341</v>
      </c>
      <c r="B359" s="79" t="s">
        <v>1331</v>
      </c>
      <c r="C359" s="28" t="s">
        <v>15</v>
      </c>
      <c r="D359" s="233">
        <v>2017.12</v>
      </c>
      <c r="E359" s="80" t="s">
        <v>1332</v>
      </c>
      <c r="F359" s="31">
        <v>1014</v>
      </c>
      <c r="G359" s="31">
        <v>1563</v>
      </c>
      <c r="H359" s="32" t="s">
        <v>939</v>
      </c>
      <c r="I359" s="33" t="s">
        <v>53</v>
      </c>
      <c r="J359" s="46"/>
    </row>
    <row r="360" spans="1:10" ht="33" customHeight="1" x14ac:dyDescent="0.2">
      <c r="A360" s="21">
        <f t="shared" si="12"/>
        <v>342</v>
      </c>
      <c r="B360" s="28" t="s">
        <v>1333</v>
      </c>
      <c r="C360" s="54" t="s">
        <v>15</v>
      </c>
      <c r="D360" s="233">
        <v>2018.01</v>
      </c>
      <c r="E360" s="30" t="s">
        <v>523</v>
      </c>
      <c r="F360" s="31">
        <v>1105</v>
      </c>
      <c r="G360" s="31">
        <v>2340</v>
      </c>
      <c r="H360" s="32" t="s">
        <v>4</v>
      </c>
      <c r="I360" s="33" t="s">
        <v>53</v>
      </c>
      <c r="J360" s="46"/>
    </row>
    <row r="361" spans="1:10" ht="33" customHeight="1" x14ac:dyDescent="0.2">
      <c r="A361" s="21">
        <f t="shared" si="12"/>
        <v>343</v>
      </c>
      <c r="B361" s="79" t="s">
        <v>1011</v>
      </c>
      <c r="C361" s="28" t="s">
        <v>15</v>
      </c>
      <c r="D361" s="233">
        <v>2018.02</v>
      </c>
      <c r="E361" s="30" t="s">
        <v>405</v>
      </c>
      <c r="F361" s="31">
        <v>865</v>
      </c>
      <c r="G361" s="31">
        <v>1920</v>
      </c>
      <c r="H361" s="32" t="s">
        <v>2</v>
      </c>
      <c r="I361" s="33" t="s">
        <v>1008</v>
      </c>
      <c r="J361" s="46"/>
    </row>
    <row r="362" spans="1:10" ht="33" customHeight="1" x14ac:dyDescent="0.2">
      <c r="A362" s="21">
        <f t="shared" si="12"/>
        <v>344</v>
      </c>
      <c r="B362" s="28" t="s">
        <v>1334</v>
      </c>
      <c r="C362" s="28" t="s">
        <v>15</v>
      </c>
      <c r="D362" s="233">
        <v>2018.02</v>
      </c>
      <c r="E362" s="30" t="s">
        <v>317</v>
      </c>
      <c r="F362" s="31">
        <v>990</v>
      </c>
      <c r="G362" s="31">
        <v>2034</v>
      </c>
      <c r="H362" s="32" t="s">
        <v>2</v>
      </c>
      <c r="I362" s="33" t="s">
        <v>1008</v>
      </c>
    </row>
    <row r="363" spans="1:10" ht="33" customHeight="1" x14ac:dyDescent="0.2">
      <c r="A363" s="21">
        <f t="shared" si="12"/>
        <v>345</v>
      </c>
      <c r="B363" s="79" t="s">
        <v>1335</v>
      </c>
      <c r="C363" s="28" t="s">
        <v>15</v>
      </c>
      <c r="D363" s="233">
        <v>2018.03</v>
      </c>
      <c r="E363" s="30" t="s">
        <v>530</v>
      </c>
      <c r="F363" s="31">
        <v>6661</v>
      </c>
      <c r="G363" s="31">
        <v>10519</v>
      </c>
      <c r="H363" s="32" t="s">
        <v>2</v>
      </c>
      <c r="I363" s="33" t="s">
        <v>1008</v>
      </c>
      <c r="J363" s="46"/>
    </row>
    <row r="364" spans="1:10" ht="33" customHeight="1" x14ac:dyDescent="0.2">
      <c r="A364" s="21">
        <f t="shared" si="12"/>
        <v>346</v>
      </c>
      <c r="B364" s="79" t="s">
        <v>1336</v>
      </c>
      <c r="C364" s="28" t="s">
        <v>15</v>
      </c>
      <c r="D364" s="233">
        <v>2018.03</v>
      </c>
      <c r="E364" s="30" t="s">
        <v>1337</v>
      </c>
      <c r="F364" s="31">
        <v>1227</v>
      </c>
      <c r="G364" s="31">
        <v>2054</v>
      </c>
      <c r="H364" s="32" t="s">
        <v>2</v>
      </c>
      <c r="I364" s="33" t="s">
        <v>1008</v>
      </c>
      <c r="J364" s="46"/>
    </row>
    <row r="365" spans="1:10" ht="33" customHeight="1" x14ac:dyDescent="0.2">
      <c r="A365" s="21">
        <f t="shared" si="12"/>
        <v>347</v>
      </c>
      <c r="B365" s="79" t="s">
        <v>1338</v>
      </c>
      <c r="C365" s="28" t="s">
        <v>15</v>
      </c>
      <c r="D365" s="233">
        <v>2018.04</v>
      </c>
      <c r="E365" s="80" t="s">
        <v>541</v>
      </c>
      <c r="F365" s="31">
        <v>2669</v>
      </c>
      <c r="G365" s="31">
        <v>3903</v>
      </c>
      <c r="H365" s="32" t="s">
        <v>939</v>
      </c>
      <c r="I365" s="33" t="s">
        <v>1008</v>
      </c>
      <c r="J365" s="46"/>
    </row>
    <row r="366" spans="1:10" ht="33" customHeight="1" x14ac:dyDescent="0.2">
      <c r="A366" s="21">
        <f t="shared" si="12"/>
        <v>348</v>
      </c>
      <c r="B366" s="79" t="s">
        <v>1339</v>
      </c>
      <c r="C366" s="28" t="s">
        <v>15</v>
      </c>
      <c r="D366" s="233">
        <v>2018.04</v>
      </c>
      <c r="E366" s="80" t="s">
        <v>546</v>
      </c>
      <c r="F366" s="31">
        <v>13469</v>
      </c>
      <c r="G366" s="31">
        <v>26818</v>
      </c>
      <c r="H366" s="32" t="s">
        <v>939</v>
      </c>
      <c r="I366" s="33" t="s">
        <v>1008</v>
      </c>
      <c r="J366" s="46"/>
    </row>
    <row r="367" spans="1:10" ht="33" customHeight="1" x14ac:dyDescent="0.2">
      <c r="A367" s="21">
        <f t="shared" si="12"/>
        <v>349</v>
      </c>
      <c r="B367" s="79" t="s">
        <v>1340</v>
      </c>
      <c r="C367" s="54" t="s">
        <v>15</v>
      </c>
      <c r="D367" s="233">
        <v>2018.05</v>
      </c>
      <c r="E367" s="30" t="s">
        <v>1341</v>
      </c>
      <c r="F367" s="31">
        <v>791</v>
      </c>
      <c r="G367" s="31">
        <v>1771</v>
      </c>
      <c r="H367" s="32" t="s">
        <v>4</v>
      </c>
      <c r="I367" s="33" t="s">
        <v>1008</v>
      </c>
      <c r="J367" s="46" t="s">
        <v>1241</v>
      </c>
    </row>
    <row r="368" spans="1:10" ht="33" customHeight="1" x14ac:dyDescent="0.2">
      <c r="A368" s="21">
        <f t="shared" ref="A368:A431" si="13">ROW()-18</f>
        <v>350</v>
      </c>
      <c r="B368" s="28" t="s">
        <v>1342</v>
      </c>
      <c r="C368" s="28" t="s">
        <v>15</v>
      </c>
      <c r="D368" s="233">
        <v>2018.05</v>
      </c>
      <c r="E368" s="30" t="s">
        <v>1343</v>
      </c>
      <c r="F368" s="31">
        <v>337</v>
      </c>
      <c r="G368" s="31">
        <v>647</v>
      </c>
      <c r="H368" s="32" t="s">
        <v>3</v>
      </c>
      <c r="I368" s="33" t="s">
        <v>1008</v>
      </c>
      <c r="J368" s="46"/>
    </row>
    <row r="369" spans="1:10" ht="33" customHeight="1" x14ac:dyDescent="0.2">
      <c r="A369" s="21">
        <f t="shared" si="13"/>
        <v>351</v>
      </c>
      <c r="B369" s="79" t="s">
        <v>1344</v>
      </c>
      <c r="C369" s="28" t="s">
        <v>15</v>
      </c>
      <c r="D369" s="233">
        <v>2018.06</v>
      </c>
      <c r="E369" s="30" t="s">
        <v>1345</v>
      </c>
      <c r="F369" s="31">
        <v>1150</v>
      </c>
      <c r="G369" s="31">
        <v>2876</v>
      </c>
      <c r="H369" s="32" t="s">
        <v>1346</v>
      </c>
      <c r="I369" s="33" t="s">
        <v>32</v>
      </c>
      <c r="J369" s="46"/>
    </row>
    <row r="370" spans="1:10" ht="33" customHeight="1" x14ac:dyDescent="0.2">
      <c r="A370" s="21">
        <f t="shared" si="13"/>
        <v>352</v>
      </c>
      <c r="B370" s="79" t="s">
        <v>1347</v>
      </c>
      <c r="C370" s="54" t="s">
        <v>15</v>
      </c>
      <c r="D370" s="233">
        <v>2018.06</v>
      </c>
      <c r="E370" s="30" t="s">
        <v>404</v>
      </c>
      <c r="F370" s="31">
        <v>4113</v>
      </c>
      <c r="G370" s="31">
        <v>7652</v>
      </c>
      <c r="H370" s="32" t="s">
        <v>42</v>
      </c>
      <c r="I370" s="33" t="s">
        <v>1008</v>
      </c>
      <c r="J370" s="46"/>
    </row>
    <row r="371" spans="1:10" ht="33" customHeight="1" x14ac:dyDescent="0.2">
      <c r="A371" s="21">
        <f t="shared" si="13"/>
        <v>353</v>
      </c>
      <c r="B371" s="247" t="s">
        <v>1348</v>
      </c>
      <c r="C371" s="28" t="s">
        <v>15</v>
      </c>
      <c r="D371" s="234">
        <v>2018.07</v>
      </c>
      <c r="E371" s="115" t="s">
        <v>1349</v>
      </c>
      <c r="F371" s="179">
        <v>496</v>
      </c>
      <c r="G371" s="179">
        <v>835</v>
      </c>
      <c r="H371" s="180" t="s">
        <v>939</v>
      </c>
      <c r="I371" s="181" t="s">
        <v>1008</v>
      </c>
      <c r="J371" s="72"/>
    </row>
    <row r="372" spans="1:10" ht="33" customHeight="1" x14ac:dyDescent="0.2">
      <c r="A372" s="21">
        <f t="shared" si="13"/>
        <v>354</v>
      </c>
      <c r="B372" s="247" t="s">
        <v>1350</v>
      </c>
      <c r="C372" s="54" t="s">
        <v>15</v>
      </c>
      <c r="D372" s="234">
        <v>2018.07</v>
      </c>
      <c r="E372" s="115" t="s">
        <v>1351</v>
      </c>
      <c r="F372" s="179">
        <v>2953</v>
      </c>
      <c r="G372" s="179">
        <v>6144</v>
      </c>
      <c r="H372" s="180" t="s">
        <v>939</v>
      </c>
      <c r="I372" s="181" t="s">
        <v>1352</v>
      </c>
      <c r="J372" s="46"/>
    </row>
    <row r="373" spans="1:10" ht="33" customHeight="1" x14ac:dyDescent="0.2">
      <c r="A373" s="21">
        <f t="shared" si="13"/>
        <v>355</v>
      </c>
      <c r="B373" s="114" t="s">
        <v>1353</v>
      </c>
      <c r="C373" s="28" t="s">
        <v>15</v>
      </c>
      <c r="D373" s="234">
        <v>2018.07</v>
      </c>
      <c r="E373" s="115" t="s">
        <v>1354</v>
      </c>
      <c r="F373" s="179">
        <v>1383</v>
      </c>
      <c r="G373" s="179">
        <v>2597</v>
      </c>
      <c r="H373" s="180" t="s">
        <v>3</v>
      </c>
      <c r="I373" s="181" t="s">
        <v>1008</v>
      </c>
      <c r="J373" s="72"/>
    </row>
    <row r="374" spans="1:10" ht="33" customHeight="1" x14ac:dyDescent="0.2">
      <c r="A374" s="21">
        <f t="shared" si="13"/>
        <v>356</v>
      </c>
      <c r="B374" s="247" t="s">
        <v>1355</v>
      </c>
      <c r="C374" s="28" t="s">
        <v>15</v>
      </c>
      <c r="D374" s="234">
        <v>2018.07</v>
      </c>
      <c r="E374" s="115" t="s">
        <v>1356</v>
      </c>
      <c r="F374" s="179">
        <v>796</v>
      </c>
      <c r="G374" s="179">
        <v>2602</v>
      </c>
      <c r="H374" s="180" t="s">
        <v>4</v>
      </c>
      <c r="I374" s="181" t="s">
        <v>1008</v>
      </c>
      <c r="J374" s="72"/>
    </row>
    <row r="375" spans="1:10" ht="33" customHeight="1" x14ac:dyDescent="0.2">
      <c r="A375" s="21">
        <f t="shared" si="13"/>
        <v>357</v>
      </c>
      <c r="B375" s="28" t="s">
        <v>1357</v>
      </c>
      <c r="C375" s="28" t="s">
        <v>15</v>
      </c>
      <c r="D375" s="233">
        <v>2018.08</v>
      </c>
      <c r="E375" s="112" t="s">
        <v>1358</v>
      </c>
      <c r="F375" s="31">
        <v>1007</v>
      </c>
      <c r="G375" s="31">
        <v>1997</v>
      </c>
      <c r="H375" s="32" t="s">
        <v>939</v>
      </c>
      <c r="I375" s="33" t="s">
        <v>1008</v>
      </c>
      <c r="J375" s="46"/>
    </row>
    <row r="376" spans="1:10" ht="33" customHeight="1" x14ac:dyDescent="0.2">
      <c r="A376" s="21">
        <f t="shared" si="13"/>
        <v>358</v>
      </c>
      <c r="B376" s="28" t="s">
        <v>1359</v>
      </c>
      <c r="C376" s="28" t="s">
        <v>15</v>
      </c>
      <c r="D376" s="233">
        <v>2018.08</v>
      </c>
      <c r="E376" s="112" t="s">
        <v>559</v>
      </c>
      <c r="F376" s="31">
        <v>361</v>
      </c>
      <c r="G376" s="31">
        <v>335</v>
      </c>
      <c r="H376" s="32" t="s">
        <v>939</v>
      </c>
      <c r="I376" s="33" t="s">
        <v>1008</v>
      </c>
      <c r="J376" s="46" t="s">
        <v>1309</v>
      </c>
    </row>
    <row r="377" spans="1:10" ht="33" customHeight="1" x14ac:dyDescent="0.2">
      <c r="A377" s="21">
        <f t="shared" si="13"/>
        <v>359</v>
      </c>
      <c r="B377" s="28" t="s">
        <v>1360</v>
      </c>
      <c r="C377" s="28" t="s">
        <v>15</v>
      </c>
      <c r="D377" s="233">
        <v>2018.08</v>
      </c>
      <c r="E377" s="80" t="s">
        <v>1361</v>
      </c>
      <c r="F377" s="31">
        <v>777</v>
      </c>
      <c r="G377" s="31">
        <v>1751</v>
      </c>
      <c r="H377" s="32" t="s">
        <v>939</v>
      </c>
      <c r="I377" s="33" t="s">
        <v>1008</v>
      </c>
      <c r="J377" s="46"/>
    </row>
    <row r="378" spans="1:10" ht="33" customHeight="1" x14ac:dyDescent="0.2">
      <c r="A378" s="21">
        <f t="shared" si="13"/>
        <v>360</v>
      </c>
      <c r="B378" s="28" t="s">
        <v>1362</v>
      </c>
      <c r="C378" s="28" t="s">
        <v>15</v>
      </c>
      <c r="D378" s="233">
        <v>2018.08</v>
      </c>
      <c r="E378" s="112" t="s">
        <v>1363</v>
      </c>
      <c r="F378" s="31">
        <v>6475</v>
      </c>
      <c r="G378" s="31">
        <v>13293</v>
      </c>
      <c r="H378" s="32" t="s">
        <v>939</v>
      </c>
      <c r="I378" s="33" t="s">
        <v>1008</v>
      </c>
      <c r="J378" s="46"/>
    </row>
    <row r="379" spans="1:10" ht="33" customHeight="1" x14ac:dyDescent="0.2">
      <c r="A379" s="21">
        <f t="shared" si="13"/>
        <v>361</v>
      </c>
      <c r="B379" s="28" t="s">
        <v>1364</v>
      </c>
      <c r="C379" s="28" t="s">
        <v>15</v>
      </c>
      <c r="D379" s="233">
        <v>2018.08</v>
      </c>
      <c r="E379" s="80" t="s">
        <v>1365</v>
      </c>
      <c r="F379" s="31">
        <v>1758</v>
      </c>
      <c r="G379" s="31">
        <v>3390</v>
      </c>
      <c r="H379" s="180" t="s">
        <v>4</v>
      </c>
      <c r="I379" s="33" t="s">
        <v>1008</v>
      </c>
      <c r="J379" s="46"/>
    </row>
    <row r="380" spans="1:10" ht="33" customHeight="1" x14ac:dyDescent="0.2">
      <c r="A380" s="21">
        <f t="shared" si="13"/>
        <v>362</v>
      </c>
      <c r="B380" s="79" t="s">
        <v>1366</v>
      </c>
      <c r="C380" s="28" t="s">
        <v>15</v>
      </c>
      <c r="D380" s="233">
        <v>2018.09</v>
      </c>
      <c r="E380" s="30" t="s">
        <v>1367</v>
      </c>
      <c r="F380" s="90">
        <v>1181</v>
      </c>
      <c r="G380" s="90">
        <v>2682</v>
      </c>
      <c r="H380" s="180" t="s">
        <v>4</v>
      </c>
      <c r="I380" s="92" t="s">
        <v>53</v>
      </c>
      <c r="J380" s="46"/>
    </row>
    <row r="381" spans="1:10" ht="33" customHeight="1" x14ac:dyDescent="0.2">
      <c r="A381" s="21">
        <f t="shared" si="13"/>
        <v>363</v>
      </c>
      <c r="B381" s="28" t="s">
        <v>1368</v>
      </c>
      <c r="C381" s="28" t="s">
        <v>15</v>
      </c>
      <c r="D381" s="233" t="s">
        <v>562</v>
      </c>
      <c r="E381" s="112" t="s">
        <v>1369</v>
      </c>
      <c r="F381" s="31">
        <v>1960</v>
      </c>
      <c r="G381" s="31">
        <v>4427</v>
      </c>
      <c r="H381" s="32" t="s">
        <v>939</v>
      </c>
      <c r="I381" s="33" t="s">
        <v>1008</v>
      </c>
      <c r="J381" s="46"/>
    </row>
    <row r="382" spans="1:10" ht="33" customHeight="1" x14ac:dyDescent="0.2">
      <c r="A382" s="21">
        <f t="shared" si="13"/>
        <v>364</v>
      </c>
      <c r="B382" s="28" t="s">
        <v>1370</v>
      </c>
      <c r="C382" s="28" t="s">
        <v>15</v>
      </c>
      <c r="D382" s="233" t="s">
        <v>562</v>
      </c>
      <c r="E382" s="112" t="s">
        <v>1371</v>
      </c>
      <c r="F382" s="31">
        <v>1508</v>
      </c>
      <c r="G382" s="31">
        <v>3174</v>
      </c>
      <c r="H382" s="32" t="s">
        <v>939</v>
      </c>
      <c r="I382" s="33" t="s">
        <v>1008</v>
      </c>
      <c r="J382" s="46" t="s">
        <v>1309</v>
      </c>
    </row>
    <row r="383" spans="1:10" ht="33" customHeight="1" x14ac:dyDescent="0.2">
      <c r="A383" s="21">
        <f t="shared" si="13"/>
        <v>365</v>
      </c>
      <c r="B383" s="28" t="s">
        <v>1372</v>
      </c>
      <c r="C383" s="54" t="s">
        <v>15</v>
      </c>
      <c r="D383" s="233" t="s">
        <v>562</v>
      </c>
      <c r="E383" s="80" t="s">
        <v>1371</v>
      </c>
      <c r="F383" s="31">
        <v>1646</v>
      </c>
      <c r="G383" s="31">
        <v>3043</v>
      </c>
      <c r="H383" s="32" t="s">
        <v>939</v>
      </c>
      <c r="I383" s="33" t="s">
        <v>1008</v>
      </c>
      <c r="J383" s="46" t="s">
        <v>1309</v>
      </c>
    </row>
    <row r="384" spans="1:10" ht="33" customHeight="1" x14ac:dyDescent="0.2">
      <c r="A384" s="21">
        <f t="shared" si="13"/>
        <v>366</v>
      </c>
      <c r="B384" s="28" t="s">
        <v>1373</v>
      </c>
      <c r="C384" s="28" t="s">
        <v>15</v>
      </c>
      <c r="D384" s="233" t="s">
        <v>562</v>
      </c>
      <c r="E384" s="112" t="s">
        <v>1371</v>
      </c>
      <c r="F384" s="31">
        <v>652</v>
      </c>
      <c r="G384" s="31">
        <v>1288</v>
      </c>
      <c r="H384" s="32" t="s">
        <v>941</v>
      </c>
      <c r="I384" s="33" t="s">
        <v>1008</v>
      </c>
      <c r="J384" s="46" t="s">
        <v>1309</v>
      </c>
    </row>
    <row r="385" spans="1:11" ht="33" customHeight="1" x14ac:dyDescent="0.2">
      <c r="A385" s="21">
        <f t="shared" si="13"/>
        <v>367</v>
      </c>
      <c r="B385" s="28" t="s">
        <v>1374</v>
      </c>
      <c r="C385" s="54" t="s">
        <v>15</v>
      </c>
      <c r="D385" s="233" t="s">
        <v>562</v>
      </c>
      <c r="E385" s="80" t="s">
        <v>1375</v>
      </c>
      <c r="F385" s="31">
        <v>1819</v>
      </c>
      <c r="G385" s="31">
        <v>4728</v>
      </c>
      <c r="H385" s="180" t="s">
        <v>4</v>
      </c>
      <c r="I385" s="33" t="s">
        <v>1008</v>
      </c>
      <c r="J385" s="248" t="s">
        <v>1255</v>
      </c>
    </row>
    <row r="386" spans="1:11" s="4" customFormat="1" ht="33" customHeight="1" x14ac:dyDescent="0.2">
      <c r="A386" s="21">
        <f t="shared" si="13"/>
        <v>368</v>
      </c>
      <c r="B386" s="28" t="s">
        <v>1376</v>
      </c>
      <c r="C386" s="54" t="s">
        <v>15</v>
      </c>
      <c r="D386" s="233" t="s">
        <v>562</v>
      </c>
      <c r="E386" s="30" t="s">
        <v>1377</v>
      </c>
      <c r="F386" s="90">
        <v>1319</v>
      </c>
      <c r="G386" s="90">
        <v>1977</v>
      </c>
      <c r="H386" s="32" t="s">
        <v>939</v>
      </c>
      <c r="I386" s="92" t="s">
        <v>53</v>
      </c>
      <c r="J386" s="46"/>
      <c r="K386" s="238"/>
    </row>
    <row r="387" spans="1:11" s="4" customFormat="1" ht="33" customHeight="1" x14ac:dyDescent="0.2">
      <c r="A387" s="21">
        <f t="shared" si="13"/>
        <v>369</v>
      </c>
      <c r="B387" s="28" t="s">
        <v>1378</v>
      </c>
      <c r="C387" s="28" t="s">
        <v>15</v>
      </c>
      <c r="D387" s="233" t="s">
        <v>562</v>
      </c>
      <c r="E387" s="30" t="s">
        <v>1349</v>
      </c>
      <c r="F387" s="90">
        <v>2849</v>
      </c>
      <c r="G387" s="90">
        <v>5237</v>
      </c>
      <c r="H387" s="32" t="s">
        <v>939</v>
      </c>
      <c r="I387" s="92" t="s">
        <v>1008</v>
      </c>
      <c r="J387" s="46"/>
      <c r="K387" s="238"/>
    </row>
    <row r="388" spans="1:11" s="4" customFormat="1" ht="33" customHeight="1" x14ac:dyDescent="0.2">
      <c r="A388" s="21">
        <f t="shared" si="13"/>
        <v>370</v>
      </c>
      <c r="B388" s="79" t="s">
        <v>1379</v>
      </c>
      <c r="C388" s="28" t="s">
        <v>15</v>
      </c>
      <c r="D388" s="233">
        <v>2018.11</v>
      </c>
      <c r="E388" s="111" t="s">
        <v>1380</v>
      </c>
      <c r="F388" s="155">
        <v>5666</v>
      </c>
      <c r="G388" s="90">
        <v>10918</v>
      </c>
      <c r="H388" s="91" t="s">
        <v>939</v>
      </c>
      <c r="I388" s="92" t="s">
        <v>1352</v>
      </c>
      <c r="J388" s="46"/>
      <c r="K388" s="238"/>
    </row>
    <row r="389" spans="1:11" s="4" customFormat="1" ht="33" customHeight="1" x14ac:dyDescent="0.2">
      <c r="A389" s="21">
        <f t="shared" si="13"/>
        <v>371</v>
      </c>
      <c r="B389" s="28" t="s">
        <v>1381</v>
      </c>
      <c r="C389" s="54" t="s">
        <v>15</v>
      </c>
      <c r="D389" s="233">
        <v>2018.11</v>
      </c>
      <c r="E389" s="30" t="s">
        <v>1380</v>
      </c>
      <c r="F389" s="90">
        <v>4568</v>
      </c>
      <c r="G389" s="90">
        <v>10725</v>
      </c>
      <c r="H389" s="180" t="s">
        <v>4</v>
      </c>
      <c r="I389" s="92" t="s">
        <v>1008</v>
      </c>
      <c r="J389" s="46"/>
      <c r="K389" s="238"/>
    </row>
    <row r="390" spans="1:11" s="4" customFormat="1" ht="33" customHeight="1" x14ac:dyDescent="0.2">
      <c r="A390" s="21">
        <f t="shared" si="13"/>
        <v>372</v>
      </c>
      <c r="B390" s="79" t="s">
        <v>1382</v>
      </c>
      <c r="C390" s="28" t="s">
        <v>15</v>
      </c>
      <c r="D390" s="233">
        <v>2018.11</v>
      </c>
      <c r="E390" s="30" t="s">
        <v>1380</v>
      </c>
      <c r="F390" s="90">
        <v>112</v>
      </c>
      <c r="G390" s="90">
        <v>264</v>
      </c>
      <c r="H390" s="91" t="s">
        <v>1383</v>
      </c>
      <c r="I390" s="92" t="s">
        <v>1008</v>
      </c>
      <c r="J390" s="46"/>
      <c r="K390" s="238"/>
    </row>
    <row r="391" spans="1:11" s="4" customFormat="1" ht="33" customHeight="1" x14ac:dyDescent="0.2">
      <c r="A391" s="21">
        <f t="shared" si="13"/>
        <v>373</v>
      </c>
      <c r="B391" s="28" t="s">
        <v>1384</v>
      </c>
      <c r="C391" s="28" t="s">
        <v>15</v>
      </c>
      <c r="D391" s="233">
        <v>2018.11</v>
      </c>
      <c r="E391" s="30" t="s">
        <v>1380</v>
      </c>
      <c r="F391" s="90">
        <v>551</v>
      </c>
      <c r="G391" s="90">
        <v>1345</v>
      </c>
      <c r="H391" s="32" t="s">
        <v>1383</v>
      </c>
      <c r="I391" s="92" t="s">
        <v>1008</v>
      </c>
      <c r="J391" s="46"/>
      <c r="K391" s="238"/>
    </row>
    <row r="392" spans="1:11" ht="33" customHeight="1" x14ac:dyDescent="0.2">
      <c r="A392" s="21">
        <f t="shared" si="13"/>
        <v>374</v>
      </c>
      <c r="B392" s="79" t="s">
        <v>1385</v>
      </c>
      <c r="C392" s="28" t="s">
        <v>15</v>
      </c>
      <c r="D392" s="233">
        <v>2018.11</v>
      </c>
      <c r="E392" s="111" t="s">
        <v>1380</v>
      </c>
      <c r="F392" s="155">
        <v>128</v>
      </c>
      <c r="G392" s="90">
        <v>278</v>
      </c>
      <c r="H392" s="91" t="s">
        <v>1383</v>
      </c>
      <c r="I392" s="92" t="s">
        <v>1008</v>
      </c>
      <c r="J392" s="46"/>
    </row>
    <row r="393" spans="1:11" s="4" customFormat="1" ht="33" customHeight="1" x14ac:dyDescent="0.2">
      <c r="A393" s="21">
        <f t="shared" si="13"/>
        <v>375</v>
      </c>
      <c r="B393" s="79" t="s">
        <v>1386</v>
      </c>
      <c r="C393" s="54" t="s">
        <v>15</v>
      </c>
      <c r="D393" s="233">
        <v>2018.11</v>
      </c>
      <c r="E393" s="111" t="s">
        <v>1387</v>
      </c>
      <c r="F393" s="155">
        <v>3254</v>
      </c>
      <c r="G393" s="90">
        <v>6405</v>
      </c>
      <c r="H393" s="91" t="s">
        <v>939</v>
      </c>
      <c r="I393" s="92" t="s">
        <v>1388</v>
      </c>
      <c r="J393" s="46"/>
      <c r="K393" s="238"/>
    </row>
    <row r="394" spans="1:11" s="4" customFormat="1" ht="33" customHeight="1" x14ac:dyDescent="0.2">
      <c r="A394" s="21">
        <f t="shared" si="13"/>
        <v>376</v>
      </c>
      <c r="B394" s="79" t="s">
        <v>1389</v>
      </c>
      <c r="C394" s="54" t="s">
        <v>15</v>
      </c>
      <c r="D394" s="233">
        <v>2018.11</v>
      </c>
      <c r="E394" s="111" t="s">
        <v>1358</v>
      </c>
      <c r="F394" s="155">
        <v>481</v>
      </c>
      <c r="G394" s="90">
        <v>1252</v>
      </c>
      <c r="H394" s="91" t="s">
        <v>1390</v>
      </c>
      <c r="I394" s="92" t="s">
        <v>1008</v>
      </c>
      <c r="J394" s="46"/>
      <c r="K394" s="238"/>
    </row>
    <row r="395" spans="1:11" s="4" customFormat="1" ht="33" customHeight="1" x14ac:dyDescent="0.2">
      <c r="A395" s="21">
        <f t="shared" si="13"/>
        <v>377</v>
      </c>
      <c r="B395" s="28" t="s">
        <v>1391</v>
      </c>
      <c r="C395" s="54" t="s">
        <v>15</v>
      </c>
      <c r="D395" s="233">
        <v>2018.11</v>
      </c>
      <c r="E395" s="111" t="s">
        <v>1358</v>
      </c>
      <c r="F395" s="31">
        <v>227</v>
      </c>
      <c r="G395" s="31">
        <v>624</v>
      </c>
      <c r="H395" s="91" t="s">
        <v>1081</v>
      </c>
      <c r="I395" s="92" t="s">
        <v>1008</v>
      </c>
      <c r="J395" s="46"/>
      <c r="K395" s="238"/>
    </row>
    <row r="396" spans="1:11" s="4" customFormat="1" ht="33" customHeight="1" x14ac:dyDescent="0.2">
      <c r="A396" s="21">
        <f t="shared" si="13"/>
        <v>378</v>
      </c>
      <c r="B396" s="28" t="s">
        <v>1392</v>
      </c>
      <c r="C396" s="54" t="s">
        <v>15</v>
      </c>
      <c r="D396" s="233">
        <v>2018.12</v>
      </c>
      <c r="E396" s="111" t="s">
        <v>565</v>
      </c>
      <c r="F396" s="31">
        <v>1670</v>
      </c>
      <c r="G396" s="31">
        <v>2870</v>
      </c>
      <c r="H396" s="91" t="s">
        <v>1390</v>
      </c>
      <c r="I396" s="92" t="s">
        <v>35</v>
      </c>
      <c r="J396" s="46"/>
      <c r="K396" s="238"/>
    </row>
    <row r="397" spans="1:11" s="4" customFormat="1" ht="33" customHeight="1" x14ac:dyDescent="0.2">
      <c r="A397" s="21">
        <f t="shared" si="13"/>
        <v>379</v>
      </c>
      <c r="B397" s="28" t="s">
        <v>1393</v>
      </c>
      <c r="C397" s="54" t="s">
        <v>15</v>
      </c>
      <c r="D397" s="233">
        <v>2018.12</v>
      </c>
      <c r="E397" s="111" t="s">
        <v>510</v>
      </c>
      <c r="F397" s="31">
        <v>437</v>
      </c>
      <c r="G397" s="31">
        <v>923</v>
      </c>
      <c r="H397" s="91" t="s">
        <v>1390</v>
      </c>
      <c r="I397" s="92" t="s">
        <v>35</v>
      </c>
      <c r="J397" s="27"/>
      <c r="K397" s="238"/>
    </row>
    <row r="398" spans="1:11" s="4" customFormat="1" ht="33" customHeight="1" x14ac:dyDescent="0.2">
      <c r="A398" s="21">
        <f t="shared" si="13"/>
        <v>380</v>
      </c>
      <c r="B398" s="28" t="s">
        <v>1394</v>
      </c>
      <c r="C398" s="54" t="s">
        <v>15</v>
      </c>
      <c r="D398" s="233">
        <v>2018.12</v>
      </c>
      <c r="E398" s="111" t="s">
        <v>567</v>
      </c>
      <c r="F398" s="31">
        <v>569</v>
      </c>
      <c r="G398" s="31">
        <v>844</v>
      </c>
      <c r="H398" s="180" t="s">
        <v>4</v>
      </c>
      <c r="I398" s="92" t="s">
        <v>35</v>
      </c>
      <c r="J398" s="27"/>
      <c r="K398" s="238"/>
    </row>
    <row r="399" spans="1:11" s="4" customFormat="1" ht="33" customHeight="1" x14ac:dyDescent="0.2">
      <c r="A399" s="21">
        <f t="shared" si="13"/>
        <v>381</v>
      </c>
      <c r="B399" s="28" t="s">
        <v>577</v>
      </c>
      <c r="C399" s="54" t="s">
        <v>15</v>
      </c>
      <c r="D399" s="233">
        <v>2018.12</v>
      </c>
      <c r="E399" s="112" t="s">
        <v>578</v>
      </c>
      <c r="F399" s="90">
        <v>6739</v>
      </c>
      <c r="G399" s="90">
        <v>12362</v>
      </c>
      <c r="H399" s="91" t="s">
        <v>1390</v>
      </c>
      <c r="I399" s="92" t="s">
        <v>35</v>
      </c>
      <c r="J399" s="27"/>
      <c r="K399" s="238"/>
    </row>
    <row r="400" spans="1:11" s="4" customFormat="1" ht="33" customHeight="1" x14ac:dyDescent="0.2">
      <c r="A400" s="21">
        <f t="shared" si="13"/>
        <v>382</v>
      </c>
      <c r="B400" s="114" t="s">
        <v>583</v>
      </c>
      <c r="C400" s="54" t="s">
        <v>15</v>
      </c>
      <c r="D400" s="249">
        <v>2019.01</v>
      </c>
      <c r="E400" s="115" t="s">
        <v>584</v>
      </c>
      <c r="F400" s="116">
        <v>1527</v>
      </c>
      <c r="G400" s="116">
        <v>2992</v>
      </c>
      <c r="H400" s="117" t="s">
        <v>43</v>
      </c>
      <c r="I400" s="118" t="s">
        <v>35</v>
      </c>
      <c r="J400" s="72" t="s">
        <v>1395</v>
      </c>
      <c r="K400" s="238"/>
    </row>
    <row r="401" spans="1:223" s="4" customFormat="1" ht="33" customHeight="1" x14ac:dyDescent="0.2">
      <c r="A401" s="21">
        <f t="shared" si="13"/>
        <v>383</v>
      </c>
      <c r="B401" s="22" t="s">
        <v>1240</v>
      </c>
      <c r="C401" s="54" t="s">
        <v>15</v>
      </c>
      <c r="D401" s="244">
        <v>2019.02</v>
      </c>
      <c r="E401" s="22" t="s">
        <v>608</v>
      </c>
      <c r="F401" s="119">
        <v>3210</v>
      </c>
      <c r="G401" s="119">
        <v>7213</v>
      </c>
      <c r="H401" s="120" t="s">
        <v>941</v>
      </c>
      <c r="I401" s="121" t="s">
        <v>35</v>
      </c>
      <c r="J401" s="113" t="s">
        <v>1241</v>
      </c>
      <c r="K401" s="238"/>
    </row>
    <row r="402" spans="1:223" s="4" customFormat="1" ht="33" customHeight="1" x14ac:dyDescent="0.2">
      <c r="A402" s="21">
        <f t="shared" si="13"/>
        <v>384</v>
      </c>
      <c r="B402" s="22" t="s">
        <v>1396</v>
      </c>
      <c r="C402" s="54" t="s">
        <v>15</v>
      </c>
      <c r="D402" s="244">
        <v>2019.02</v>
      </c>
      <c r="E402" s="22" t="s">
        <v>114</v>
      </c>
      <c r="F402" s="119">
        <v>848</v>
      </c>
      <c r="G402" s="119">
        <v>1692</v>
      </c>
      <c r="H402" s="120" t="s">
        <v>1182</v>
      </c>
      <c r="I402" s="121" t="s">
        <v>35</v>
      </c>
      <c r="J402" s="27"/>
      <c r="K402" s="238"/>
    </row>
    <row r="403" spans="1:223" s="6" customFormat="1" ht="33" customHeight="1" x14ac:dyDescent="0.2">
      <c r="A403" s="21">
        <f t="shared" si="13"/>
        <v>385</v>
      </c>
      <c r="B403" s="28" t="s">
        <v>1397</v>
      </c>
      <c r="C403" s="28" t="s">
        <v>15</v>
      </c>
      <c r="D403" s="233">
        <v>2019.03</v>
      </c>
      <c r="E403" s="111" t="s">
        <v>616</v>
      </c>
      <c r="F403" s="31">
        <v>6647</v>
      </c>
      <c r="G403" s="31">
        <v>15159</v>
      </c>
      <c r="H403" s="120" t="s">
        <v>931</v>
      </c>
      <c r="I403" s="92" t="s">
        <v>35</v>
      </c>
      <c r="J403" s="27"/>
      <c r="K403" s="250"/>
    </row>
    <row r="404" spans="1:223" s="6" customFormat="1" ht="33" customHeight="1" x14ac:dyDescent="0.2">
      <c r="A404" s="21">
        <f t="shared" si="13"/>
        <v>386</v>
      </c>
      <c r="B404" s="28" t="s">
        <v>1398</v>
      </c>
      <c r="C404" s="28" t="s">
        <v>15</v>
      </c>
      <c r="D404" s="233">
        <v>2019.03</v>
      </c>
      <c r="E404" s="111" t="s">
        <v>1399</v>
      </c>
      <c r="F404" s="31">
        <v>1635</v>
      </c>
      <c r="G404" s="31">
        <v>3301</v>
      </c>
      <c r="H404" s="120" t="s">
        <v>931</v>
      </c>
      <c r="I404" s="92" t="s">
        <v>35</v>
      </c>
      <c r="J404" s="27" t="s">
        <v>1309</v>
      </c>
      <c r="K404" s="250"/>
    </row>
    <row r="405" spans="1:223" s="3" customFormat="1" ht="33" customHeight="1" x14ac:dyDescent="0.2">
      <c r="A405" s="21">
        <f t="shared" si="13"/>
        <v>387</v>
      </c>
      <c r="B405" s="28" t="s">
        <v>609</v>
      </c>
      <c r="C405" s="130" t="s">
        <v>15</v>
      </c>
      <c r="D405" s="233">
        <v>2019.03</v>
      </c>
      <c r="E405" s="111" t="s">
        <v>617</v>
      </c>
      <c r="F405" s="31">
        <v>9301</v>
      </c>
      <c r="G405" s="31">
        <v>13867</v>
      </c>
      <c r="H405" s="91" t="s">
        <v>42</v>
      </c>
      <c r="I405" s="92" t="s">
        <v>35</v>
      </c>
      <c r="J405" s="27"/>
      <c r="K405" s="251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10"/>
      <c r="CY405" s="10"/>
      <c r="CZ405" s="10"/>
      <c r="DA405" s="10"/>
      <c r="DB405" s="10"/>
      <c r="DC405" s="10"/>
      <c r="DD405" s="10"/>
      <c r="DE405" s="10"/>
      <c r="DF405" s="10"/>
      <c r="DG405" s="10"/>
      <c r="DH405" s="10"/>
      <c r="DI405" s="10"/>
      <c r="DJ405" s="10"/>
      <c r="DK405" s="10"/>
      <c r="DL405" s="10"/>
      <c r="DM405" s="10"/>
      <c r="DN405" s="10"/>
      <c r="DO405" s="10"/>
      <c r="DP405" s="10"/>
      <c r="DQ405" s="10"/>
      <c r="DR405" s="10"/>
      <c r="DS405" s="10"/>
      <c r="DT405" s="10"/>
      <c r="DU405" s="10"/>
      <c r="DV405" s="10"/>
      <c r="DW405" s="10"/>
      <c r="DX405" s="10"/>
      <c r="DY405" s="10"/>
      <c r="DZ405" s="10"/>
      <c r="EA405" s="10"/>
      <c r="EB405" s="10"/>
      <c r="EC405" s="10"/>
      <c r="ED405" s="10"/>
      <c r="EE405" s="10"/>
      <c r="EF405" s="10"/>
      <c r="EG405" s="10"/>
      <c r="EH405" s="10"/>
      <c r="EI405" s="10"/>
      <c r="EJ405" s="10"/>
      <c r="EK405" s="10"/>
      <c r="EL405" s="10"/>
      <c r="EM405" s="10"/>
      <c r="EN405" s="10"/>
      <c r="EO405" s="10"/>
      <c r="EP405" s="10"/>
      <c r="EQ405" s="10"/>
      <c r="ER405" s="10"/>
      <c r="ES405" s="10"/>
      <c r="ET405" s="10"/>
      <c r="EU405" s="10"/>
      <c r="EV405" s="10"/>
      <c r="EW405" s="10"/>
      <c r="EX405" s="10"/>
      <c r="EY405" s="10"/>
      <c r="EZ405" s="10"/>
      <c r="FA405" s="10"/>
      <c r="FB405" s="10"/>
      <c r="FC405" s="10"/>
      <c r="FD405" s="10"/>
      <c r="FE405" s="10"/>
      <c r="FF405" s="10"/>
      <c r="FG405" s="10"/>
      <c r="FH405" s="10"/>
      <c r="FI405" s="10"/>
      <c r="FJ405" s="10"/>
      <c r="FK405" s="10"/>
      <c r="FL405" s="10"/>
      <c r="FM405" s="10"/>
      <c r="FN405" s="10"/>
      <c r="FO405" s="10"/>
      <c r="FP405" s="10"/>
      <c r="FQ405" s="10"/>
      <c r="FR405" s="10"/>
      <c r="FS405" s="10"/>
      <c r="FT405" s="10"/>
      <c r="FU405" s="10"/>
      <c r="FV405" s="10"/>
      <c r="FW405" s="10"/>
      <c r="FX405" s="10"/>
      <c r="FY405" s="10"/>
      <c r="FZ405" s="10"/>
      <c r="GA405" s="10"/>
      <c r="GB405" s="10"/>
      <c r="GC405" s="10"/>
      <c r="GD405" s="10"/>
      <c r="GE405" s="10"/>
      <c r="GF405" s="10"/>
      <c r="GG405" s="10"/>
      <c r="GH405" s="10"/>
      <c r="GI405" s="10"/>
      <c r="GJ405" s="10"/>
      <c r="GK405" s="10"/>
      <c r="GL405" s="10"/>
      <c r="GM405" s="10"/>
      <c r="GN405" s="10"/>
      <c r="GO405" s="10"/>
      <c r="GP405" s="10"/>
      <c r="GQ405" s="10"/>
      <c r="GR405" s="10"/>
      <c r="GS405" s="10"/>
      <c r="GT405" s="10"/>
      <c r="GU405" s="10"/>
      <c r="GV405" s="10"/>
      <c r="GW405" s="10"/>
      <c r="GX405" s="10"/>
      <c r="GY405" s="10"/>
      <c r="GZ405" s="10"/>
      <c r="HA405" s="10"/>
      <c r="HB405" s="10"/>
      <c r="HC405" s="10"/>
      <c r="HD405" s="10"/>
      <c r="HE405" s="10"/>
      <c r="HF405" s="10"/>
      <c r="HG405" s="10"/>
      <c r="HH405" s="10"/>
      <c r="HI405" s="10"/>
      <c r="HJ405" s="10"/>
      <c r="HK405" s="10"/>
      <c r="HL405" s="10"/>
      <c r="HM405" s="10"/>
      <c r="HN405" s="10"/>
      <c r="HO405" s="10"/>
    </row>
    <row r="406" spans="1:223" s="3" customFormat="1" ht="33" customHeight="1" x14ac:dyDescent="0.2">
      <c r="A406" s="21">
        <f t="shared" si="13"/>
        <v>388</v>
      </c>
      <c r="B406" s="28" t="s">
        <v>1400</v>
      </c>
      <c r="C406" s="54" t="s">
        <v>15</v>
      </c>
      <c r="D406" s="233">
        <v>2019.03</v>
      </c>
      <c r="E406" s="28" t="s">
        <v>1401</v>
      </c>
      <c r="F406" s="31">
        <v>566</v>
      </c>
      <c r="G406" s="31">
        <v>1146</v>
      </c>
      <c r="H406" s="120" t="s">
        <v>1402</v>
      </c>
      <c r="I406" s="92" t="s">
        <v>35</v>
      </c>
      <c r="J406" s="27" t="s">
        <v>1048</v>
      </c>
      <c r="K406" s="251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10"/>
      <c r="CY406" s="10"/>
      <c r="CZ406" s="10"/>
      <c r="DA406" s="10"/>
      <c r="DB406" s="10"/>
      <c r="DC406" s="10"/>
      <c r="DD406" s="10"/>
      <c r="DE406" s="10"/>
      <c r="DF406" s="10"/>
      <c r="DG406" s="10"/>
      <c r="DH406" s="10"/>
      <c r="DI406" s="9"/>
      <c r="DJ406" s="9"/>
      <c r="DK406" s="10"/>
      <c r="DL406" s="10"/>
      <c r="DM406" s="10"/>
      <c r="DN406" s="10"/>
      <c r="DO406" s="10"/>
      <c r="DP406" s="10"/>
      <c r="DQ406" s="10"/>
      <c r="DR406" s="10"/>
      <c r="DS406" s="10"/>
      <c r="DT406" s="10"/>
      <c r="DU406" s="10" t="s">
        <v>1403</v>
      </c>
      <c r="DV406" s="10"/>
      <c r="DW406" s="10"/>
      <c r="DX406" s="10"/>
      <c r="DY406" s="10"/>
      <c r="DZ406" s="10"/>
      <c r="EA406" s="10"/>
      <c r="EB406" s="10" t="s">
        <v>1404</v>
      </c>
      <c r="EC406" s="10"/>
      <c r="ED406" s="10"/>
      <c r="EE406" s="10"/>
      <c r="EF406" s="10"/>
      <c r="EG406" s="10"/>
      <c r="EH406" s="10"/>
      <c r="EI406" s="10"/>
      <c r="EJ406" s="10"/>
      <c r="EK406" s="10"/>
      <c r="EL406" s="10"/>
      <c r="EM406" s="10"/>
      <c r="EN406" s="10"/>
      <c r="EO406" s="10"/>
      <c r="EP406" s="10"/>
      <c r="EQ406" s="10"/>
      <c r="ER406" s="10"/>
      <c r="ES406" s="10"/>
      <c r="ET406" s="10"/>
      <c r="EU406" s="10"/>
      <c r="EV406" s="10"/>
      <c r="EW406" s="10"/>
      <c r="EX406" s="10"/>
      <c r="EY406" s="10"/>
      <c r="EZ406" s="10"/>
      <c r="FA406" s="10"/>
      <c r="FB406" s="10"/>
      <c r="FC406" s="10"/>
      <c r="FD406" s="10"/>
      <c r="FE406" s="10"/>
      <c r="FF406" s="10"/>
      <c r="FG406" s="10"/>
      <c r="FH406" s="10"/>
      <c r="FI406" s="10"/>
      <c r="FJ406" s="10"/>
      <c r="FK406" s="10"/>
      <c r="FL406" s="10"/>
      <c r="FM406" s="10"/>
      <c r="FN406" s="10"/>
      <c r="FO406" s="10"/>
      <c r="FP406" s="10"/>
      <c r="FQ406" s="10"/>
      <c r="FR406" s="10"/>
      <c r="FS406" s="10"/>
      <c r="FT406" s="10"/>
      <c r="FU406" s="10"/>
      <c r="FV406" s="10"/>
      <c r="FW406" s="10"/>
      <c r="FX406" s="10"/>
      <c r="FY406" s="10"/>
      <c r="FZ406" s="10"/>
      <c r="GA406" s="10"/>
      <c r="GB406" s="10"/>
      <c r="GC406" s="10"/>
      <c r="GD406" s="10"/>
      <c r="GE406" s="10"/>
      <c r="GF406" s="10"/>
      <c r="GG406" s="10"/>
      <c r="GH406" s="10"/>
      <c r="GI406" s="10"/>
      <c r="GJ406" s="10"/>
      <c r="GK406" s="10"/>
      <c r="GL406" s="10"/>
      <c r="GM406" s="10"/>
      <c r="GN406" s="10"/>
      <c r="GO406" s="10"/>
      <c r="GP406" s="10"/>
      <c r="GQ406" s="10"/>
      <c r="GR406" s="10"/>
      <c r="GS406" s="10"/>
      <c r="GT406" s="10"/>
      <c r="GU406" s="10"/>
      <c r="GV406" s="10"/>
      <c r="GW406" s="10"/>
      <c r="GX406" s="10"/>
      <c r="GY406" s="10"/>
      <c r="GZ406" s="10"/>
      <c r="HA406" s="10"/>
      <c r="HB406" s="10"/>
      <c r="HC406" s="10"/>
      <c r="HD406" s="10"/>
      <c r="HE406" s="10"/>
      <c r="HF406" s="10"/>
      <c r="HG406" s="10"/>
      <c r="HH406" s="10"/>
      <c r="HI406" s="10"/>
      <c r="HJ406" s="10"/>
      <c r="HK406" s="10"/>
      <c r="HL406" s="10"/>
      <c r="HM406" s="10"/>
      <c r="HN406" s="10"/>
      <c r="HO406" s="10"/>
    </row>
    <row r="407" spans="1:223" s="3" customFormat="1" ht="33" customHeight="1" x14ac:dyDescent="0.2">
      <c r="A407" s="21">
        <f t="shared" si="13"/>
        <v>389</v>
      </c>
      <c r="B407" s="28" t="s">
        <v>1405</v>
      </c>
      <c r="C407" s="28" t="s">
        <v>15</v>
      </c>
      <c r="D407" s="233">
        <v>2019.03</v>
      </c>
      <c r="E407" s="111" t="s">
        <v>611</v>
      </c>
      <c r="F407" s="31">
        <v>2539</v>
      </c>
      <c r="G407" s="31">
        <v>5029</v>
      </c>
      <c r="H407" s="91" t="s">
        <v>42</v>
      </c>
      <c r="I407" s="92" t="s">
        <v>35</v>
      </c>
      <c r="J407" s="27"/>
      <c r="K407" s="251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10"/>
      <c r="CY407" s="10"/>
      <c r="CZ407" s="10"/>
      <c r="DA407" s="10"/>
      <c r="DB407" s="10"/>
      <c r="DC407" s="10"/>
      <c r="DD407" s="10"/>
      <c r="DE407" s="10"/>
      <c r="DF407" s="10"/>
      <c r="DG407" s="10"/>
      <c r="DH407" s="10"/>
      <c r="DI407" s="9"/>
      <c r="DJ407" s="9"/>
      <c r="DK407" s="10"/>
      <c r="DL407" s="10"/>
      <c r="DM407" s="10"/>
      <c r="DN407" s="10"/>
      <c r="DO407" s="10"/>
      <c r="DP407" s="10"/>
      <c r="DQ407" s="10"/>
      <c r="DR407" s="10"/>
      <c r="DS407" s="10"/>
      <c r="DT407" s="10"/>
      <c r="DU407" s="10"/>
      <c r="DV407" s="10"/>
      <c r="DW407" s="10"/>
      <c r="DX407" s="10"/>
      <c r="DY407" s="10"/>
      <c r="DZ407" s="10"/>
      <c r="EA407" s="10"/>
      <c r="EB407" s="10"/>
      <c r="EC407" s="10"/>
      <c r="ED407" s="10"/>
      <c r="EE407" s="10"/>
      <c r="EF407" s="10"/>
      <c r="EG407" s="10"/>
      <c r="EH407" s="10"/>
      <c r="EI407" s="10"/>
      <c r="EJ407" s="10"/>
      <c r="EK407" s="10"/>
      <c r="EL407" s="10"/>
      <c r="EM407" s="10"/>
      <c r="EN407" s="10"/>
      <c r="EO407" s="10"/>
      <c r="EP407" s="10"/>
      <c r="EQ407" s="10"/>
      <c r="ER407" s="10"/>
      <c r="ES407" s="10"/>
      <c r="ET407" s="10"/>
      <c r="EU407" s="10"/>
      <c r="EV407" s="10"/>
      <c r="EW407" s="10"/>
      <c r="EX407" s="10"/>
      <c r="EY407" s="10"/>
      <c r="EZ407" s="10"/>
      <c r="FA407" s="10"/>
      <c r="FB407" s="10"/>
      <c r="FC407" s="10"/>
      <c r="FD407" s="10"/>
      <c r="FE407" s="10"/>
      <c r="FF407" s="10"/>
      <c r="FG407" s="10"/>
      <c r="FH407" s="10"/>
      <c r="FI407" s="10"/>
      <c r="FJ407" s="10"/>
      <c r="FK407" s="10"/>
      <c r="FL407" s="10"/>
      <c r="FM407" s="10"/>
      <c r="FN407" s="10"/>
      <c r="FO407" s="10"/>
      <c r="FP407" s="10"/>
      <c r="FQ407" s="10"/>
      <c r="FR407" s="10"/>
      <c r="FS407" s="10"/>
      <c r="FT407" s="10"/>
      <c r="FU407" s="10"/>
      <c r="FV407" s="10"/>
      <c r="FW407" s="10"/>
      <c r="FX407" s="10"/>
      <c r="FY407" s="10"/>
      <c r="FZ407" s="10"/>
      <c r="GA407" s="10"/>
      <c r="GB407" s="10"/>
      <c r="GC407" s="10"/>
      <c r="GD407" s="10"/>
      <c r="GE407" s="10"/>
      <c r="GF407" s="10"/>
      <c r="GG407" s="10"/>
      <c r="GH407" s="10"/>
      <c r="GI407" s="10"/>
      <c r="GJ407" s="10"/>
      <c r="GK407" s="10"/>
      <c r="GL407" s="10"/>
      <c r="GM407" s="10"/>
      <c r="GN407" s="10"/>
      <c r="GO407" s="10"/>
      <c r="GP407" s="10"/>
      <c r="GQ407" s="10"/>
      <c r="GR407" s="10"/>
      <c r="GS407" s="10"/>
      <c r="GT407" s="10"/>
      <c r="GU407" s="10"/>
      <c r="GV407" s="10"/>
      <c r="GW407" s="10"/>
      <c r="GX407" s="10"/>
      <c r="GY407" s="10"/>
      <c r="GZ407" s="10"/>
      <c r="HA407" s="10"/>
      <c r="HB407" s="10"/>
      <c r="HC407" s="10"/>
      <c r="HD407" s="10"/>
      <c r="HE407" s="10"/>
      <c r="HF407" s="10"/>
      <c r="HG407" s="10"/>
      <c r="HH407" s="10"/>
      <c r="HI407" s="10"/>
      <c r="HJ407" s="10"/>
      <c r="HK407" s="10"/>
      <c r="HL407" s="10"/>
      <c r="HM407" s="10"/>
      <c r="HN407" s="10"/>
      <c r="HO407" s="10"/>
    </row>
    <row r="408" spans="1:223" s="3" customFormat="1" ht="33" customHeight="1" x14ac:dyDescent="0.2">
      <c r="A408" s="21">
        <f t="shared" si="13"/>
        <v>390</v>
      </c>
      <c r="B408" s="28" t="s">
        <v>1406</v>
      </c>
      <c r="C408" s="28" t="s">
        <v>15</v>
      </c>
      <c r="D408" s="233">
        <v>2019.04</v>
      </c>
      <c r="E408" s="111" t="s">
        <v>628</v>
      </c>
      <c r="F408" s="31">
        <v>4110</v>
      </c>
      <c r="G408" s="31">
        <v>9360</v>
      </c>
      <c r="H408" s="91" t="s">
        <v>43</v>
      </c>
      <c r="I408" s="92" t="s">
        <v>53</v>
      </c>
      <c r="J408" s="27"/>
      <c r="K408" s="251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10"/>
      <c r="CY408" s="10"/>
      <c r="CZ408" s="10"/>
      <c r="DA408" s="10"/>
      <c r="DB408" s="10"/>
      <c r="DC408" s="10"/>
      <c r="DD408" s="10"/>
      <c r="DE408" s="10"/>
      <c r="DF408" s="10"/>
      <c r="DG408" s="10"/>
      <c r="DH408" s="10"/>
      <c r="DI408" s="10"/>
      <c r="DJ408" s="10"/>
      <c r="DK408" s="10"/>
      <c r="DL408" s="10"/>
      <c r="DM408" s="10"/>
      <c r="DN408" s="10"/>
      <c r="DO408" s="10"/>
      <c r="DP408" s="10"/>
      <c r="DQ408" s="10"/>
      <c r="DR408" s="10"/>
      <c r="DS408" s="10"/>
      <c r="DT408" s="10"/>
      <c r="DU408" s="10"/>
      <c r="DV408" s="10"/>
      <c r="DW408" s="10"/>
      <c r="DX408" s="10"/>
      <c r="DY408" s="10"/>
      <c r="DZ408" s="10"/>
      <c r="EA408" s="10"/>
      <c r="EB408" s="10"/>
      <c r="EC408" s="10"/>
      <c r="ED408" s="10"/>
      <c r="EE408" s="10"/>
      <c r="EF408" s="10"/>
      <c r="EG408" s="10"/>
      <c r="EH408" s="10"/>
      <c r="EI408" s="10"/>
      <c r="EJ408" s="10"/>
      <c r="EK408" s="10"/>
      <c r="EL408" s="10"/>
      <c r="EM408" s="10"/>
      <c r="EN408" s="10"/>
      <c r="EO408" s="10"/>
      <c r="EP408" s="10"/>
      <c r="EQ408" s="10"/>
      <c r="ER408" s="10"/>
      <c r="ES408" s="10"/>
      <c r="ET408" s="10"/>
      <c r="EU408" s="10"/>
      <c r="EV408" s="10"/>
      <c r="EW408" s="10"/>
      <c r="EX408" s="10"/>
      <c r="EY408" s="10"/>
      <c r="EZ408" s="10"/>
      <c r="FA408" s="10"/>
      <c r="FB408" s="10"/>
      <c r="FC408" s="10"/>
      <c r="FD408" s="10"/>
      <c r="FE408" s="10"/>
      <c r="FF408" s="10"/>
      <c r="FG408" s="10"/>
      <c r="FH408" s="10"/>
      <c r="FI408" s="10"/>
      <c r="FJ408" s="10"/>
      <c r="FK408" s="10"/>
      <c r="FL408" s="10"/>
      <c r="FM408" s="10"/>
      <c r="FN408" s="10"/>
      <c r="FO408" s="10"/>
      <c r="FP408" s="10"/>
      <c r="FQ408" s="10"/>
      <c r="FR408" s="10"/>
      <c r="FS408" s="10"/>
      <c r="FT408" s="10"/>
      <c r="FU408" s="10"/>
      <c r="FV408" s="10"/>
      <c r="FW408" s="10"/>
      <c r="FX408" s="10"/>
      <c r="FY408" s="10"/>
      <c r="FZ408" s="10"/>
      <c r="GA408" s="10"/>
      <c r="GB408" s="10"/>
      <c r="GC408" s="10"/>
      <c r="GD408" s="10"/>
      <c r="GE408" s="10"/>
      <c r="GF408" s="10"/>
      <c r="GG408" s="10"/>
      <c r="GH408" s="10"/>
      <c r="GI408" s="10"/>
      <c r="GJ408" s="10"/>
      <c r="GK408" s="10"/>
      <c r="GL408" s="10"/>
      <c r="GM408" s="10"/>
      <c r="GN408" s="10"/>
      <c r="GO408" s="10"/>
      <c r="GP408" s="10"/>
      <c r="GQ408" s="10"/>
      <c r="GR408" s="10"/>
      <c r="GS408" s="10"/>
      <c r="GT408" s="10"/>
      <c r="GU408" s="10"/>
      <c r="GV408" s="10"/>
      <c r="GW408" s="10"/>
      <c r="GX408" s="10"/>
      <c r="GY408" s="10"/>
      <c r="GZ408" s="10"/>
      <c r="HA408" s="10"/>
      <c r="HB408" s="10"/>
      <c r="HC408" s="10"/>
      <c r="HD408" s="10"/>
      <c r="HE408" s="10"/>
      <c r="HF408" s="10"/>
      <c r="HG408" s="10"/>
      <c r="HH408" s="10"/>
      <c r="HI408" s="10"/>
      <c r="HJ408" s="10"/>
      <c r="HK408" s="10"/>
      <c r="HL408" s="10"/>
      <c r="HM408" s="10"/>
      <c r="HN408" s="10"/>
      <c r="HO408" s="10"/>
    </row>
    <row r="409" spans="1:223" s="3" customFormat="1" ht="33" customHeight="1" x14ac:dyDescent="0.2">
      <c r="A409" s="21">
        <f t="shared" si="13"/>
        <v>391</v>
      </c>
      <c r="B409" s="28" t="s">
        <v>1407</v>
      </c>
      <c r="C409" s="28" t="s">
        <v>15</v>
      </c>
      <c r="D409" s="233">
        <v>2019.04</v>
      </c>
      <c r="E409" s="111" t="s">
        <v>625</v>
      </c>
      <c r="F409" s="31">
        <v>11749</v>
      </c>
      <c r="G409" s="31">
        <v>24371</v>
      </c>
      <c r="H409" s="91" t="s">
        <v>43</v>
      </c>
      <c r="I409" s="92" t="s">
        <v>53</v>
      </c>
      <c r="J409" s="27"/>
      <c r="K409" s="251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10"/>
      <c r="CY409" s="10"/>
      <c r="CZ409" s="10"/>
      <c r="DA409" s="10"/>
      <c r="DB409" s="10"/>
      <c r="DC409" s="10"/>
      <c r="DD409" s="10"/>
      <c r="DE409" s="10"/>
      <c r="DF409" s="10"/>
      <c r="DG409" s="10"/>
      <c r="DH409" s="10"/>
      <c r="DI409" s="10"/>
      <c r="DJ409" s="10"/>
      <c r="DK409" s="10"/>
      <c r="DL409" s="10"/>
      <c r="DM409" s="10"/>
      <c r="DN409" s="10"/>
      <c r="DO409" s="10"/>
      <c r="DP409" s="10"/>
      <c r="DQ409" s="10"/>
      <c r="DR409" s="10"/>
      <c r="DS409" s="10"/>
      <c r="DT409" s="10"/>
      <c r="DU409" s="10"/>
      <c r="DV409" s="10"/>
      <c r="DW409" s="10"/>
      <c r="DX409" s="10"/>
      <c r="DY409" s="10"/>
      <c r="DZ409" s="10"/>
      <c r="EA409" s="10"/>
      <c r="EB409" s="10" t="s">
        <v>1408</v>
      </c>
      <c r="EC409" s="10"/>
      <c r="ED409" s="10"/>
      <c r="EE409" s="10"/>
      <c r="EF409" s="10"/>
      <c r="EG409" s="10"/>
      <c r="EH409" s="10"/>
      <c r="EI409" s="10"/>
      <c r="EJ409" s="10"/>
      <c r="EK409" s="10"/>
      <c r="EL409" s="10"/>
      <c r="EM409" s="10"/>
      <c r="EN409" s="10"/>
      <c r="EO409" s="10"/>
      <c r="EP409" s="10"/>
      <c r="EQ409" s="10"/>
      <c r="ER409" s="10"/>
      <c r="ES409" s="10"/>
      <c r="ET409" s="10"/>
      <c r="EU409" s="10"/>
      <c r="EV409" s="10"/>
      <c r="EW409" s="10"/>
      <c r="EX409" s="10"/>
      <c r="EY409" s="10"/>
      <c r="EZ409" s="10"/>
      <c r="FA409" s="10"/>
      <c r="FB409" s="10"/>
      <c r="FC409" s="10"/>
      <c r="FD409" s="10"/>
      <c r="FE409" s="10"/>
      <c r="FF409" s="10"/>
      <c r="FG409" s="10"/>
      <c r="FH409" s="10"/>
      <c r="FI409" s="10"/>
      <c r="FJ409" s="10"/>
      <c r="FK409" s="10"/>
      <c r="FL409" s="10"/>
      <c r="FM409" s="10"/>
      <c r="FN409" s="10"/>
      <c r="FO409" s="10"/>
      <c r="FP409" s="10"/>
      <c r="FQ409" s="10"/>
      <c r="FR409" s="10"/>
      <c r="FS409" s="10"/>
      <c r="FT409" s="10"/>
      <c r="FU409" s="10"/>
      <c r="FV409" s="10"/>
      <c r="FW409" s="10"/>
      <c r="FX409" s="10"/>
      <c r="FY409" s="10"/>
      <c r="FZ409" s="10"/>
      <c r="GA409" s="10"/>
      <c r="GB409" s="10"/>
      <c r="GC409" s="10"/>
      <c r="GD409" s="10"/>
      <c r="GE409" s="10"/>
      <c r="GF409" s="10"/>
      <c r="GG409" s="10"/>
      <c r="GH409" s="10"/>
      <c r="GI409" s="10"/>
      <c r="GJ409" s="10"/>
      <c r="GK409" s="10"/>
      <c r="GL409" s="10"/>
      <c r="GM409" s="10"/>
      <c r="GN409" s="10"/>
      <c r="GO409" s="10"/>
      <c r="GP409" s="10"/>
      <c r="GQ409" s="10"/>
      <c r="GR409" s="10"/>
      <c r="GS409" s="10"/>
      <c r="GT409" s="10"/>
      <c r="GU409" s="10"/>
      <c r="GV409" s="10"/>
      <c r="GW409" s="10"/>
      <c r="GX409" s="10"/>
      <c r="GY409" s="10"/>
      <c r="GZ409" s="10"/>
      <c r="HA409" s="10"/>
      <c r="HB409" s="10"/>
      <c r="HC409" s="10"/>
      <c r="HD409" s="10"/>
      <c r="HE409" s="10"/>
      <c r="HF409" s="10"/>
      <c r="HG409" s="10"/>
      <c r="HH409" s="10"/>
      <c r="HI409" s="10"/>
      <c r="HJ409" s="10"/>
      <c r="HK409" s="10"/>
      <c r="HL409" s="10"/>
      <c r="HM409" s="10"/>
      <c r="HN409" s="10"/>
      <c r="HO409" s="10"/>
    </row>
    <row r="410" spans="1:223" s="3" customFormat="1" ht="33" customHeight="1" x14ac:dyDescent="0.2">
      <c r="A410" s="21">
        <f t="shared" si="13"/>
        <v>392</v>
      </c>
      <c r="B410" s="28" t="s">
        <v>1409</v>
      </c>
      <c r="C410" s="28" t="s">
        <v>15</v>
      </c>
      <c r="D410" s="233">
        <v>2019.05</v>
      </c>
      <c r="E410" s="111" t="s">
        <v>639</v>
      </c>
      <c r="F410" s="31">
        <v>4349</v>
      </c>
      <c r="G410" s="31">
        <v>11031</v>
      </c>
      <c r="H410" s="91" t="s">
        <v>43</v>
      </c>
      <c r="I410" s="92" t="s">
        <v>53</v>
      </c>
      <c r="J410" s="27"/>
      <c r="K410" s="251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10"/>
      <c r="CY410" s="10"/>
      <c r="CZ410" s="10"/>
      <c r="DA410" s="10"/>
      <c r="DB410" s="10"/>
      <c r="DC410" s="10"/>
      <c r="DD410" s="10"/>
      <c r="DE410" s="10"/>
      <c r="DF410" s="10"/>
      <c r="DG410" s="10"/>
      <c r="DH410" s="10"/>
      <c r="DI410" s="10"/>
      <c r="DJ410" s="10"/>
      <c r="DK410" s="10"/>
      <c r="DL410" s="10"/>
      <c r="DM410" s="10"/>
      <c r="DN410" s="10"/>
      <c r="DO410" s="10"/>
      <c r="DP410" s="10"/>
      <c r="DQ410" s="10"/>
      <c r="DR410" s="10"/>
      <c r="DS410" s="10"/>
      <c r="DT410" s="10"/>
      <c r="DU410" s="10"/>
      <c r="DV410" s="10"/>
      <c r="DW410" s="10"/>
      <c r="DX410" s="10"/>
      <c r="DY410" s="10"/>
      <c r="DZ410" s="10"/>
      <c r="EA410" s="10"/>
      <c r="EB410" s="10"/>
      <c r="EC410" s="10" t="s">
        <v>1410</v>
      </c>
      <c r="ED410" s="10"/>
      <c r="EE410" s="10"/>
      <c r="EF410" s="10"/>
      <c r="EG410" s="10"/>
      <c r="EH410" s="10"/>
      <c r="EI410" s="10"/>
      <c r="EJ410" s="10"/>
      <c r="EK410" s="10"/>
      <c r="EL410" s="10"/>
      <c r="EM410" s="10"/>
      <c r="EN410" s="10"/>
      <c r="EO410" s="10"/>
      <c r="EP410" s="10"/>
      <c r="EQ410" s="10"/>
      <c r="ER410" s="10"/>
      <c r="ES410" s="10"/>
      <c r="ET410" s="10"/>
      <c r="EU410" s="10"/>
      <c r="EV410" s="10"/>
      <c r="EW410" s="10"/>
      <c r="EX410" s="10"/>
      <c r="EY410" s="10"/>
      <c r="EZ410" s="10"/>
      <c r="FA410" s="10"/>
      <c r="FB410" s="10"/>
      <c r="FC410" s="10"/>
      <c r="FD410" s="10"/>
      <c r="FE410" s="10"/>
      <c r="FF410" s="10"/>
      <c r="FG410" s="10"/>
      <c r="FH410" s="10"/>
      <c r="FI410" s="10"/>
      <c r="FJ410" s="10"/>
      <c r="FK410" s="10"/>
      <c r="FL410" s="10"/>
      <c r="FM410" s="10"/>
      <c r="FN410" s="10"/>
      <c r="FO410" s="10"/>
      <c r="FP410" s="10"/>
      <c r="FQ410" s="10"/>
      <c r="FR410" s="10"/>
      <c r="FS410" s="10"/>
      <c r="FT410" s="10"/>
      <c r="FU410" s="10"/>
      <c r="FV410" s="10"/>
      <c r="FW410" s="10"/>
      <c r="FX410" s="10"/>
      <c r="FY410" s="10"/>
      <c r="FZ410" s="10"/>
      <c r="GA410" s="10"/>
      <c r="GB410" s="10"/>
      <c r="GC410" s="10"/>
      <c r="GD410" s="10"/>
      <c r="GE410" s="10"/>
      <c r="GF410" s="10"/>
      <c r="GG410" s="10"/>
      <c r="GH410" s="10"/>
      <c r="GI410" s="10"/>
      <c r="GJ410" s="10"/>
      <c r="GK410" s="10"/>
      <c r="GL410" s="10"/>
      <c r="GM410" s="10"/>
      <c r="GN410" s="10"/>
      <c r="GO410" s="10"/>
      <c r="GP410" s="10"/>
      <c r="GQ410" s="10"/>
      <c r="GR410" s="10"/>
      <c r="GS410" s="10"/>
      <c r="GT410" s="10"/>
      <c r="GU410" s="10"/>
      <c r="GV410" s="10"/>
      <c r="GW410" s="10"/>
      <c r="GX410" s="10"/>
      <c r="GY410" s="10"/>
      <c r="GZ410" s="10"/>
      <c r="HA410" s="10"/>
      <c r="HB410" s="10"/>
      <c r="HC410" s="10"/>
      <c r="HD410" s="10"/>
      <c r="HE410" s="10"/>
      <c r="HF410" s="10"/>
      <c r="HG410" s="10"/>
      <c r="HH410" s="10"/>
      <c r="HI410" s="10"/>
      <c r="HJ410" s="10"/>
      <c r="HK410" s="10"/>
      <c r="HL410" s="10"/>
      <c r="HM410" s="10"/>
      <c r="HN410" s="10"/>
      <c r="HO410" s="10"/>
    </row>
    <row r="411" spans="1:223" s="3" customFormat="1" ht="33" customHeight="1" x14ac:dyDescent="0.2">
      <c r="A411" s="21">
        <f t="shared" si="13"/>
        <v>393</v>
      </c>
      <c r="B411" s="28" t="s">
        <v>1411</v>
      </c>
      <c r="C411" s="54" t="s">
        <v>15</v>
      </c>
      <c r="D411" s="233">
        <v>2019.08</v>
      </c>
      <c r="E411" s="111" t="s">
        <v>676</v>
      </c>
      <c r="F411" s="31">
        <v>1289</v>
      </c>
      <c r="G411" s="31">
        <v>2784</v>
      </c>
      <c r="H411" s="91" t="s">
        <v>621</v>
      </c>
      <c r="I411" s="92" t="s">
        <v>35</v>
      </c>
      <c r="J411" s="27" t="s">
        <v>914</v>
      </c>
      <c r="K411" s="251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10"/>
      <c r="CY411" s="10"/>
      <c r="CZ411" s="10"/>
      <c r="DA411" s="10"/>
      <c r="DB411" s="10"/>
      <c r="DC411" s="10"/>
      <c r="DD411" s="10"/>
      <c r="DE411" s="10"/>
      <c r="DF411" s="10"/>
      <c r="DG411" s="10"/>
      <c r="DH411" s="10"/>
      <c r="DI411" s="10"/>
      <c r="DJ411" s="10"/>
      <c r="DK411" s="10"/>
      <c r="DL411" s="10"/>
      <c r="DM411" s="10"/>
      <c r="DN411" s="10"/>
      <c r="DO411" s="10"/>
      <c r="DP411" s="10"/>
      <c r="DQ411" s="10"/>
      <c r="DR411" s="10"/>
      <c r="DS411" s="10"/>
      <c r="DT411" s="10"/>
      <c r="DU411" s="10"/>
      <c r="DV411" s="10"/>
      <c r="DW411" s="10"/>
      <c r="DX411" s="10"/>
      <c r="DY411" s="10"/>
      <c r="DZ411" s="10"/>
      <c r="EA411" s="10"/>
      <c r="EB411" s="10"/>
      <c r="EC411" s="10"/>
      <c r="ED411" s="10"/>
      <c r="EE411" s="10"/>
      <c r="EF411" s="10"/>
      <c r="EG411" s="10"/>
      <c r="EH411" s="10"/>
      <c r="EI411" s="10"/>
      <c r="EJ411" s="10"/>
      <c r="EK411" s="10"/>
      <c r="EL411" s="10"/>
      <c r="EM411" s="10"/>
      <c r="EN411" s="10"/>
      <c r="EO411" s="10"/>
      <c r="EP411" s="10"/>
      <c r="EQ411" s="10"/>
      <c r="ER411" s="10"/>
      <c r="ES411" s="10"/>
      <c r="ET411" s="10"/>
      <c r="EU411" s="10"/>
      <c r="EV411" s="10"/>
      <c r="EW411" s="10"/>
      <c r="EX411" s="10"/>
      <c r="EY411" s="10"/>
      <c r="EZ411" s="10"/>
      <c r="FA411" s="10"/>
      <c r="FB411" s="10"/>
      <c r="FC411" s="10"/>
      <c r="FD411" s="10"/>
      <c r="FE411" s="10"/>
      <c r="FF411" s="10"/>
      <c r="FG411" s="10"/>
      <c r="FH411" s="10"/>
      <c r="FI411" s="10"/>
      <c r="FJ411" s="10"/>
      <c r="FK411" s="10"/>
      <c r="FL411" s="10"/>
      <c r="FM411" s="10"/>
      <c r="FN411" s="10"/>
      <c r="FO411" s="10"/>
      <c r="FP411" s="10"/>
      <c r="FQ411" s="10"/>
      <c r="FR411" s="10"/>
      <c r="FS411" s="10"/>
      <c r="FT411" s="10"/>
      <c r="FU411" s="10"/>
      <c r="FV411" s="10"/>
      <c r="FW411" s="10"/>
      <c r="FX411" s="10"/>
      <c r="FY411" s="10"/>
      <c r="FZ411" s="10"/>
      <c r="GA411" s="10"/>
      <c r="GB411" s="10"/>
      <c r="GC411" s="10"/>
      <c r="GD411" s="10"/>
      <c r="GE411" s="10"/>
      <c r="GF411" s="10"/>
      <c r="GG411" s="10"/>
      <c r="GH411" s="10"/>
      <c r="GI411" s="10"/>
      <c r="GJ411" s="10"/>
      <c r="GK411" s="10"/>
      <c r="GL411" s="10"/>
      <c r="GM411" s="10"/>
      <c r="GN411" s="10"/>
      <c r="GO411" s="10"/>
      <c r="GP411" s="10"/>
      <c r="GQ411" s="10"/>
      <c r="GR411" s="10"/>
      <c r="GS411" s="10"/>
      <c r="GT411" s="10"/>
      <c r="GU411" s="10"/>
      <c r="GV411" s="10"/>
      <c r="GW411" s="10"/>
      <c r="GX411" s="10"/>
      <c r="GY411" s="10"/>
      <c r="GZ411" s="10"/>
      <c r="HA411" s="10"/>
      <c r="HB411" s="10"/>
      <c r="HC411" s="10"/>
      <c r="HD411" s="10"/>
      <c r="HE411" s="10"/>
      <c r="HF411" s="10"/>
      <c r="HG411" s="10"/>
      <c r="HH411" s="10"/>
      <c r="HI411" s="10"/>
      <c r="HJ411" s="10"/>
      <c r="HK411" s="10"/>
      <c r="HL411" s="10"/>
      <c r="HM411" s="10"/>
      <c r="HN411" s="10"/>
      <c r="HO411" s="10"/>
    </row>
    <row r="412" spans="1:223" s="3" customFormat="1" ht="33" customHeight="1" x14ac:dyDescent="0.2">
      <c r="A412" s="21">
        <f t="shared" si="13"/>
        <v>394</v>
      </c>
      <c r="B412" s="28" t="s">
        <v>1412</v>
      </c>
      <c r="C412" s="28" t="s">
        <v>15</v>
      </c>
      <c r="D412" s="233">
        <v>2019.09</v>
      </c>
      <c r="E412" s="111" t="s">
        <v>680</v>
      </c>
      <c r="F412" s="31">
        <v>1277</v>
      </c>
      <c r="G412" s="31">
        <v>2419</v>
      </c>
      <c r="H412" s="91" t="s">
        <v>43</v>
      </c>
      <c r="I412" s="92" t="s">
        <v>53</v>
      </c>
      <c r="J412" s="27" t="s">
        <v>1413</v>
      </c>
      <c r="K412" s="251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10"/>
      <c r="CY412" s="10"/>
      <c r="CZ412" s="10"/>
      <c r="DA412" s="10"/>
      <c r="DB412" s="10"/>
      <c r="DC412" s="10"/>
      <c r="DD412" s="10"/>
      <c r="DE412" s="10"/>
      <c r="DF412" s="10"/>
      <c r="DG412" s="10"/>
      <c r="DH412" s="10"/>
      <c r="DI412" s="10"/>
      <c r="DJ412" s="10"/>
      <c r="DK412" s="10"/>
      <c r="DL412" s="10"/>
      <c r="DM412" s="10"/>
      <c r="DN412" s="10"/>
      <c r="DO412" s="10"/>
      <c r="DP412" s="10"/>
      <c r="DQ412" s="10"/>
      <c r="DR412" s="10"/>
      <c r="DS412" s="10"/>
      <c r="DT412" s="10"/>
      <c r="DU412" s="10"/>
      <c r="DV412" s="10"/>
      <c r="DW412" s="10"/>
      <c r="DX412" s="10"/>
      <c r="DY412" s="10"/>
      <c r="DZ412" s="10"/>
      <c r="EA412" s="10"/>
      <c r="EB412" s="10"/>
      <c r="EC412" s="10"/>
      <c r="ED412" s="10"/>
      <c r="EE412" s="10"/>
      <c r="EF412" s="10"/>
      <c r="EG412" s="10"/>
      <c r="EH412" s="10"/>
      <c r="EI412" s="10"/>
      <c r="EJ412" s="10"/>
      <c r="EK412" s="10"/>
      <c r="EL412" s="10"/>
      <c r="EM412" s="10"/>
      <c r="EN412" s="10"/>
      <c r="EO412" s="10"/>
      <c r="EP412" s="10"/>
      <c r="EQ412" s="10"/>
      <c r="ER412" s="10"/>
      <c r="ES412" s="10"/>
      <c r="ET412" s="10"/>
      <c r="EU412" s="10"/>
      <c r="EV412" s="10"/>
      <c r="EW412" s="10"/>
      <c r="EX412" s="10"/>
      <c r="EY412" s="10"/>
      <c r="EZ412" s="10"/>
      <c r="FA412" s="10"/>
      <c r="FB412" s="10"/>
      <c r="FC412" s="10"/>
      <c r="FD412" s="10"/>
      <c r="FE412" s="10"/>
      <c r="FF412" s="10"/>
      <c r="FG412" s="10"/>
      <c r="FH412" s="10"/>
      <c r="FI412" s="10"/>
      <c r="FJ412" s="10"/>
      <c r="FK412" s="10"/>
      <c r="FL412" s="10"/>
      <c r="FM412" s="10"/>
      <c r="FN412" s="10"/>
      <c r="FO412" s="10"/>
      <c r="FP412" s="10"/>
      <c r="FQ412" s="10"/>
      <c r="FR412" s="10"/>
      <c r="FS412" s="10"/>
      <c r="FT412" s="10"/>
      <c r="FU412" s="10"/>
      <c r="FV412" s="10"/>
      <c r="FW412" s="10"/>
      <c r="FX412" s="10"/>
      <c r="FY412" s="10"/>
      <c r="FZ412" s="10"/>
      <c r="GA412" s="10"/>
      <c r="GB412" s="10"/>
      <c r="GC412" s="10"/>
      <c r="GD412" s="10"/>
      <c r="GE412" s="10"/>
      <c r="GF412" s="10"/>
      <c r="GG412" s="10"/>
      <c r="GH412" s="10"/>
      <c r="GI412" s="10"/>
      <c r="GJ412" s="10"/>
      <c r="GK412" s="10"/>
      <c r="GL412" s="10"/>
      <c r="GM412" s="10"/>
      <c r="GN412" s="10"/>
      <c r="GO412" s="10"/>
      <c r="GP412" s="10"/>
      <c r="GQ412" s="10"/>
      <c r="GR412" s="10"/>
      <c r="GS412" s="10"/>
      <c r="GT412" s="10"/>
      <c r="GU412" s="10"/>
      <c r="GV412" s="10"/>
      <c r="GW412" s="10"/>
      <c r="GX412" s="10"/>
      <c r="GY412" s="10"/>
      <c r="GZ412" s="10"/>
      <c r="HA412" s="10"/>
      <c r="HB412" s="10"/>
      <c r="HC412" s="10"/>
      <c r="HD412" s="10"/>
      <c r="HE412" s="10"/>
      <c r="HF412" s="10"/>
      <c r="HG412" s="10"/>
      <c r="HH412" s="10"/>
      <c r="HI412" s="10"/>
      <c r="HJ412" s="10"/>
      <c r="HK412" s="10"/>
      <c r="HL412" s="10"/>
      <c r="HM412" s="10"/>
      <c r="HN412" s="10"/>
      <c r="HO412" s="10"/>
    </row>
    <row r="413" spans="1:223" s="3" customFormat="1" ht="33" customHeight="1" x14ac:dyDescent="0.2">
      <c r="A413" s="21">
        <f t="shared" si="13"/>
        <v>395</v>
      </c>
      <c r="B413" s="28" t="s">
        <v>1414</v>
      </c>
      <c r="C413" s="28" t="s">
        <v>15</v>
      </c>
      <c r="D413" s="233">
        <v>2019.09</v>
      </c>
      <c r="E413" s="111" t="s">
        <v>686</v>
      </c>
      <c r="F413" s="31">
        <v>410</v>
      </c>
      <c r="G413" s="31">
        <v>780</v>
      </c>
      <c r="H413" s="91" t="s">
        <v>43</v>
      </c>
      <c r="I413" s="92" t="s">
        <v>53</v>
      </c>
      <c r="J413" s="27" t="s">
        <v>1309</v>
      </c>
      <c r="K413" s="251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10"/>
      <c r="CY413" s="10"/>
      <c r="CZ413" s="10"/>
      <c r="DA413" s="10"/>
      <c r="DB413" s="10"/>
      <c r="DC413" s="10"/>
      <c r="DD413" s="10"/>
      <c r="DE413" s="10"/>
      <c r="DF413" s="10"/>
      <c r="DG413" s="10"/>
      <c r="DH413" s="10"/>
      <c r="DI413" s="10"/>
      <c r="DJ413" s="10"/>
      <c r="DK413" s="10"/>
      <c r="DL413" s="10"/>
      <c r="DM413" s="10"/>
      <c r="DN413" s="10"/>
      <c r="DO413" s="10"/>
      <c r="DP413" s="10"/>
      <c r="DQ413" s="10"/>
      <c r="DR413" s="10"/>
      <c r="DS413" s="10"/>
      <c r="DT413" s="10"/>
      <c r="DU413" s="10"/>
      <c r="DV413" s="10"/>
      <c r="DW413" s="10"/>
      <c r="DX413" s="10"/>
      <c r="DY413" s="10"/>
      <c r="DZ413" s="10"/>
      <c r="EA413" s="10"/>
      <c r="EB413" s="10"/>
      <c r="EC413" s="10"/>
      <c r="ED413" s="10"/>
      <c r="EE413" s="10"/>
      <c r="EF413" s="10"/>
      <c r="EG413" s="10"/>
      <c r="EH413" s="10"/>
      <c r="EI413" s="10"/>
      <c r="EJ413" s="10"/>
      <c r="EK413" s="10"/>
      <c r="EL413" s="10"/>
      <c r="EM413" s="10"/>
      <c r="EN413" s="10"/>
      <c r="EO413" s="10"/>
      <c r="EP413" s="10"/>
      <c r="EQ413" s="10"/>
      <c r="ER413" s="10"/>
      <c r="ES413" s="10"/>
      <c r="ET413" s="10"/>
      <c r="EU413" s="10"/>
      <c r="EV413" s="10"/>
      <c r="EW413" s="10"/>
      <c r="EX413" s="10"/>
      <c r="EY413" s="10"/>
      <c r="EZ413" s="10"/>
      <c r="FA413" s="10"/>
      <c r="FB413" s="10"/>
      <c r="FC413" s="10"/>
      <c r="FD413" s="10"/>
      <c r="FE413" s="10"/>
      <c r="FF413" s="10"/>
      <c r="FG413" s="10"/>
      <c r="FH413" s="10"/>
      <c r="FI413" s="10"/>
      <c r="FJ413" s="10"/>
      <c r="FK413" s="10"/>
      <c r="FL413" s="10"/>
      <c r="FM413" s="10"/>
      <c r="FN413" s="10"/>
      <c r="FO413" s="10"/>
      <c r="FP413" s="10"/>
      <c r="FQ413" s="10"/>
      <c r="FR413" s="10"/>
      <c r="FS413" s="10"/>
      <c r="FT413" s="10"/>
      <c r="FU413" s="10"/>
      <c r="FV413" s="10"/>
      <c r="FW413" s="10"/>
      <c r="FX413" s="10"/>
      <c r="FY413" s="10"/>
      <c r="FZ413" s="10"/>
      <c r="GA413" s="10"/>
      <c r="GB413" s="10"/>
      <c r="GC413" s="10"/>
      <c r="GD413" s="10"/>
      <c r="GE413" s="10"/>
      <c r="GF413" s="10"/>
      <c r="GG413" s="10"/>
      <c r="GH413" s="10"/>
      <c r="GI413" s="10"/>
      <c r="GJ413" s="10"/>
      <c r="GK413" s="10"/>
      <c r="GL413" s="10"/>
      <c r="GM413" s="10"/>
      <c r="GN413" s="10"/>
      <c r="GO413" s="10"/>
      <c r="GP413" s="10"/>
      <c r="GQ413" s="10"/>
      <c r="GR413" s="10"/>
      <c r="GS413" s="10"/>
      <c r="GT413" s="10"/>
      <c r="GU413" s="10"/>
      <c r="GV413" s="10"/>
      <c r="GW413" s="10"/>
      <c r="GX413" s="10"/>
      <c r="GY413" s="10"/>
      <c r="GZ413" s="10"/>
      <c r="HA413" s="10"/>
      <c r="HB413" s="10"/>
      <c r="HC413" s="10"/>
      <c r="HD413" s="10"/>
      <c r="HE413" s="10"/>
      <c r="HF413" s="10"/>
      <c r="HG413" s="10"/>
      <c r="HH413" s="10"/>
      <c r="HI413" s="10"/>
      <c r="HJ413" s="10"/>
      <c r="HK413" s="10"/>
      <c r="HL413" s="10"/>
      <c r="HM413" s="10"/>
      <c r="HN413" s="10"/>
      <c r="HO413" s="10"/>
    </row>
    <row r="414" spans="1:223" s="3" customFormat="1" ht="33" customHeight="1" x14ac:dyDescent="0.2">
      <c r="A414" s="21">
        <f t="shared" si="13"/>
        <v>396</v>
      </c>
      <c r="B414" s="28" t="s">
        <v>1415</v>
      </c>
      <c r="C414" s="28" t="s">
        <v>15</v>
      </c>
      <c r="D414" s="233">
        <v>2019.09</v>
      </c>
      <c r="E414" s="111" t="s">
        <v>688</v>
      </c>
      <c r="F414" s="31">
        <v>2212</v>
      </c>
      <c r="G414" s="31">
        <v>3718</v>
      </c>
      <c r="H414" s="120" t="s">
        <v>1182</v>
      </c>
      <c r="I414" s="92" t="s">
        <v>53</v>
      </c>
      <c r="J414" s="27" t="s">
        <v>1255</v>
      </c>
      <c r="K414" s="251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10"/>
      <c r="CY414" s="10"/>
      <c r="CZ414" s="10"/>
      <c r="DA414" s="10"/>
      <c r="DB414" s="10"/>
      <c r="DC414" s="10"/>
      <c r="DD414" s="10"/>
      <c r="DE414" s="10"/>
      <c r="DF414" s="10"/>
      <c r="DG414" s="10"/>
      <c r="DH414" s="10"/>
      <c r="DI414" s="10"/>
      <c r="DJ414" s="10"/>
      <c r="DK414" s="10"/>
      <c r="DL414" s="10"/>
      <c r="DM414" s="10"/>
      <c r="DN414" s="10"/>
      <c r="DO414" s="10"/>
      <c r="DP414" s="10"/>
      <c r="DQ414" s="10"/>
      <c r="DR414" s="10"/>
      <c r="DS414" s="10"/>
      <c r="DT414" s="10"/>
      <c r="DU414" s="10"/>
      <c r="DV414" s="10"/>
      <c r="DW414" s="10"/>
      <c r="DX414" s="10"/>
      <c r="DY414" s="10"/>
      <c r="DZ414" s="10"/>
      <c r="EA414" s="10"/>
      <c r="EB414" s="10"/>
      <c r="EC414" s="10"/>
      <c r="ED414" s="10"/>
      <c r="EE414" s="10"/>
      <c r="EF414" s="10"/>
      <c r="EG414" s="10"/>
      <c r="EH414" s="10"/>
      <c r="EI414" s="10"/>
      <c r="EJ414" s="10"/>
      <c r="EK414" s="10"/>
      <c r="EL414" s="10"/>
      <c r="EM414" s="10"/>
      <c r="EN414" s="10"/>
      <c r="EO414" s="10"/>
      <c r="EP414" s="10"/>
      <c r="EQ414" s="10"/>
      <c r="ER414" s="10"/>
      <c r="ES414" s="10"/>
      <c r="ET414" s="10"/>
      <c r="EU414" s="10"/>
      <c r="EV414" s="10"/>
      <c r="EW414" s="10"/>
      <c r="EX414" s="10"/>
      <c r="EY414" s="10"/>
      <c r="EZ414" s="10"/>
      <c r="FA414" s="10"/>
      <c r="FB414" s="10"/>
      <c r="FC414" s="10"/>
      <c r="FD414" s="10"/>
      <c r="FE414" s="10"/>
      <c r="FF414" s="10"/>
      <c r="FG414" s="10"/>
      <c r="FH414" s="10"/>
      <c r="FI414" s="10"/>
      <c r="FJ414" s="10"/>
      <c r="FK414" s="10"/>
      <c r="FL414" s="10"/>
      <c r="FM414" s="10"/>
      <c r="FN414" s="10"/>
      <c r="FO414" s="10"/>
      <c r="FP414" s="10"/>
      <c r="FQ414" s="10"/>
      <c r="FR414" s="10"/>
      <c r="FS414" s="10"/>
      <c r="FT414" s="10"/>
      <c r="FU414" s="10"/>
      <c r="FV414" s="10"/>
      <c r="FW414" s="10"/>
      <c r="FX414" s="10"/>
      <c r="FY414" s="10"/>
      <c r="FZ414" s="10"/>
      <c r="GA414" s="10"/>
      <c r="GB414" s="10"/>
      <c r="GC414" s="10"/>
      <c r="GD414" s="10"/>
      <c r="GE414" s="10"/>
      <c r="GF414" s="10"/>
      <c r="GG414" s="10"/>
      <c r="GH414" s="10"/>
      <c r="GI414" s="10"/>
      <c r="GJ414" s="10"/>
      <c r="GK414" s="10"/>
      <c r="GL414" s="10"/>
      <c r="GM414" s="10"/>
      <c r="GN414" s="10"/>
      <c r="GO414" s="10"/>
      <c r="GP414" s="10"/>
      <c r="GQ414" s="10"/>
      <c r="GR414" s="10"/>
      <c r="GS414" s="10"/>
      <c r="GT414" s="10"/>
      <c r="GU414" s="10"/>
      <c r="GV414" s="10"/>
      <c r="GW414" s="10"/>
      <c r="GX414" s="10"/>
      <c r="GY414" s="10"/>
      <c r="GZ414" s="10"/>
      <c r="HA414" s="10"/>
      <c r="HB414" s="10"/>
      <c r="HC414" s="10"/>
      <c r="HD414" s="10"/>
      <c r="HE414" s="10"/>
      <c r="HF414" s="10"/>
      <c r="HG414" s="10"/>
      <c r="HH414" s="10"/>
      <c r="HI414" s="10"/>
      <c r="HJ414" s="10"/>
      <c r="HK414" s="10"/>
      <c r="HL414" s="10"/>
      <c r="HM414" s="10"/>
      <c r="HN414" s="10"/>
      <c r="HO414" s="10"/>
    </row>
    <row r="415" spans="1:223" s="3" customFormat="1" ht="33" customHeight="1" x14ac:dyDescent="0.2">
      <c r="A415" s="21">
        <f t="shared" si="13"/>
        <v>397</v>
      </c>
      <c r="B415" s="28" t="s">
        <v>1416</v>
      </c>
      <c r="C415" s="54" t="s">
        <v>15</v>
      </c>
      <c r="D415" s="233" t="s">
        <v>1042</v>
      </c>
      <c r="E415" s="111" t="s">
        <v>646</v>
      </c>
      <c r="F415" s="31">
        <v>4381</v>
      </c>
      <c r="G415" s="31">
        <v>8668</v>
      </c>
      <c r="H415" s="91" t="s">
        <v>43</v>
      </c>
      <c r="I415" s="92" t="s">
        <v>53</v>
      </c>
      <c r="J415" s="27" t="s">
        <v>1309</v>
      </c>
      <c r="K415" s="251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10"/>
      <c r="CY415" s="10"/>
      <c r="CZ415" s="10"/>
      <c r="DA415" s="10"/>
      <c r="DB415" s="10"/>
      <c r="DC415" s="10"/>
      <c r="DD415" s="10"/>
      <c r="DE415" s="10"/>
      <c r="DF415" s="10"/>
      <c r="DG415" s="10"/>
      <c r="DH415" s="10"/>
      <c r="DI415" s="10"/>
      <c r="DJ415" s="10"/>
      <c r="DK415" s="10"/>
      <c r="DL415" s="10"/>
      <c r="DM415" s="10"/>
      <c r="DN415" s="10"/>
      <c r="DO415" s="10"/>
      <c r="DP415" s="10"/>
      <c r="DQ415" s="10"/>
      <c r="DR415" s="10"/>
      <c r="DS415" s="10"/>
      <c r="DT415" s="10"/>
      <c r="DU415" s="10"/>
      <c r="DV415" s="10"/>
      <c r="DW415" s="10"/>
      <c r="DX415" s="10"/>
      <c r="DY415" s="10"/>
      <c r="DZ415" s="10"/>
      <c r="EA415" s="10"/>
      <c r="EB415" s="10"/>
      <c r="EC415" s="10"/>
      <c r="ED415" s="10"/>
      <c r="EE415" s="10"/>
      <c r="EF415" s="10"/>
      <c r="EG415" s="10"/>
      <c r="EH415" s="10"/>
      <c r="EI415" s="10"/>
      <c r="EJ415" s="10"/>
      <c r="EK415" s="10"/>
      <c r="EL415" s="10"/>
      <c r="EM415" s="10"/>
      <c r="EN415" s="10"/>
      <c r="EO415" s="10"/>
      <c r="EP415" s="10"/>
      <c r="EQ415" s="10"/>
      <c r="ER415" s="10"/>
      <c r="ES415" s="10"/>
      <c r="ET415" s="10"/>
      <c r="EU415" s="10"/>
      <c r="EV415" s="10"/>
      <c r="EW415" s="10"/>
      <c r="EX415" s="10"/>
      <c r="EY415" s="10"/>
      <c r="EZ415" s="10"/>
      <c r="FA415" s="10"/>
      <c r="FB415" s="10"/>
      <c r="FC415" s="10"/>
      <c r="FD415" s="10"/>
      <c r="FE415" s="10"/>
      <c r="FF415" s="10"/>
      <c r="FG415" s="10"/>
      <c r="FH415" s="10"/>
      <c r="FI415" s="10"/>
      <c r="FJ415" s="10"/>
      <c r="FK415" s="10"/>
      <c r="FL415" s="10"/>
      <c r="FM415" s="10"/>
      <c r="FN415" s="10"/>
      <c r="FO415" s="10"/>
      <c r="FP415" s="10"/>
      <c r="FQ415" s="10"/>
      <c r="FR415" s="10"/>
      <c r="FS415" s="10"/>
      <c r="FT415" s="10"/>
      <c r="FU415" s="10"/>
      <c r="FV415" s="10"/>
      <c r="FW415" s="10"/>
      <c r="FX415" s="10"/>
      <c r="FY415" s="10"/>
      <c r="FZ415" s="10"/>
      <c r="GA415" s="10"/>
      <c r="GB415" s="10"/>
      <c r="GC415" s="10"/>
      <c r="GD415" s="10"/>
      <c r="GE415" s="10"/>
      <c r="GF415" s="10"/>
      <c r="GG415" s="10"/>
      <c r="GH415" s="10"/>
      <c r="GI415" s="10"/>
      <c r="GJ415" s="10"/>
      <c r="GK415" s="10"/>
      <c r="GL415" s="10"/>
      <c r="GM415" s="10"/>
      <c r="GN415" s="10"/>
      <c r="GO415" s="10"/>
      <c r="GP415" s="10"/>
      <c r="GQ415" s="10"/>
      <c r="GR415" s="10"/>
      <c r="GS415" s="10"/>
      <c r="GT415" s="10"/>
      <c r="GU415" s="10"/>
      <c r="GV415" s="10"/>
      <c r="GW415" s="10"/>
      <c r="GX415" s="10"/>
      <c r="GY415" s="10"/>
      <c r="GZ415" s="10"/>
      <c r="HA415" s="10"/>
      <c r="HB415" s="10"/>
      <c r="HC415" s="10"/>
      <c r="HD415" s="10"/>
      <c r="HE415" s="10"/>
      <c r="HF415" s="10"/>
      <c r="HG415" s="10"/>
      <c r="HH415" s="10"/>
      <c r="HI415" s="10"/>
      <c r="HJ415" s="10"/>
      <c r="HK415" s="10"/>
      <c r="HL415" s="10"/>
      <c r="HM415" s="10"/>
      <c r="HN415" s="10"/>
      <c r="HO415" s="10"/>
    </row>
    <row r="416" spans="1:223" s="3" customFormat="1" ht="33" customHeight="1" x14ac:dyDescent="0.2">
      <c r="A416" s="21">
        <f t="shared" si="13"/>
        <v>398</v>
      </c>
      <c r="B416" s="28" t="s">
        <v>1417</v>
      </c>
      <c r="C416" s="28" t="s">
        <v>15</v>
      </c>
      <c r="D416" s="233" t="s">
        <v>1042</v>
      </c>
      <c r="E416" s="111" t="s">
        <v>693</v>
      </c>
      <c r="F416" s="31">
        <v>2778</v>
      </c>
      <c r="G416" s="31">
        <v>6797</v>
      </c>
      <c r="H416" s="120" t="s">
        <v>931</v>
      </c>
      <c r="I416" s="92" t="s">
        <v>53</v>
      </c>
      <c r="J416" s="27" t="s">
        <v>1418</v>
      </c>
      <c r="K416" s="251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10"/>
      <c r="CY416" s="10"/>
      <c r="CZ416" s="10"/>
      <c r="DA416" s="10"/>
      <c r="DB416" s="10"/>
      <c r="DC416" s="10"/>
      <c r="DD416" s="10"/>
      <c r="DE416" s="10"/>
      <c r="DF416" s="10"/>
      <c r="DG416" s="10"/>
      <c r="DH416" s="10"/>
      <c r="DI416" s="10"/>
      <c r="DJ416" s="10"/>
      <c r="DK416" s="10"/>
      <c r="DL416" s="10"/>
      <c r="DM416" s="10"/>
      <c r="DN416" s="10"/>
      <c r="DO416" s="10"/>
      <c r="DP416" s="10"/>
      <c r="DQ416" s="10"/>
      <c r="DR416" s="10"/>
      <c r="DS416" s="10"/>
      <c r="DT416" s="10"/>
      <c r="DU416" s="10"/>
      <c r="DV416" s="10"/>
      <c r="DW416" s="10"/>
      <c r="DX416" s="10"/>
      <c r="DY416" s="10"/>
      <c r="DZ416" s="10"/>
      <c r="EA416" s="10"/>
      <c r="EB416" s="10"/>
      <c r="EC416" s="10"/>
      <c r="ED416" s="10"/>
      <c r="EE416" s="10"/>
      <c r="EF416" s="10"/>
      <c r="EG416" s="10"/>
      <c r="EH416" s="10"/>
      <c r="EI416" s="10"/>
      <c r="EJ416" s="10"/>
      <c r="EK416" s="10"/>
      <c r="EL416" s="10"/>
      <c r="EM416" s="10"/>
      <c r="EN416" s="10"/>
      <c r="EO416" s="10"/>
      <c r="EP416" s="10"/>
      <c r="EQ416" s="10"/>
      <c r="ER416" s="10"/>
      <c r="ES416" s="10"/>
      <c r="ET416" s="10"/>
      <c r="EU416" s="10"/>
      <c r="EV416" s="10"/>
      <c r="EW416" s="10"/>
      <c r="EX416" s="10"/>
      <c r="EY416" s="10"/>
      <c r="EZ416" s="10"/>
      <c r="FA416" s="10"/>
      <c r="FB416" s="10"/>
      <c r="FC416" s="10"/>
      <c r="FD416" s="10"/>
      <c r="FE416" s="10"/>
      <c r="FF416" s="10"/>
      <c r="FG416" s="10"/>
      <c r="FH416" s="10"/>
      <c r="FI416" s="10"/>
      <c r="FJ416" s="10"/>
      <c r="FK416" s="10"/>
      <c r="FL416" s="10"/>
      <c r="FM416" s="10"/>
      <c r="FN416" s="10"/>
      <c r="FO416" s="10"/>
      <c r="FP416" s="10"/>
      <c r="FQ416" s="10"/>
      <c r="FR416" s="10"/>
      <c r="FS416" s="10"/>
      <c r="FT416" s="10"/>
      <c r="FU416" s="10"/>
      <c r="FV416" s="10"/>
      <c r="FW416" s="10"/>
      <c r="FX416" s="10"/>
      <c r="FY416" s="10"/>
      <c r="FZ416" s="10"/>
      <c r="GA416" s="10"/>
      <c r="GB416" s="10"/>
      <c r="GC416" s="10"/>
      <c r="GD416" s="10"/>
      <c r="GE416" s="10"/>
      <c r="GF416" s="10"/>
      <c r="GG416" s="10"/>
      <c r="GH416" s="10"/>
      <c r="GI416" s="10"/>
      <c r="GJ416" s="10"/>
      <c r="GK416" s="10"/>
      <c r="GL416" s="10"/>
      <c r="GM416" s="10"/>
      <c r="GN416" s="10"/>
      <c r="GO416" s="10"/>
      <c r="GP416" s="10"/>
      <c r="GQ416" s="10"/>
      <c r="GR416" s="10"/>
      <c r="GS416" s="10"/>
      <c r="GT416" s="10"/>
      <c r="GU416" s="10"/>
      <c r="GV416" s="10"/>
      <c r="GW416" s="10"/>
      <c r="GX416" s="10"/>
      <c r="GY416" s="10"/>
      <c r="GZ416" s="10"/>
      <c r="HA416" s="10"/>
      <c r="HB416" s="10"/>
      <c r="HC416" s="10"/>
      <c r="HD416" s="10"/>
      <c r="HE416" s="10"/>
      <c r="HF416" s="10"/>
      <c r="HG416" s="10"/>
      <c r="HH416" s="10"/>
      <c r="HI416" s="10"/>
      <c r="HJ416" s="10"/>
      <c r="HK416" s="10"/>
      <c r="HL416" s="10"/>
      <c r="HM416" s="10"/>
      <c r="HN416" s="10"/>
      <c r="HO416" s="10"/>
    </row>
    <row r="417" spans="1:223" s="3" customFormat="1" ht="33" customHeight="1" x14ac:dyDescent="0.2">
      <c r="A417" s="21">
        <f t="shared" si="13"/>
        <v>399</v>
      </c>
      <c r="B417" s="28" t="s">
        <v>1419</v>
      </c>
      <c r="C417" s="28" t="s">
        <v>15</v>
      </c>
      <c r="D417" s="233" t="s">
        <v>1420</v>
      </c>
      <c r="E417" s="111" t="s">
        <v>145</v>
      </c>
      <c r="F417" s="31">
        <v>339</v>
      </c>
      <c r="G417" s="31">
        <v>913</v>
      </c>
      <c r="H417" s="91" t="s">
        <v>989</v>
      </c>
      <c r="I417" s="92" t="s">
        <v>53</v>
      </c>
      <c r="J417" s="27"/>
      <c r="K417" s="251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10"/>
      <c r="CY417" s="10"/>
      <c r="CZ417" s="10"/>
      <c r="DA417" s="10"/>
      <c r="DB417" s="10"/>
      <c r="DC417" s="10"/>
      <c r="DD417" s="10"/>
      <c r="DE417" s="10"/>
      <c r="DF417" s="10"/>
      <c r="DG417" s="10"/>
      <c r="DH417" s="10"/>
      <c r="DI417" s="10"/>
      <c r="DJ417" s="10"/>
      <c r="DK417" s="10"/>
      <c r="DL417" s="10"/>
      <c r="DM417" s="10"/>
      <c r="DN417" s="10"/>
      <c r="DO417" s="10"/>
      <c r="DP417" s="10"/>
      <c r="DQ417" s="10"/>
      <c r="DR417" s="10"/>
      <c r="DS417" s="10"/>
      <c r="DT417" s="10"/>
      <c r="DU417" s="10"/>
      <c r="DV417" s="10"/>
      <c r="DW417" s="10"/>
      <c r="DX417" s="10"/>
      <c r="DY417" s="10"/>
      <c r="DZ417" s="10"/>
      <c r="EA417" s="10"/>
      <c r="EB417" s="10"/>
      <c r="EC417" s="10"/>
      <c r="ED417" s="10"/>
      <c r="EE417" s="10"/>
      <c r="EF417" s="10"/>
      <c r="EG417" s="10"/>
      <c r="EH417" s="10"/>
      <c r="EI417" s="10"/>
      <c r="EJ417" s="10"/>
      <c r="EK417" s="10"/>
      <c r="EL417" s="10"/>
      <c r="EM417" s="10"/>
      <c r="EN417" s="10"/>
      <c r="EO417" s="10"/>
      <c r="EP417" s="10"/>
      <c r="EQ417" s="10"/>
      <c r="ER417" s="10"/>
      <c r="ES417" s="10"/>
      <c r="ET417" s="10"/>
      <c r="EU417" s="10"/>
      <c r="EV417" s="10"/>
      <c r="EW417" s="10"/>
      <c r="EX417" s="10"/>
      <c r="EY417" s="10"/>
      <c r="EZ417" s="10"/>
      <c r="FA417" s="10"/>
      <c r="FB417" s="10"/>
      <c r="FC417" s="10"/>
      <c r="FD417" s="10"/>
      <c r="FE417" s="10"/>
      <c r="FF417" s="10"/>
      <c r="FG417" s="10"/>
      <c r="FH417" s="10"/>
      <c r="FI417" s="10"/>
      <c r="FJ417" s="10"/>
      <c r="FK417" s="10"/>
      <c r="FL417" s="10"/>
      <c r="FM417" s="10"/>
      <c r="FN417" s="10"/>
      <c r="FO417" s="10"/>
      <c r="FP417" s="10"/>
      <c r="FQ417" s="10"/>
      <c r="FR417" s="10"/>
      <c r="FS417" s="10"/>
      <c r="FT417" s="10"/>
      <c r="FU417" s="10"/>
      <c r="FV417" s="10"/>
      <c r="FW417" s="10"/>
      <c r="FX417" s="10"/>
      <c r="FY417" s="10"/>
      <c r="FZ417" s="10"/>
      <c r="GA417" s="10"/>
      <c r="GB417" s="10"/>
      <c r="GC417" s="10"/>
      <c r="GD417" s="10"/>
      <c r="GE417" s="10"/>
      <c r="GF417" s="10"/>
      <c r="GG417" s="10"/>
      <c r="GH417" s="10"/>
      <c r="GI417" s="10"/>
      <c r="GJ417" s="10"/>
      <c r="GK417" s="10"/>
      <c r="GL417" s="10"/>
      <c r="GM417" s="10"/>
      <c r="GN417" s="10"/>
      <c r="GO417" s="10"/>
      <c r="GP417" s="10"/>
      <c r="GQ417" s="10"/>
      <c r="GR417" s="10"/>
      <c r="GS417" s="10"/>
      <c r="GT417" s="10"/>
      <c r="GU417" s="10"/>
      <c r="GV417" s="10"/>
      <c r="GW417" s="10"/>
      <c r="GX417" s="10"/>
      <c r="GY417" s="10"/>
      <c r="GZ417" s="10"/>
      <c r="HA417" s="10"/>
      <c r="HB417" s="10"/>
      <c r="HC417" s="10"/>
      <c r="HD417" s="10"/>
      <c r="HE417" s="10"/>
      <c r="HF417" s="10"/>
      <c r="HG417" s="10"/>
      <c r="HH417" s="10"/>
      <c r="HI417" s="10"/>
      <c r="HJ417" s="10"/>
      <c r="HK417" s="10"/>
      <c r="HL417" s="10"/>
      <c r="HM417" s="10"/>
      <c r="HN417" s="10"/>
      <c r="HO417" s="10"/>
    </row>
    <row r="418" spans="1:223" s="3" customFormat="1" ht="33" customHeight="1" x14ac:dyDescent="0.2">
      <c r="A418" s="21">
        <f t="shared" si="13"/>
        <v>400</v>
      </c>
      <c r="B418" s="35" t="s">
        <v>1421</v>
      </c>
      <c r="C418" s="35" t="s">
        <v>15</v>
      </c>
      <c r="D418" s="237">
        <v>2019.11</v>
      </c>
      <c r="E418" s="104" t="s">
        <v>701</v>
      </c>
      <c r="F418" s="161">
        <v>1504</v>
      </c>
      <c r="G418" s="161">
        <v>2876</v>
      </c>
      <c r="H418" s="91" t="s">
        <v>43</v>
      </c>
      <c r="I418" s="105" t="s">
        <v>53</v>
      </c>
      <c r="J418" s="27" t="s">
        <v>1309</v>
      </c>
      <c r="K418" s="251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10"/>
      <c r="CY418" s="10"/>
      <c r="CZ418" s="10"/>
      <c r="DA418" s="10"/>
      <c r="DB418" s="10"/>
      <c r="DC418" s="10"/>
      <c r="DD418" s="10"/>
      <c r="DE418" s="10"/>
      <c r="DF418" s="10"/>
      <c r="DG418" s="10"/>
      <c r="DH418" s="10"/>
      <c r="DI418" s="10"/>
      <c r="DJ418" s="10"/>
      <c r="DK418" s="10"/>
      <c r="DL418" s="10"/>
      <c r="DM418" s="10"/>
      <c r="DN418" s="10"/>
      <c r="DO418" s="10"/>
      <c r="DP418" s="10"/>
      <c r="DQ418" s="10"/>
      <c r="DR418" s="10"/>
      <c r="DS418" s="10"/>
      <c r="DT418" s="10"/>
      <c r="DU418" s="10"/>
      <c r="DV418" s="10"/>
      <c r="DW418" s="10"/>
      <c r="DX418" s="10"/>
      <c r="DY418" s="10"/>
      <c r="DZ418" s="10"/>
      <c r="EA418" s="10"/>
      <c r="EB418" s="10"/>
      <c r="EC418" s="10"/>
      <c r="ED418" s="10"/>
      <c r="EE418" s="10"/>
      <c r="EF418" s="10"/>
      <c r="EG418" s="10"/>
      <c r="EH418" s="10"/>
      <c r="EI418" s="10"/>
      <c r="EJ418" s="10"/>
      <c r="EK418" s="10"/>
      <c r="EL418" s="10"/>
      <c r="EM418" s="10"/>
      <c r="EN418" s="10"/>
      <c r="EO418" s="10"/>
      <c r="EP418" s="10"/>
      <c r="EQ418" s="10"/>
      <c r="ER418" s="10"/>
      <c r="ES418" s="10"/>
      <c r="ET418" s="10"/>
      <c r="EU418" s="10"/>
      <c r="EV418" s="10"/>
      <c r="EW418" s="10"/>
      <c r="EX418" s="10"/>
      <c r="EY418" s="10"/>
      <c r="EZ418" s="10"/>
      <c r="FA418" s="10"/>
      <c r="FB418" s="10"/>
      <c r="FC418" s="10"/>
      <c r="FD418" s="10"/>
      <c r="FE418" s="10"/>
      <c r="FF418" s="10"/>
      <c r="FG418" s="10"/>
      <c r="FH418" s="10"/>
      <c r="FI418" s="10"/>
      <c r="FJ418" s="10"/>
      <c r="FK418" s="10"/>
      <c r="FL418" s="10"/>
      <c r="FM418" s="10"/>
      <c r="FN418" s="10"/>
      <c r="FO418" s="10"/>
      <c r="FP418" s="10"/>
      <c r="FQ418" s="10"/>
      <c r="FR418" s="10"/>
      <c r="FS418" s="10"/>
      <c r="FT418" s="10"/>
      <c r="FU418" s="10"/>
      <c r="FV418" s="10"/>
      <c r="FW418" s="10"/>
      <c r="FX418" s="10"/>
      <c r="FY418" s="10"/>
      <c r="FZ418" s="10"/>
      <c r="GA418" s="10"/>
      <c r="GB418" s="10"/>
      <c r="GC418" s="10"/>
      <c r="GD418" s="10"/>
      <c r="GE418" s="10"/>
      <c r="GF418" s="10"/>
      <c r="GG418" s="10"/>
      <c r="GH418" s="10"/>
      <c r="GI418" s="10"/>
      <c r="GJ418" s="10"/>
      <c r="GK418" s="10"/>
      <c r="GL418" s="10"/>
      <c r="GM418" s="10"/>
      <c r="GN418" s="10"/>
      <c r="GO418" s="10"/>
      <c r="GP418" s="10"/>
      <c r="GQ418" s="10"/>
      <c r="GR418" s="10"/>
      <c r="GS418" s="10"/>
      <c r="GT418" s="10"/>
      <c r="GU418" s="10"/>
      <c r="GV418" s="10"/>
      <c r="GW418" s="10"/>
      <c r="GX418" s="10"/>
      <c r="GY418" s="10"/>
      <c r="GZ418" s="10"/>
      <c r="HA418" s="10"/>
      <c r="HB418" s="10"/>
      <c r="HC418" s="10"/>
      <c r="HD418" s="10"/>
      <c r="HE418" s="10"/>
      <c r="HF418" s="10"/>
      <c r="HG418" s="10"/>
      <c r="HH418" s="10"/>
      <c r="HI418" s="10"/>
      <c r="HJ418" s="10"/>
      <c r="HK418" s="10"/>
      <c r="HL418" s="10"/>
      <c r="HM418" s="10"/>
      <c r="HN418" s="10"/>
      <c r="HO418" s="10"/>
    </row>
    <row r="419" spans="1:223" s="3" customFormat="1" ht="33" customHeight="1" x14ac:dyDescent="0.2">
      <c r="A419" s="21">
        <f t="shared" si="13"/>
        <v>401</v>
      </c>
      <c r="B419" s="252" t="s">
        <v>1422</v>
      </c>
      <c r="C419" s="253" t="s">
        <v>15</v>
      </c>
      <c r="D419" s="232">
        <v>2019.11</v>
      </c>
      <c r="E419" s="107" t="s">
        <v>702</v>
      </c>
      <c r="F419" s="108">
        <v>1158</v>
      </c>
      <c r="G419" s="108">
        <v>2011</v>
      </c>
      <c r="H419" s="109" t="s">
        <v>43</v>
      </c>
      <c r="I419" s="110" t="s">
        <v>53</v>
      </c>
      <c r="J419" s="27" t="s">
        <v>1309</v>
      </c>
      <c r="K419" s="251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10"/>
      <c r="CY419" s="10"/>
      <c r="CZ419" s="10"/>
      <c r="DA419" s="10"/>
      <c r="DB419" s="10"/>
      <c r="DC419" s="10"/>
      <c r="DD419" s="10"/>
      <c r="DE419" s="10"/>
      <c r="DF419" s="10"/>
      <c r="DG419" s="10"/>
      <c r="DH419" s="10"/>
      <c r="DI419" s="10"/>
      <c r="DJ419" s="10"/>
      <c r="DK419" s="10"/>
      <c r="DL419" s="10"/>
      <c r="DM419" s="10"/>
      <c r="DN419" s="10"/>
      <c r="DO419" s="10"/>
      <c r="DP419" s="10"/>
      <c r="DQ419" s="10"/>
      <c r="DR419" s="10"/>
      <c r="DS419" s="10"/>
      <c r="DT419" s="10"/>
      <c r="DU419" s="10"/>
      <c r="DV419" s="10"/>
      <c r="DW419" s="10"/>
      <c r="DX419" s="10"/>
      <c r="DY419" s="10"/>
      <c r="DZ419" s="10"/>
      <c r="EA419" s="10"/>
      <c r="EB419" s="10"/>
      <c r="EC419" s="10"/>
      <c r="ED419" s="10"/>
      <c r="EE419" s="10"/>
      <c r="EF419" s="10"/>
      <c r="EG419" s="10"/>
      <c r="EH419" s="10"/>
      <c r="EI419" s="10"/>
      <c r="EJ419" s="10"/>
      <c r="EK419" s="10"/>
      <c r="EL419" s="10"/>
      <c r="EM419" s="10"/>
      <c r="EN419" s="10"/>
      <c r="EO419" s="10"/>
      <c r="EP419" s="10"/>
      <c r="EQ419" s="10"/>
      <c r="ER419" s="10"/>
      <c r="ES419" s="10"/>
      <c r="ET419" s="10"/>
      <c r="EU419" s="10"/>
      <c r="EV419" s="10"/>
      <c r="EW419" s="10"/>
      <c r="EX419" s="10"/>
      <c r="EY419" s="10"/>
      <c r="EZ419" s="10"/>
      <c r="FA419" s="10"/>
      <c r="FB419" s="10"/>
      <c r="FC419" s="10"/>
      <c r="FD419" s="10"/>
      <c r="FE419" s="10"/>
      <c r="FF419" s="10"/>
      <c r="FG419" s="10"/>
      <c r="FH419" s="10"/>
      <c r="FI419" s="10"/>
      <c r="FJ419" s="10"/>
      <c r="FK419" s="10"/>
      <c r="FL419" s="10"/>
      <c r="FM419" s="10"/>
      <c r="FN419" s="10"/>
      <c r="FO419" s="10"/>
      <c r="FP419" s="10"/>
      <c r="FQ419" s="10"/>
      <c r="FR419" s="10"/>
      <c r="FS419" s="10"/>
      <c r="FT419" s="10"/>
      <c r="FU419" s="10"/>
      <c r="FV419" s="10"/>
      <c r="FW419" s="10"/>
      <c r="FX419" s="10"/>
      <c r="FY419" s="10"/>
      <c r="FZ419" s="10"/>
      <c r="GA419" s="10"/>
      <c r="GB419" s="10"/>
      <c r="GC419" s="10"/>
      <c r="GD419" s="10"/>
      <c r="GE419" s="10"/>
      <c r="GF419" s="10"/>
      <c r="GG419" s="10"/>
      <c r="GH419" s="10"/>
      <c r="GI419" s="10"/>
      <c r="GJ419" s="10"/>
      <c r="GK419" s="10"/>
      <c r="GL419" s="10"/>
      <c r="GM419" s="10"/>
      <c r="GN419" s="10"/>
      <c r="GO419" s="10"/>
      <c r="GP419" s="10"/>
      <c r="GQ419" s="10"/>
      <c r="GR419" s="10"/>
      <c r="GS419" s="10"/>
      <c r="GT419" s="10"/>
      <c r="GU419" s="10"/>
      <c r="GV419" s="10"/>
      <c r="GW419" s="10"/>
      <c r="GX419" s="10"/>
      <c r="GY419" s="10"/>
      <c r="GZ419" s="10"/>
      <c r="HA419" s="10"/>
      <c r="HB419" s="10"/>
      <c r="HC419" s="10"/>
      <c r="HD419" s="10"/>
      <c r="HE419" s="10"/>
      <c r="HF419" s="10"/>
      <c r="HG419" s="10"/>
      <c r="HH419" s="10"/>
      <c r="HI419" s="10"/>
      <c r="HJ419" s="10"/>
      <c r="HK419" s="10"/>
      <c r="HL419" s="10"/>
      <c r="HM419" s="10"/>
      <c r="HN419" s="10"/>
      <c r="HO419" s="10"/>
    </row>
    <row r="420" spans="1:223" s="3" customFormat="1" ht="33" customHeight="1" x14ac:dyDescent="0.2">
      <c r="A420" s="21">
        <f t="shared" si="13"/>
        <v>402</v>
      </c>
      <c r="B420" s="35" t="s">
        <v>1423</v>
      </c>
      <c r="C420" s="254" t="s">
        <v>15</v>
      </c>
      <c r="D420" s="233">
        <v>2019.11</v>
      </c>
      <c r="E420" s="111" t="s">
        <v>705</v>
      </c>
      <c r="F420" s="31">
        <v>385</v>
      </c>
      <c r="G420" s="31">
        <v>840</v>
      </c>
      <c r="H420" s="91" t="s">
        <v>931</v>
      </c>
      <c r="I420" s="92" t="s">
        <v>706</v>
      </c>
      <c r="J420" s="27" t="s">
        <v>1255</v>
      </c>
      <c r="K420" s="251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10"/>
      <c r="CY420" s="10"/>
      <c r="CZ420" s="10"/>
      <c r="DA420" s="10"/>
      <c r="DB420" s="10"/>
      <c r="DC420" s="10"/>
      <c r="DD420" s="10"/>
      <c r="DE420" s="10"/>
      <c r="DF420" s="10"/>
      <c r="DG420" s="10"/>
      <c r="DH420" s="10"/>
      <c r="DI420" s="10"/>
      <c r="DJ420" s="10"/>
      <c r="DK420" s="10"/>
      <c r="DL420" s="10"/>
      <c r="DM420" s="10"/>
      <c r="DN420" s="10"/>
      <c r="DO420" s="10"/>
      <c r="DP420" s="10"/>
      <c r="DQ420" s="10"/>
      <c r="DR420" s="10"/>
      <c r="DS420" s="10"/>
      <c r="DT420" s="10"/>
      <c r="DU420" s="10"/>
      <c r="DV420" s="10"/>
      <c r="DW420" s="10"/>
      <c r="DX420" s="10"/>
      <c r="DY420" s="10"/>
      <c r="DZ420" s="10"/>
      <c r="EA420" s="10"/>
      <c r="EB420" s="10"/>
      <c r="EC420" s="10"/>
      <c r="ED420" s="10"/>
      <c r="EE420" s="10"/>
      <c r="EF420" s="10"/>
      <c r="EG420" s="10"/>
      <c r="EH420" s="10"/>
      <c r="EI420" s="10"/>
      <c r="EJ420" s="10"/>
      <c r="EK420" s="10"/>
      <c r="EL420" s="10"/>
      <c r="EM420" s="10"/>
      <c r="EN420" s="10"/>
      <c r="EO420" s="10"/>
      <c r="EP420" s="10"/>
      <c r="EQ420" s="10"/>
      <c r="ER420" s="10"/>
      <c r="ES420" s="10"/>
      <c r="ET420" s="10"/>
      <c r="EU420" s="10"/>
      <c r="EV420" s="10"/>
      <c r="EW420" s="10"/>
      <c r="EX420" s="10"/>
      <c r="EY420" s="10"/>
      <c r="EZ420" s="10"/>
      <c r="FA420" s="10"/>
      <c r="FB420" s="10"/>
      <c r="FC420" s="10"/>
      <c r="FD420" s="10"/>
      <c r="FE420" s="10"/>
      <c r="FF420" s="10"/>
      <c r="FG420" s="10"/>
      <c r="FH420" s="10"/>
      <c r="FI420" s="10"/>
      <c r="FJ420" s="10"/>
      <c r="FK420" s="10"/>
      <c r="FL420" s="10"/>
      <c r="FM420" s="10"/>
      <c r="FN420" s="10"/>
      <c r="FO420" s="10"/>
      <c r="FP420" s="10"/>
      <c r="FQ420" s="10"/>
      <c r="FR420" s="10"/>
      <c r="FS420" s="10"/>
      <c r="FT420" s="10"/>
      <c r="FU420" s="10"/>
      <c r="FV420" s="10"/>
      <c r="FW420" s="10"/>
      <c r="FX420" s="10"/>
      <c r="FY420" s="10"/>
      <c r="FZ420" s="10"/>
      <c r="GA420" s="10"/>
      <c r="GB420" s="10"/>
      <c r="GC420" s="10"/>
      <c r="GD420" s="10"/>
      <c r="GE420" s="10"/>
      <c r="GF420" s="10"/>
      <c r="GG420" s="10"/>
      <c r="GH420" s="10"/>
      <c r="GI420" s="10"/>
      <c r="GJ420" s="10"/>
      <c r="GK420" s="10"/>
      <c r="GL420" s="10"/>
      <c r="GM420" s="10"/>
      <c r="GN420" s="10"/>
      <c r="GO420" s="10"/>
      <c r="GP420" s="10"/>
      <c r="GQ420" s="10"/>
      <c r="GR420" s="10"/>
      <c r="GS420" s="10"/>
      <c r="GT420" s="10"/>
      <c r="GU420" s="10"/>
      <c r="GV420" s="10"/>
      <c r="GW420" s="10"/>
      <c r="GX420" s="10"/>
      <c r="GY420" s="10"/>
      <c r="GZ420" s="10"/>
      <c r="HA420" s="10"/>
      <c r="HB420" s="10"/>
      <c r="HC420" s="10"/>
      <c r="HD420" s="10"/>
      <c r="HE420" s="10"/>
      <c r="HF420" s="10"/>
      <c r="HG420" s="10"/>
      <c r="HH420" s="10"/>
      <c r="HI420" s="10"/>
      <c r="HJ420" s="10"/>
      <c r="HK420" s="10"/>
      <c r="HL420" s="10"/>
      <c r="HM420" s="10"/>
      <c r="HN420" s="10"/>
      <c r="HO420" s="10"/>
    </row>
    <row r="421" spans="1:223" s="3" customFormat="1" ht="33" customHeight="1" x14ac:dyDescent="0.2">
      <c r="A421" s="21">
        <f t="shared" si="13"/>
        <v>403</v>
      </c>
      <c r="B421" s="252" t="s">
        <v>1424</v>
      </c>
      <c r="C421" s="254" t="s">
        <v>15</v>
      </c>
      <c r="D421" s="233">
        <v>2019.11</v>
      </c>
      <c r="E421" s="111" t="s">
        <v>704</v>
      </c>
      <c r="F421" s="31">
        <v>895</v>
      </c>
      <c r="G421" s="31">
        <v>1990</v>
      </c>
      <c r="H421" s="91" t="s">
        <v>43</v>
      </c>
      <c r="I421" s="92" t="s">
        <v>53</v>
      </c>
      <c r="J421" s="27" t="s">
        <v>1309</v>
      </c>
      <c r="K421" s="251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10"/>
      <c r="CY421" s="10"/>
      <c r="CZ421" s="10"/>
      <c r="DA421" s="10"/>
      <c r="DB421" s="10"/>
      <c r="DC421" s="10"/>
      <c r="DD421" s="10"/>
      <c r="DE421" s="10"/>
      <c r="DF421" s="10"/>
      <c r="DG421" s="10"/>
      <c r="DH421" s="10"/>
      <c r="DI421" s="10"/>
      <c r="DJ421" s="10"/>
      <c r="DK421" s="10"/>
      <c r="DL421" s="10"/>
      <c r="DM421" s="10"/>
      <c r="DN421" s="10"/>
      <c r="DO421" s="10"/>
      <c r="DP421" s="10"/>
      <c r="DQ421" s="10"/>
      <c r="DR421" s="10"/>
      <c r="DS421" s="10"/>
      <c r="DT421" s="10"/>
      <c r="DU421" s="10"/>
      <c r="DV421" s="10"/>
      <c r="DW421" s="10"/>
      <c r="DX421" s="10"/>
      <c r="DY421" s="10"/>
      <c r="DZ421" s="10"/>
      <c r="EA421" s="10"/>
      <c r="EB421" s="10"/>
      <c r="EC421" s="10"/>
      <c r="ED421" s="10"/>
      <c r="EE421" s="10"/>
      <c r="EF421" s="10"/>
      <c r="EG421" s="10"/>
      <c r="EH421" s="10"/>
      <c r="EI421" s="10"/>
      <c r="EJ421" s="10"/>
      <c r="EK421" s="10"/>
      <c r="EL421" s="10"/>
      <c r="EM421" s="10"/>
      <c r="EN421" s="10"/>
      <c r="EO421" s="10"/>
      <c r="EP421" s="10"/>
      <c r="EQ421" s="10"/>
      <c r="ER421" s="10"/>
      <c r="ES421" s="10"/>
      <c r="ET421" s="10"/>
      <c r="EU421" s="10"/>
      <c r="EV421" s="10"/>
      <c r="EW421" s="10"/>
      <c r="EX421" s="10"/>
      <c r="EY421" s="10"/>
      <c r="EZ421" s="10"/>
      <c r="FA421" s="10"/>
      <c r="FB421" s="10"/>
      <c r="FC421" s="10"/>
      <c r="FD421" s="10"/>
      <c r="FE421" s="10"/>
      <c r="FF421" s="10"/>
      <c r="FG421" s="10"/>
      <c r="FH421" s="10"/>
      <c r="FI421" s="10"/>
      <c r="FJ421" s="10"/>
      <c r="FK421" s="10"/>
      <c r="FL421" s="10"/>
      <c r="FM421" s="10"/>
      <c r="FN421" s="10"/>
      <c r="FO421" s="10"/>
      <c r="FP421" s="10"/>
      <c r="FQ421" s="10"/>
      <c r="FR421" s="10"/>
      <c r="FS421" s="10"/>
      <c r="FT421" s="10"/>
      <c r="FU421" s="10"/>
      <c r="FV421" s="10"/>
      <c r="FW421" s="10"/>
      <c r="FX421" s="10"/>
      <c r="FY421" s="10"/>
      <c r="FZ421" s="10"/>
      <c r="GA421" s="10"/>
      <c r="GB421" s="10"/>
      <c r="GC421" s="10"/>
      <c r="GD421" s="10"/>
      <c r="GE421" s="10"/>
      <c r="GF421" s="10"/>
      <c r="GG421" s="10"/>
      <c r="GH421" s="10"/>
      <c r="GI421" s="10"/>
      <c r="GJ421" s="10"/>
      <c r="GK421" s="10"/>
      <c r="GL421" s="10"/>
      <c r="GM421" s="10"/>
      <c r="GN421" s="10"/>
      <c r="GO421" s="10"/>
      <c r="GP421" s="10"/>
      <c r="GQ421" s="10"/>
      <c r="GR421" s="10"/>
      <c r="GS421" s="10"/>
      <c r="GT421" s="10"/>
      <c r="GU421" s="10"/>
      <c r="GV421" s="10"/>
      <c r="GW421" s="10"/>
      <c r="GX421" s="10"/>
      <c r="GY421" s="10"/>
      <c r="GZ421" s="10"/>
      <c r="HA421" s="10"/>
      <c r="HB421" s="10"/>
      <c r="HC421" s="10"/>
      <c r="HD421" s="10"/>
      <c r="HE421" s="10"/>
      <c r="HF421" s="10"/>
      <c r="HG421" s="10"/>
      <c r="HH421" s="10"/>
      <c r="HI421" s="10"/>
      <c r="HJ421" s="10"/>
      <c r="HK421" s="10"/>
      <c r="HL421" s="10"/>
      <c r="HM421" s="10"/>
      <c r="HN421" s="10"/>
      <c r="HO421" s="10"/>
    </row>
    <row r="422" spans="1:223" s="3" customFormat="1" ht="33" customHeight="1" x14ac:dyDescent="0.2">
      <c r="A422" s="21">
        <f t="shared" si="13"/>
        <v>404</v>
      </c>
      <c r="B422" s="252" t="s">
        <v>1425</v>
      </c>
      <c r="C422" s="254" t="s">
        <v>15</v>
      </c>
      <c r="D422" s="233">
        <v>2019.11</v>
      </c>
      <c r="E422" s="111" t="s">
        <v>709</v>
      </c>
      <c r="F422" s="31">
        <v>412</v>
      </c>
      <c r="G422" s="31">
        <v>778</v>
      </c>
      <c r="H422" s="91" t="s">
        <v>43</v>
      </c>
      <c r="I422" s="92" t="s">
        <v>53</v>
      </c>
      <c r="J422" s="27" t="s">
        <v>1426</v>
      </c>
      <c r="K422" s="251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10"/>
      <c r="CY422" s="10"/>
      <c r="CZ422" s="10"/>
      <c r="DA422" s="10"/>
      <c r="DB422" s="10"/>
      <c r="DC422" s="10"/>
      <c r="DD422" s="10"/>
      <c r="DE422" s="10"/>
      <c r="DF422" s="10"/>
      <c r="DG422" s="10"/>
      <c r="DH422" s="10"/>
      <c r="DI422" s="10"/>
      <c r="DJ422" s="10"/>
      <c r="DK422" s="10"/>
      <c r="DL422" s="10"/>
      <c r="DM422" s="10"/>
      <c r="DN422" s="10"/>
      <c r="DO422" s="10"/>
      <c r="DP422" s="10"/>
      <c r="DQ422" s="10"/>
      <c r="DR422" s="10"/>
      <c r="DS422" s="10"/>
      <c r="DT422" s="10"/>
      <c r="DU422" s="10"/>
      <c r="DV422" s="10"/>
      <c r="DW422" s="10"/>
      <c r="DX422" s="10"/>
      <c r="DY422" s="10"/>
      <c r="DZ422" s="10"/>
      <c r="EA422" s="10"/>
      <c r="EB422" s="10"/>
      <c r="EC422" s="10"/>
      <c r="ED422" s="10"/>
      <c r="EE422" s="10"/>
      <c r="EF422" s="10"/>
      <c r="EG422" s="10"/>
      <c r="EH422" s="10"/>
      <c r="EI422" s="10"/>
      <c r="EJ422" s="10"/>
      <c r="EK422" s="10"/>
      <c r="EL422" s="10"/>
      <c r="EM422" s="10"/>
      <c r="EN422" s="10"/>
      <c r="EO422" s="10"/>
      <c r="EP422" s="10"/>
      <c r="EQ422" s="10"/>
      <c r="ER422" s="10"/>
      <c r="ES422" s="10"/>
      <c r="ET422" s="10"/>
      <c r="EU422" s="10"/>
      <c r="EV422" s="10"/>
      <c r="EW422" s="10"/>
      <c r="EX422" s="10"/>
      <c r="EY422" s="10"/>
      <c r="EZ422" s="10"/>
      <c r="FA422" s="10"/>
      <c r="FB422" s="10"/>
      <c r="FC422" s="10"/>
      <c r="FD422" s="10"/>
      <c r="FE422" s="10"/>
      <c r="FF422" s="10"/>
      <c r="FG422" s="10"/>
      <c r="FH422" s="10"/>
      <c r="FI422" s="10"/>
      <c r="FJ422" s="10"/>
      <c r="FK422" s="10"/>
      <c r="FL422" s="10"/>
      <c r="FM422" s="10"/>
      <c r="FN422" s="10"/>
      <c r="FO422" s="10"/>
      <c r="FP422" s="10"/>
      <c r="FQ422" s="10"/>
      <c r="FR422" s="10"/>
      <c r="FS422" s="10"/>
      <c r="FT422" s="10"/>
      <c r="FU422" s="10"/>
      <c r="FV422" s="10"/>
      <c r="FW422" s="10"/>
      <c r="FX422" s="10"/>
      <c r="FY422" s="10"/>
      <c r="FZ422" s="10"/>
      <c r="GA422" s="10"/>
      <c r="GB422" s="10"/>
      <c r="GC422" s="10"/>
      <c r="GD422" s="10"/>
      <c r="GE422" s="10"/>
      <c r="GF422" s="10"/>
      <c r="GG422" s="10"/>
      <c r="GH422" s="10"/>
      <c r="GI422" s="10"/>
      <c r="GJ422" s="10"/>
      <c r="GK422" s="10"/>
      <c r="GL422" s="10"/>
      <c r="GM422" s="10"/>
      <c r="GN422" s="10"/>
      <c r="GO422" s="10"/>
      <c r="GP422" s="10"/>
      <c r="GQ422" s="10"/>
      <c r="GR422" s="10"/>
      <c r="GS422" s="10"/>
      <c r="GT422" s="10"/>
      <c r="GU422" s="10"/>
      <c r="GV422" s="10"/>
      <c r="GW422" s="10"/>
      <c r="GX422" s="10"/>
      <c r="GY422" s="10"/>
      <c r="GZ422" s="10"/>
      <c r="HA422" s="10"/>
      <c r="HB422" s="10"/>
      <c r="HC422" s="10"/>
      <c r="HD422" s="10"/>
      <c r="HE422" s="10"/>
      <c r="HF422" s="10"/>
      <c r="HG422" s="10"/>
      <c r="HH422" s="10"/>
      <c r="HI422" s="10"/>
      <c r="HJ422" s="10"/>
      <c r="HK422" s="10"/>
      <c r="HL422" s="10"/>
      <c r="HM422" s="10"/>
      <c r="HN422" s="10"/>
      <c r="HO422" s="10"/>
    </row>
    <row r="423" spans="1:223" s="3" customFormat="1" ht="33" customHeight="1" x14ac:dyDescent="0.2">
      <c r="A423" s="21">
        <f t="shared" si="13"/>
        <v>405</v>
      </c>
      <c r="B423" s="252" t="s">
        <v>1427</v>
      </c>
      <c r="C423" s="158" t="s">
        <v>15</v>
      </c>
      <c r="D423" s="233">
        <v>2019.12</v>
      </c>
      <c r="E423" s="111" t="s">
        <v>713</v>
      </c>
      <c r="F423" s="31">
        <v>6254</v>
      </c>
      <c r="G423" s="31">
        <v>14808</v>
      </c>
      <c r="H423" s="91" t="s">
        <v>1402</v>
      </c>
      <c r="I423" s="92" t="s">
        <v>53</v>
      </c>
      <c r="J423" s="27"/>
      <c r="K423" s="251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10"/>
      <c r="CY423" s="10"/>
      <c r="CZ423" s="10"/>
      <c r="DA423" s="10"/>
      <c r="DB423" s="10"/>
      <c r="DC423" s="10"/>
      <c r="DD423" s="10"/>
      <c r="DE423" s="10"/>
      <c r="DF423" s="10"/>
      <c r="DG423" s="10"/>
      <c r="DH423" s="10"/>
      <c r="DI423" s="10"/>
      <c r="DJ423" s="10"/>
      <c r="DK423" s="10"/>
      <c r="DL423" s="10"/>
      <c r="DM423" s="10"/>
      <c r="DN423" s="10"/>
      <c r="DO423" s="10"/>
      <c r="DP423" s="10"/>
      <c r="DQ423" s="10"/>
      <c r="DR423" s="10"/>
      <c r="DS423" s="10"/>
      <c r="DT423" s="10"/>
      <c r="DU423" s="10"/>
      <c r="DV423" s="10"/>
      <c r="DW423" s="10"/>
      <c r="DX423" s="10"/>
      <c r="DY423" s="10"/>
      <c r="DZ423" s="10"/>
      <c r="EA423" s="10"/>
      <c r="EB423" s="10"/>
      <c r="EC423" s="10"/>
      <c r="ED423" s="10"/>
      <c r="EE423" s="10"/>
      <c r="EF423" s="10"/>
      <c r="EG423" s="10"/>
      <c r="EH423" s="10"/>
      <c r="EI423" s="10"/>
      <c r="EJ423" s="10"/>
      <c r="EK423" s="10"/>
      <c r="EL423" s="10"/>
      <c r="EM423" s="10"/>
      <c r="EN423" s="10"/>
      <c r="EO423" s="10"/>
      <c r="EP423" s="10"/>
      <c r="EQ423" s="10"/>
      <c r="ER423" s="10"/>
      <c r="ES423" s="10"/>
      <c r="ET423" s="10"/>
      <c r="EU423" s="10"/>
      <c r="EV423" s="10"/>
      <c r="EW423" s="10"/>
      <c r="EX423" s="10"/>
      <c r="EY423" s="10"/>
      <c r="EZ423" s="10"/>
      <c r="FA423" s="10"/>
      <c r="FB423" s="10"/>
      <c r="FC423" s="10"/>
      <c r="FD423" s="10"/>
      <c r="FE423" s="10"/>
      <c r="FF423" s="10"/>
      <c r="FG423" s="10"/>
      <c r="FH423" s="10"/>
      <c r="FI423" s="10"/>
      <c r="FJ423" s="10"/>
      <c r="FK423" s="10"/>
      <c r="FL423" s="10"/>
      <c r="FM423" s="10"/>
      <c r="FN423" s="10"/>
      <c r="FO423" s="10"/>
      <c r="FP423" s="10"/>
      <c r="FQ423" s="10"/>
      <c r="FR423" s="10"/>
      <c r="FS423" s="10"/>
      <c r="FT423" s="10"/>
      <c r="FU423" s="10"/>
      <c r="FV423" s="10"/>
      <c r="FW423" s="10"/>
      <c r="FX423" s="10"/>
      <c r="FY423" s="10"/>
      <c r="FZ423" s="10"/>
      <c r="GA423" s="10"/>
      <c r="GB423" s="10"/>
      <c r="GC423" s="10"/>
      <c r="GD423" s="10"/>
      <c r="GE423" s="10"/>
      <c r="GF423" s="10"/>
      <c r="GG423" s="10"/>
      <c r="GH423" s="10"/>
      <c r="GI423" s="10"/>
      <c r="GJ423" s="10"/>
      <c r="GK423" s="10"/>
      <c r="GL423" s="10"/>
      <c r="GM423" s="10"/>
      <c r="GN423" s="10"/>
      <c r="GO423" s="10"/>
      <c r="GP423" s="10"/>
      <c r="GQ423" s="10"/>
      <c r="GR423" s="10"/>
      <c r="GS423" s="10"/>
      <c r="GT423" s="10"/>
      <c r="GU423" s="10"/>
      <c r="GV423" s="10"/>
      <c r="GW423" s="10"/>
      <c r="GX423" s="10"/>
      <c r="GY423" s="10"/>
      <c r="GZ423" s="10"/>
      <c r="HA423" s="10"/>
      <c r="HB423" s="10"/>
      <c r="HC423" s="10"/>
      <c r="HD423" s="10"/>
      <c r="HE423" s="10"/>
      <c r="HF423" s="10"/>
      <c r="HG423" s="10"/>
      <c r="HH423" s="10"/>
      <c r="HI423" s="10"/>
      <c r="HJ423" s="10"/>
      <c r="HK423" s="10"/>
      <c r="HL423" s="10"/>
      <c r="HM423" s="10"/>
      <c r="HN423" s="10"/>
      <c r="HO423" s="10"/>
    </row>
    <row r="424" spans="1:223" s="3" customFormat="1" ht="33" customHeight="1" x14ac:dyDescent="0.2">
      <c r="A424" s="21">
        <f t="shared" si="13"/>
        <v>406</v>
      </c>
      <c r="B424" s="252" t="s">
        <v>1428</v>
      </c>
      <c r="C424" s="158" t="s">
        <v>15</v>
      </c>
      <c r="D424" s="233">
        <v>2019.12</v>
      </c>
      <c r="E424" s="111" t="s">
        <v>717</v>
      </c>
      <c r="F424" s="31">
        <v>1384</v>
      </c>
      <c r="G424" s="31">
        <v>3391</v>
      </c>
      <c r="H424" s="91" t="s">
        <v>43</v>
      </c>
      <c r="I424" s="92" t="s">
        <v>53</v>
      </c>
      <c r="J424" s="27" t="s">
        <v>1429</v>
      </c>
      <c r="K424" s="251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10"/>
      <c r="CY424" s="10"/>
      <c r="CZ424" s="10"/>
      <c r="DA424" s="10"/>
      <c r="DB424" s="10"/>
      <c r="DC424" s="10"/>
      <c r="DD424" s="10"/>
      <c r="DE424" s="10"/>
      <c r="DF424" s="10"/>
      <c r="DG424" s="10"/>
      <c r="DH424" s="10"/>
      <c r="DI424" s="10"/>
      <c r="DJ424" s="10"/>
      <c r="DK424" s="10"/>
      <c r="DL424" s="10"/>
      <c r="DM424" s="10"/>
      <c r="DN424" s="10"/>
      <c r="DO424" s="10"/>
      <c r="DP424" s="10"/>
      <c r="DQ424" s="10"/>
      <c r="DR424" s="10"/>
      <c r="DS424" s="10"/>
      <c r="DT424" s="10"/>
      <c r="DU424" s="10"/>
      <c r="DV424" s="10"/>
      <c r="DW424" s="10"/>
      <c r="DX424" s="10"/>
      <c r="DY424" s="10"/>
      <c r="DZ424" s="10"/>
      <c r="EA424" s="10"/>
      <c r="EB424" s="10"/>
      <c r="EC424" s="10"/>
      <c r="ED424" s="10"/>
      <c r="EE424" s="10"/>
      <c r="EF424" s="10"/>
      <c r="EG424" s="10"/>
      <c r="EH424" s="10"/>
      <c r="EI424" s="10"/>
      <c r="EJ424" s="10"/>
      <c r="EK424" s="10"/>
      <c r="EL424" s="10"/>
      <c r="EM424" s="10"/>
      <c r="EN424" s="10"/>
      <c r="EO424" s="10"/>
      <c r="EP424" s="10"/>
      <c r="EQ424" s="10"/>
      <c r="ER424" s="10"/>
      <c r="ES424" s="10"/>
      <c r="ET424" s="10"/>
      <c r="EU424" s="10"/>
      <c r="EV424" s="10"/>
      <c r="EW424" s="10"/>
      <c r="EX424" s="10"/>
      <c r="EY424" s="10"/>
      <c r="EZ424" s="10"/>
      <c r="FA424" s="10"/>
      <c r="FB424" s="10"/>
      <c r="FC424" s="10"/>
      <c r="FD424" s="10"/>
      <c r="FE424" s="10"/>
      <c r="FF424" s="10"/>
      <c r="FG424" s="10"/>
      <c r="FH424" s="10"/>
      <c r="FI424" s="10"/>
      <c r="FJ424" s="10"/>
      <c r="FK424" s="10"/>
      <c r="FL424" s="10"/>
      <c r="FM424" s="10"/>
      <c r="FN424" s="10"/>
      <c r="FO424" s="10"/>
      <c r="FP424" s="10"/>
      <c r="FQ424" s="10"/>
      <c r="FR424" s="10"/>
      <c r="FS424" s="10"/>
      <c r="FT424" s="10"/>
      <c r="FU424" s="10"/>
      <c r="FV424" s="10"/>
      <c r="FW424" s="10"/>
      <c r="FX424" s="10"/>
      <c r="FY424" s="10"/>
      <c r="FZ424" s="10"/>
      <c r="GA424" s="10"/>
      <c r="GB424" s="10"/>
      <c r="GC424" s="10"/>
      <c r="GD424" s="10"/>
      <c r="GE424" s="10"/>
      <c r="GF424" s="10"/>
      <c r="GG424" s="10"/>
      <c r="GH424" s="10"/>
      <c r="GI424" s="10"/>
      <c r="GJ424" s="10"/>
      <c r="GK424" s="10"/>
      <c r="GL424" s="10"/>
      <c r="GM424" s="10"/>
      <c r="GN424" s="10"/>
      <c r="GO424" s="10"/>
      <c r="GP424" s="10"/>
      <c r="GQ424" s="10"/>
      <c r="GR424" s="10"/>
      <c r="GS424" s="10"/>
      <c r="GT424" s="10"/>
      <c r="GU424" s="10"/>
      <c r="GV424" s="10"/>
      <c r="GW424" s="10"/>
      <c r="GX424" s="10"/>
      <c r="GY424" s="10"/>
      <c r="GZ424" s="10"/>
      <c r="HA424" s="10"/>
      <c r="HB424" s="10"/>
      <c r="HC424" s="10"/>
      <c r="HD424" s="10"/>
      <c r="HE424" s="10"/>
      <c r="HF424" s="10"/>
      <c r="HG424" s="10"/>
      <c r="HH424" s="10"/>
      <c r="HI424" s="10"/>
      <c r="HJ424" s="10"/>
      <c r="HK424" s="10"/>
      <c r="HL424" s="10"/>
      <c r="HM424" s="10"/>
      <c r="HN424" s="10"/>
      <c r="HO424" s="10"/>
    </row>
    <row r="425" spans="1:223" s="3" customFormat="1" ht="33" customHeight="1" x14ac:dyDescent="0.2">
      <c r="A425" s="21">
        <f t="shared" si="13"/>
        <v>407</v>
      </c>
      <c r="B425" s="252" t="s">
        <v>1430</v>
      </c>
      <c r="C425" s="254" t="s">
        <v>15</v>
      </c>
      <c r="D425" s="233">
        <v>2019.12</v>
      </c>
      <c r="E425" s="111" t="s">
        <v>712</v>
      </c>
      <c r="F425" s="31">
        <v>527</v>
      </c>
      <c r="G425" s="31">
        <v>1202</v>
      </c>
      <c r="H425" s="91" t="s">
        <v>43</v>
      </c>
      <c r="I425" s="92" t="s">
        <v>53</v>
      </c>
      <c r="J425" s="27" t="s">
        <v>1309</v>
      </c>
      <c r="K425" s="251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10"/>
      <c r="CY425" s="10"/>
      <c r="CZ425" s="10"/>
      <c r="DA425" s="10"/>
      <c r="DB425" s="10"/>
      <c r="DC425" s="10"/>
      <c r="DD425" s="10"/>
      <c r="DE425" s="10"/>
      <c r="DF425" s="10"/>
      <c r="DG425" s="10"/>
      <c r="DH425" s="10"/>
      <c r="DI425" s="10"/>
      <c r="DJ425" s="10"/>
      <c r="DK425" s="10"/>
      <c r="DL425" s="10"/>
      <c r="DM425" s="10"/>
      <c r="DN425" s="10"/>
      <c r="DO425" s="10"/>
      <c r="DP425" s="10"/>
      <c r="DQ425" s="10"/>
      <c r="DR425" s="10"/>
      <c r="DS425" s="10"/>
      <c r="DT425" s="10"/>
      <c r="DU425" s="10"/>
      <c r="DV425" s="10"/>
      <c r="DW425" s="10"/>
      <c r="DX425" s="10"/>
      <c r="DY425" s="10"/>
      <c r="DZ425" s="10"/>
      <c r="EA425" s="10"/>
      <c r="EB425" s="10"/>
      <c r="EC425" s="10"/>
      <c r="ED425" s="10"/>
      <c r="EE425" s="10"/>
      <c r="EF425" s="10"/>
      <c r="EG425" s="10"/>
      <c r="EH425" s="10"/>
      <c r="EI425" s="10"/>
      <c r="EJ425" s="10"/>
      <c r="EK425" s="10"/>
      <c r="EL425" s="10"/>
      <c r="EM425" s="10"/>
      <c r="EN425" s="10"/>
      <c r="EO425" s="10"/>
      <c r="EP425" s="10"/>
      <c r="EQ425" s="10"/>
      <c r="ER425" s="10"/>
      <c r="ES425" s="10"/>
      <c r="ET425" s="10"/>
      <c r="EU425" s="10"/>
      <c r="EV425" s="10"/>
      <c r="EW425" s="10"/>
      <c r="EX425" s="10"/>
      <c r="EY425" s="10"/>
      <c r="EZ425" s="10"/>
      <c r="FA425" s="10"/>
      <c r="FB425" s="10"/>
      <c r="FC425" s="10"/>
      <c r="FD425" s="10"/>
      <c r="FE425" s="10"/>
      <c r="FF425" s="10"/>
      <c r="FG425" s="10"/>
      <c r="FH425" s="10"/>
      <c r="FI425" s="10"/>
      <c r="FJ425" s="10"/>
      <c r="FK425" s="10"/>
      <c r="FL425" s="10"/>
      <c r="FM425" s="10"/>
      <c r="FN425" s="10"/>
      <c r="FO425" s="10"/>
      <c r="FP425" s="10"/>
      <c r="FQ425" s="10"/>
      <c r="FR425" s="10"/>
      <c r="FS425" s="10"/>
      <c r="FT425" s="10"/>
      <c r="FU425" s="10"/>
      <c r="FV425" s="10"/>
      <c r="FW425" s="10"/>
      <c r="FX425" s="10"/>
      <c r="FY425" s="10"/>
      <c r="FZ425" s="10"/>
      <c r="GA425" s="10"/>
      <c r="GB425" s="10"/>
      <c r="GC425" s="10"/>
      <c r="GD425" s="10"/>
      <c r="GE425" s="10"/>
      <c r="GF425" s="10"/>
      <c r="GG425" s="10"/>
      <c r="GH425" s="10"/>
      <c r="GI425" s="10"/>
      <c r="GJ425" s="10"/>
      <c r="GK425" s="10"/>
      <c r="GL425" s="10"/>
      <c r="GM425" s="10"/>
      <c r="GN425" s="10"/>
      <c r="GO425" s="10"/>
      <c r="GP425" s="10"/>
      <c r="GQ425" s="10"/>
      <c r="GR425" s="10"/>
      <c r="GS425" s="10"/>
      <c r="GT425" s="10"/>
      <c r="GU425" s="10"/>
      <c r="GV425" s="10"/>
      <c r="GW425" s="10"/>
      <c r="GX425" s="10"/>
      <c r="GY425" s="10"/>
      <c r="GZ425" s="10"/>
      <c r="HA425" s="10"/>
      <c r="HB425" s="10"/>
      <c r="HC425" s="10"/>
      <c r="HD425" s="10"/>
      <c r="HE425" s="10"/>
      <c r="HF425" s="10"/>
      <c r="HG425" s="10"/>
      <c r="HH425" s="10"/>
      <c r="HI425" s="10"/>
      <c r="HJ425" s="10"/>
      <c r="HK425" s="10"/>
      <c r="HL425" s="10"/>
      <c r="HM425" s="10"/>
      <c r="HN425" s="10"/>
      <c r="HO425" s="10"/>
    </row>
    <row r="426" spans="1:223" s="3" customFormat="1" ht="33" customHeight="1" x14ac:dyDescent="0.2">
      <c r="A426" s="21">
        <f t="shared" si="13"/>
        <v>408</v>
      </c>
      <c r="B426" s="252" t="s">
        <v>724</v>
      </c>
      <c r="C426" s="254" t="s">
        <v>15</v>
      </c>
      <c r="D426" s="233">
        <v>2019.12</v>
      </c>
      <c r="E426" s="111" t="s">
        <v>715</v>
      </c>
      <c r="F426" s="31">
        <v>546</v>
      </c>
      <c r="G426" s="31">
        <v>1405</v>
      </c>
      <c r="H426" s="91" t="s">
        <v>43</v>
      </c>
      <c r="I426" s="92" t="s">
        <v>53</v>
      </c>
      <c r="J426" s="27"/>
      <c r="K426" s="251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  <c r="CW426" s="10"/>
      <c r="CX426" s="10"/>
      <c r="CY426" s="10"/>
      <c r="CZ426" s="10"/>
      <c r="DA426" s="10"/>
      <c r="DB426" s="10"/>
      <c r="DC426" s="10"/>
      <c r="DD426" s="10"/>
      <c r="DE426" s="10"/>
      <c r="DF426" s="10"/>
      <c r="DG426" s="10"/>
      <c r="DH426" s="10"/>
      <c r="DI426" s="10"/>
      <c r="DJ426" s="10"/>
      <c r="DK426" s="10"/>
      <c r="DL426" s="10"/>
      <c r="DM426" s="10"/>
      <c r="DN426" s="10"/>
      <c r="DO426" s="10"/>
      <c r="DP426" s="10"/>
      <c r="DQ426" s="10"/>
      <c r="DR426" s="10"/>
      <c r="DS426" s="10"/>
      <c r="DT426" s="10"/>
      <c r="DU426" s="10"/>
      <c r="DV426" s="10"/>
      <c r="DW426" s="10"/>
      <c r="DX426" s="10"/>
      <c r="DY426" s="10"/>
      <c r="DZ426" s="10"/>
      <c r="EA426" s="10"/>
      <c r="EB426" s="10"/>
      <c r="EC426" s="10"/>
      <c r="ED426" s="10"/>
      <c r="EE426" s="10"/>
      <c r="EF426" s="10"/>
      <c r="EG426" s="10"/>
      <c r="EH426" s="10"/>
      <c r="EI426" s="10"/>
      <c r="EJ426" s="10"/>
      <c r="EK426" s="10"/>
      <c r="EL426" s="10"/>
      <c r="EM426" s="10"/>
      <c r="EN426" s="10"/>
      <c r="EO426" s="10"/>
      <c r="EP426" s="10"/>
      <c r="EQ426" s="10"/>
      <c r="ER426" s="10"/>
      <c r="ES426" s="10"/>
      <c r="ET426" s="10"/>
      <c r="EU426" s="10"/>
      <c r="EV426" s="10"/>
      <c r="EW426" s="10"/>
      <c r="EX426" s="10"/>
      <c r="EY426" s="10"/>
      <c r="EZ426" s="10"/>
      <c r="FA426" s="10"/>
      <c r="FB426" s="10"/>
      <c r="FC426" s="10"/>
      <c r="FD426" s="10"/>
      <c r="FE426" s="10"/>
      <c r="FF426" s="10"/>
      <c r="FG426" s="10"/>
      <c r="FH426" s="10"/>
      <c r="FI426" s="10"/>
      <c r="FJ426" s="10"/>
      <c r="FK426" s="10"/>
      <c r="FL426" s="10"/>
      <c r="FM426" s="10"/>
      <c r="FN426" s="10"/>
      <c r="FO426" s="10"/>
      <c r="FP426" s="10"/>
      <c r="FQ426" s="10"/>
      <c r="FR426" s="10"/>
      <c r="FS426" s="10"/>
      <c r="FT426" s="10"/>
      <c r="FU426" s="10"/>
      <c r="FV426" s="10"/>
      <c r="FW426" s="10"/>
      <c r="FX426" s="10"/>
      <c r="FY426" s="10"/>
      <c r="FZ426" s="10"/>
      <c r="GA426" s="10"/>
      <c r="GB426" s="10"/>
      <c r="GC426" s="10"/>
      <c r="GD426" s="10"/>
      <c r="GE426" s="10"/>
      <c r="GF426" s="10"/>
      <c r="GG426" s="10"/>
      <c r="GH426" s="10"/>
      <c r="GI426" s="10"/>
      <c r="GJ426" s="10"/>
      <c r="GK426" s="10"/>
      <c r="GL426" s="10"/>
      <c r="GM426" s="10"/>
      <c r="GN426" s="10"/>
      <c r="GO426" s="10"/>
      <c r="GP426" s="10"/>
      <c r="GQ426" s="10"/>
      <c r="GR426" s="10"/>
      <c r="GS426" s="10"/>
      <c r="GT426" s="10"/>
      <c r="GU426" s="10"/>
      <c r="GV426" s="10"/>
      <c r="GW426" s="10"/>
      <c r="GX426" s="10"/>
      <c r="GY426" s="10"/>
      <c r="GZ426" s="10"/>
      <c r="HA426" s="10"/>
      <c r="HB426" s="10"/>
      <c r="HC426" s="10"/>
      <c r="HD426" s="10"/>
      <c r="HE426" s="10"/>
      <c r="HF426" s="10"/>
      <c r="HG426" s="10"/>
      <c r="HH426" s="10"/>
      <c r="HI426" s="10"/>
      <c r="HJ426" s="10"/>
      <c r="HK426" s="10"/>
      <c r="HL426" s="10"/>
      <c r="HM426" s="10"/>
      <c r="HN426" s="10"/>
      <c r="HO426" s="10"/>
    </row>
    <row r="427" spans="1:223" s="3" customFormat="1" ht="33" customHeight="1" x14ac:dyDescent="0.2">
      <c r="A427" s="21">
        <f t="shared" si="13"/>
        <v>409</v>
      </c>
      <c r="B427" s="41" t="s">
        <v>1431</v>
      </c>
      <c r="C427" s="28" t="s">
        <v>15</v>
      </c>
      <c r="D427" s="233">
        <v>2019.12</v>
      </c>
      <c r="E427" s="111" t="s">
        <v>716</v>
      </c>
      <c r="F427" s="31">
        <v>3019</v>
      </c>
      <c r="G427" s="31">
        <v>5841</v>
      </c>
      <c r="H427" s="91" t="s">
        <v>43</v>
      </c>
      <c r="I427" s="92" t="s">
        <v>53</v>
      </c>
      <c r="J427" s="27"/>
      <c r="K427" s="251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  <c r="CW427" s="10"/>
      <c r="CX427" s="10"/>
      <c r="CY427" s="10"/>
      <c r="CZ427" s="10"/>
      <c r="DA427" s="10"/>
      <c r="DB427" s="10"/>
      <c r="DC427" s="10"/>
      <c r="DD427" s="10"/>
      <c r="DE427" s="10"/>
      <c r="DF427" s="10"/>
      <c r="DG427" s="10"/>
      <c r="DH427" s="10"/>
      <c r="DI427" s="10"/>
      <c r="DJ427" s="10"/>
      <c r="DK427" s="10"/>
      <c r="DL427" s="10"/>
      <c r="DM427" s="10"/>
      <c r="DN427" s="10"/>
      <c r="DO427" s="10"/>
      <c r="DP427" s="10"/>
      <c r="DQ427" s="10"/>
      <c r="DR427" s="10"/>
      <c r="DS427" s="10"/>
      <c r="DT427" s="10"/>
      <c r="DU427" s="10"/>
      <c r="DV427" s="10"/>
      <c r="DW427" s="10"/>
      <c r="DX427" s="10"/>
      <c r="DY427" s="10"/>
      <c r="DZ427" s="10"/>
      <c r="EA427" s="10"/>
      <c r="EB427" s="10"/>
      <c r="EC427" s="10"/>
      <c r="ED427" s="10"/>
      <c r="EE427" s="10"/>
      <c r="EF427" s="10"/>
      <c r="EG427" s="10"/>
      <c r="EH427" s="10"/>
      <c r="EI427" s="10"/>
      <c r="EJ427" s="10"/>
      <c r="EK427" s="10"/>
      <c r="EL427" s="10"/>
      <c r="EM427" s="10"/>
      <c r="EN427" s="10"/>
      <c r="EO427" s="10"/>
      <c r="EP427" s="10"/>
      <c r="EQ427" s="10"/>
      <c r="ER427" s="10"/>
      <c r="ES427" s="10"/>
      <c r="ET427" s="10"/>
      <c r="EU427" s="10"/>
      <c r="EV427" s="10"/>
      <c r="EW427" s="10"/>
      <c r="EX427" s="10"/>
      <c r="EY427" s="10"/>
      <c r="EZ427" s="10"/>
      <c r="FA427" s="10"/>
      <c r="FB427" s="10"/>
      <c r="FC427" s="10"/>
      <c r="FD427" s="10"/>
      <c r="FE427" s="10"/>
      <c r="FF427" s="10"/>
      <c r="FG427" s="10"/>
      <c r="FH427" s="10"/>
      <c r="FI427" s="10"/>
      <c r="FJ427" s="10"/>
      <c r="FK427" s="10"/>
      <c r="FL427" s="10"/>
      <c r="FM427" s="10"/>
      <c r="FN427" s="10"/>
      <c r="FO427" s="10"/>
      <c r="FP427" s="10"/>
      <c r="FQ427" s="10"/>
      <c r="FR427" s="10"/>
      <c r="FS427" s="10"/>
      <c r="FT427" s="10"/>
      <c r="FU427" s="10"/>
      <c r="FV427" s="10"/>
      <c r="FW427" s="10"/>
      <c r="FX427" s="10"/>
      <c r="FY427" s="10"/>
      <c r="FZ427" s="10"/>
      <c r="GA427" s="10"/>
      <c r="GB427" s="10"/>
      <c r="GC427" s="10"/>
      <c r="GD427" s="10"/>
      <c r="GE427" s="10"/>
      <c r="GF427" s="10"/>
      <c r="GG427" s="10"/>
      <c r="GH427" s="10"/>
      <c r="GI427" s="10"/>
      <c r="GJ427" s="10"/>
      <c r="GK427" s="10"/>
      <c r="GL427" s="10"/>
      <c r="GM427" s="10"/>
      <c r="GN427" s="10"/>
      <c r="GO427" s="10"/>
      <c r="GP427" s="10"/>
      <c r="GQ427" s="10"/>
      <c r="GR427" s="10"/>
      <c r="GS427" s="10"/>
      <c r="GT427" s="10"/>
      <c r="GU427" s="10"/>
      <c r="GV427" s="10"/>
      <c r="GW427" s="10"/>
      <c r="GX427" s="10"/>
      <c r="GY427" s="10"/>
      <c r="GZ427" s="10"/>
      <c r="HA427" s="10"/>
      <c r="HB427" s="10"/>
      <c r="HC427" s="10"/>
      <c r="HD427" s="10"/>
      <c r="HE427" s="10"/>
      <c r="HF427" s="10"/>
      <c r="HG427" s="10"/>
      <c r="HH427" s="10"/>
      <c r="HI427" s="10"/>
      <c r="HJ427" s="10"/>
      <c r="HK427" s="10"/>
      <c r="HL427" s="10"/>
      <c r="HM427" s="10"/>
      <c r="HN427" s="10"/>
      <c r="HO427" s="10"/>
    </row>
    <row r="428" spans="1:223" s="3" customFormat="1" ht="33" customHeight="1" x14ac:dyDescent="0.2">
      <c r="A428" s="21">
        <f t="shared" si="13"/>
        <v>410</v>
      </c>
      <c r="B428" s="28" t="s">
        <v>1432</v>
      </c>
      <c r="C428" s="54" t="s">
        <v>15</v>
      </c>
      <c r="D428" s="233">
        <v>2020.03</v>
      </c>
      <c r="E428" s="111" t="s">
        <v>110</v>
      </c>
      <c r="F428" s="31">
        <v>15342</v>
      </c>
      <c r="G428" s="31">
        <v>32489</v>
      </c>
      <c r="H428" s="91" t="s">
        <v>43</v>
      </c>
      <c r="I428" s="92" t="s">
        <v>53</v>
      </c>
      <c r="J428" s="27" t="s">
        <v>1309</v>
      </c>
      <c r="K428" s="251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  <c r="CW428" s="10"/>
      <c r="CX428" s="10"/>
      <c r="CY428" s="10"/>
      <c r="CZ428" s="10"/>
      <c r="DA428" s="10"/>
      <c r="DB428" s="10"/>
      <c r="DC428" s="10"/>
      <c r="DD428" s="10"/>
      <c r="DE428" s="10"/>
      <c r="DF428" s="10"/>
      <c r="DG428" s="10"/>
      <c r="DH428" s="10"/>
      <c r="DI428" s="10"/>
      <c r="DJ428" s="10"/>
      <c r="DK428" s="10"/>
      <c r="DL428" s="10"/>
      <c r="DM428" s="10"/>
      <c r="DN428" s="10"/>
      <c r="DO428" s="10"/>
      <c r="DP428" s="10"/>
      <c r="DQ428" s="10"/>
      <c r="DR428" s="10"/>
      <c r="DS428" s="10"/>
      <c r="DT428" s="10"/>
      <c r="DU428" s="10"/>
      <c r="DV428" s="10"/>
      <c r="DW428" s="10"/>
      <c r="DX428" s="10"/>
      <c r="DY428" s="10"/>
      <c r="DZ428" s="10"/>
      <c r="EA428" s="10"/>
      <c r="EB428" s="10"/>
      <c r="EC428" s="10"/>
      <c r="ED428" s="10"/>
      <c r="EE428" s="10"/>
      <c r="EF428" s="10"/>
      <c r="EG428" s="10"/>
      <c r="EH428" s="10"/>
      <c r="EI428" s="10"/>
      <c r="EJ428" s="10"/>
      <c r="EK428" s="10"/>
      <c r="EL428" s="10"/>
      <c r="EM428" s="10"/>
      <c r="EN428" s="10"/>
      <c r="EO428" s="10"/>
      <c r="EP428" s="10"/>
      <c r="EQ428" s="10"/>
      <c r="ER428" s="10"/>
      <c r="ES428" s="10"/>
      <c r="ET428" s="10"/>
      <c r="EU428" s="10"/>
      <c r="EV428" s="10"/>
      <c r="EW428" s="10"/>
      <c r="EX428" s="10"/>
      <c r="EY428" s="10"/>
      <c r="EZ428" s="10"/>
      <c r="FA428" s="10"/>
      <c r="FB428" s="10"/>
      <c r="FC428" s="10"/>
      <c r="FD428" s="10"/>
      <c r="FE428" s="10"/>
      <c r="FF428" s="10"/>
      <c r="FG428" s="10"/>
      <c r="FH428" s="10"/>
      <c r="FI428" s="10"/>
      <c r="FJ428" s="10"/>
      <c r="FK428" s="10"/>
      <c r="FL428" s="10"/>
      <c r="FM428" s="10"/>
      <c r="FN428" s="10"/>
      <c r="FO428" s="10"/>
      <c r="FP428" s="10"/>
      <c r="FQ428" s="10"/>
      <c r="FR428" s="10"/>
      <c r="FS428" s="10"/>
      <c r="FT428" s="10"/>
      <c r="FU428" s="10"/>
      <c r="FV428" s="10"/>
      <c r="FW428" s="10"/>
      <c r="FX428" s="10"/>
      <c r="FY428" s="10"/>
      <c r="FZ428" s="10"/>
      <c r="GA428" s="10"/>
      <c r="GB428" s="10"/>
      <c r="GC428" s="10"/>
      <c r="GD428" s="10"/>
      <c r="GE428" s="10"/>
      <c r="GF428" s="10"/>
      <c r="GG428" s="10"/>
      <c r="GH428" s="10"/>
      <c r="GI428" s="10"/>
      <c r="GJ428" s="10"/>
      <c r="GK428" s="10"/>
      <c r="GL428" s="10"/>
      <c r="GM428" s="10"/>
      <c r="GN428" s="10"/>
      <c r="GO428" s="10"/>
      <c r="GP428" s="10"/>
      <c r="GQ428" s="10"/>
      <c r="GR428" s="10"/>
      <c r="GS428" s="10"/>
      <c r="GT428" s="10"/>
      <c r="GU428" s="10"/>
      <c r="GV428" s="10"/>
      <c r="GW428" s="10"/>
      <c r="GX428" s="10"/>
      <c r="GY428" s="10"/>
      <c r="GZ428" s="10"/>
      <c r="HA428" s="10"/>
      <c r="HB428" s="10"/>
      <c r="HC428" s="10"/>
      <c r="HD428" s="10"/>
      <c r="HE428" s="10"/>
      <c r="HF428" s="10"/>
      <c r="HG428" s="10"/>
      <c r="HH428" s="10"/>
      <c r="HI428" s="10"/>
      <c r="HJ428" s="10"/>
      <c r="HK428" s="10"/>
      <c r="HL428" s="10"/>
      <c r="HM428" s="10"/>
      <c r="HN428" s="10"/>
      <c r="HO428" s="10"/>
    </row>
    <row r="429" spans="1:223" ht="33" customHeight="1" x14ac:dyDescent="0.2">
      <c r="A429" s="21">
        <f t="shared" si="13"/>
        <v>411</v>
      </c>
      <c r="B429" s="54" t="s">
        <v>1433</v>
      </c>
      <c r="C429" s="89" t="s">
        <v>1206</v>
      </c>
      <c r="D429" s="224">
        <v>2020.03</v>
      </c>
      <c r="E429" s="96" t="s">
        <v>643</v>
      </c>
      <c r="F429" s="56">
        <v>809</v>
      </c>
      <c r="G429" s="56">
        <v>1655</v>
      </c>
      <c r="H429" s="98" t="s">
        <v>931</v>
      </c>
      <c r="I429" s="94" t="s">
        <v>53</v>
      </c>
      <c r="J429" s="27" t="s">
        <v>1255</v>
      </c>
    </row>
    <row r="430" spans="1:223" ht="33" customHeight="1" x14ac:dyDescent="0.2">
      <c r="A430" s="21">
        <f t="shared" si="13"/>
        <v>412</v>
      </c>
      <c r="B430" s="54" t="s">
        <v>750</v>
      </c>
      <c r="C430" s="95" t="s">
        <v>74</v>
      </c>
      <c r="D430" s="224">
        <v>2020.04</v>
      </c>
      <c r="E430" s="96" t="s">
        <v>748</v>
      </c>
      <c r="F430" s="56">
        <v>1231</v>
      </c>
      <c r="G430" s="56">
        <v>2420</v>
      </c>
      <c r="H430" s="98" t="s">
        <v>43</v>
      </c>
      <c r="I430" s="94" t="s">
        <v>53</v>
      </c>
      <c r="J430" s="27" t="s">
        <v>1309</v>
      </c>
    </row>
    <row r="431" spans="1:223" ht="33" customHeight="1" x14ac:dyDescent="0.2">
      <c r="A431" s="21">
        <f t="shared" si="13"/>
        <v>413</v>
      </c>
      <c r="B431" s="54" t="s">
        <v>1425</v>
      </c>
      <c r="C431" s="95" t="s">
        <v>74</v>
      </c>
      <c r="D431" s="224">
        <v>2020.04</v>
      </c>
      <c r="E431" s="96" t="s">
        <v>709</v>
      </c>
      <c r="F431" s="56">
        <v>224</v>
      </c>
      <c r="G431" s="56">
        <v>224</v>
      </c>
      <c r="H431" s="98" t="s">
        <v>43</v>
      </c>
      <c r="I431" s="94" t="s">
        <v>53</v>
      </c>
    </row>
    <row r="432" spans="1:223" ht="33" customHeight="1" x14ac:dyDescent="0.2">
      <c r="A432" s="21">
        <f t="shared" ref="A432:A442" si="14">ROW()-18</f>
        <v>414</v>
      </c>
      <c r="B432" s="54" t="s">
        <v>1434</v>
      </c>
      <c r="C432" s="95" t="s">
        <v>74</v>
      </c>
      <c r="D432" s="224">
        <v>2020.05</v>
      </c>
      <c r="E432" s="96" t="s">
        <v>1435</v>
      </c>
      <c r="F432" s="56">
        <v>4884</v>
      </c>
      <c r="G432" s="56">
        <v>10003</v>
      </c>
      <c r="H432" s="98" t="s">
        <v>43</v>
      </c>
      <c r="I432" s="94" t="s">
        <v>53</v>
      </c>
      <c r="J432" s="27" t="s">
        <v>1309</v>
      </c>
    </row>
    <row r="433" spans="1:223" ht="33" customHeight="1" x14ac:dyDescent="0.2">
      <c r="A433" s="21">
        <f t="shared" si="14"/>
        <v>415</v>
      </c>
      <c r="B433" s="47" t="s">
        <v>1436</v>
      </c>
      <c r="C433" s="47" t="s">
        <v>74</v>
      </c>
      <c r="D433" s="223">
        <v>2020.06</v>
      </c>
      <c r="E433" s="48" t="s">
        <v>770</v>
      </c>
      <c r="F433" s="49">
        <v>3076</v>
      </c>
      <c r="G433" s="49">
        <v>8183</v>
      </c>
      <c r="H433" s="50" t="s">
        <v>43</v>
      </c>
      <c r="I433" s="51" t="s">
        <v>53</v>
      </c>
      <c r="J433" s="27" t="s">
        <v>1309</v>
      </c>
    </row>
    <row r="434" spans="1:223" ht="33" customHeight="1" x14ac:dyDescent="0.2">
      <c r="A434" s="21">
        <f t="shared" si="14"/>
        <v>416</v>
      </c>
      <c r="B434" s="47" t="s">
        <v>1437</v>
      </c>
      <c r="C434" s="47" t="s">
        <v>74</v>
      </c>
      <c r="D434" s="223">
        <v>2020.07</v>
      </c>
      <c r="E434" s="48" t="s">
        <v>781</v>
      </c>
      <c r="F434" s="49">
        <v>602</v>
      </c>
      <c r="G434" s="49">
        <v>1337</v>
      </c>
      <c r="H434" s="50" t="s">
        <v>43</v>
      </c>
      <c r="I434" s="51" t="s">
        <v>53</v>
      </c>
      <c r="J434" s="27" t="s">
        <v>1429</v>
      </c>
    </row>
    <row r="435" spans="1:223" ht="33" customHeight="1" x14ac:dyDescent="0.2">
      <c r="A435" s="21">
        <f t="shared" si="14"/>
        <v>417</v>
      </c>
      <c r="B435" s="47" t="s">
        <v>806</v>
      </c>
      <c r="C435" s="47" t="s">
        <v>74</v>
      </c>
      <c r="D435" s="223">
        <v>2020.09</v>
      </c>
      <c r="E435" s="48" t="s">
        <v>152</v>
      </c>
      <c r="F435" s="49">
        <v>2286</v>
      </c>
      <c r="G435" s="49">
        <v>4477</v>
      </c>
      <c r="H435" s="50" t="s">
        <v>31</v>
      </c>
      <c r="I435" s="51" t="s">
        <v>53</v>
      </c>
      <c r="J435" s="27" t="s">
        <v>803</v>
      </c>
    </row>
    <row r="436" spans="1:223" ht="33" customHeight="1" x14ac:dyDescent="0.2">
      <c r="A436" s="21">
        <f t="shared" si="14"/>
        <v>418</v>
      </c>
      <c r="B436" s="47" t="s">
        <v>833</v>
      </c>
      <c r="C436" s="47" t="s">
        <v>74</v>
      </c>
      <c r="D436" s="223" t="s">
        <v>822</v>
      </c>
      <c r="E436" s="48" t="s">
        <v>658</v>
      </c>
      <c r="F436" s="49">
        <v>761</v>
      </c>
      <c r="G436" s="49">
        <v>1775</v>
      </c>
      <c r="H436" s="98" t="s">
        <v>721</v>
      </c>
      <c r="I436" s="51" t="s">
        <v>53</v>
      </c>
    </row>
    <row r="437" spans="1:223" ht="33" customHeight="1" x14ac:dyDescent="0.2">
      <c r="A437" s="21">
        <f t="shared" si="14"/>
        <v>419</v>
      </c>
      <c r="B437" s="47" t="s">
        <v>1438</v>
      </c>
      <c r="C437" s="47" t="s">
        <v>74</v>
      </c>
      <c r="D437" s="223" t="s">
        <v>822</v>
      </c>
      <c r="E437" s="48" t="s">
        <v>834</v>
      </c>
      <c r="F437" s="49">
        <v>639</v>
      </c>
      <c r="G437" s="49">
        <v>1407</v>
      </c>
      <c r="H437" s="50" t="s">
        <v>43</v>
      </c>
      <c r="I437" s="51" t="s">
        <v>53</v>
      </c>
      <c r="J437" s="27" t="s">
        <v>803</v>
      </c>
    </row>
    <row r="438" spans="1:223" ht="33" customHeight="1" x14ac:dyDescent="0.2">
      <c r="A438" s="21">
        <f t="shared" si="14"/>
        <v>420</v>
      </c>
      <c r="B438" s="47" t="s">
        <v>1439</v>
      </c>
      <c r="C438" s="47" t="s">
        <v>15</v>
      </c>
      <c r="D438" s="223">
        <v>2020.11</v>
      </c>
      <c r="E438" s="48" t="s">
        <v>787</v>
      </c>
      <c r="F438" s="49">
        <v>5750</v>
      </c>
      <c r="G438" s="49">
        <v>15385</v>
      </c>
      <c r="H438" s="50" t="s">
        <v>721</v>
      </c>
      <c r="I438" s="51" t="s">
        <v>53</v>
      </c>
    </row>
    <row r="439" spans="1:223" ht="33" customHeight="1" x14ac:dyDescent="0.2">
      <c r="A439" s="21">
        <f t="shared" si="14"/>
        <v>421</v>
      </c>
      <c r="B439" s="47" t="s">
        <v>1440</v>
      </c>
      <c r="C439" s="47" t="s">
        <v>74</v>
      </c>
      <c r="D439" s="223">
        <v>2020.11</v>
      </c>
      <c r="E439" s="48" t="s">
        <v>1441</v>
      </c>
      <c r="F439" s="49">
        <v>862</v>
      </c>
      <c r="G439" s="49">
        <v>1955</v>
      </c>
      <c r="H439" s="50" t="s">
        <v>43</v>
      </c>
      <c r="I439" s="51" t="s">
        <v>53</v>
      </c>
      <c r="J439" s="27" t="s">
        <v>803</v>
      </c>
    </row>
    <row r="440" spans="1:223" ht="33" customHeight="1" x14ac:dyDescent="0.2">
      <c r="A440" s="21">
        <f t="shared" si="14"/>
        <v>422</v>
      </c>
      <c r="B440" s="47" t="s">
        <v>2731</v>
      </c>
      <c r="C440" s="47" t="s">
        <v>74</v>
      </c>
      <c r="D440" s="223">
        <v>2020.12</v>
      </c>
      <c r="E440" s="48" t="s">
        <v>2732</v>
      </c>
      <c r="F440" s="49">
        <v>3571</v>
      </c>
      <c r="G440" s="49">
        <v>6909</v>
      </c>
      <c r="H440" s="50" t="s">
        <v>54</v>
      </c>
      <c r="I440" s="156" t="s">
        <v>53</v>
      </c>
      <c r="J440" s="27" t="s">
        <v>2733</v>
      </c>
    </row>
    <row r="441" spans="1:223" ht="33" customHeight="1" x14ac:dyDescent="0.2">
      <c r="A441" s="21">
        <f t="shared" si="14"/>
        <v>423</v>
      </c>
      <c r="B441" s="47" t="s">
        <v>2748</v>
      </c>
      <c r="C441" s="47" t="s">
        <v>74</v>
      </c>
      <c r="D441" s="47" t="s">
        <v>2744</v>
      </c>
      <c r="E441" s="48" t="s">
        <v>2749</v>
      </c>
      <c r="F441" s="49">
        <v>1364</v>
      </c>
      <c r="G441" s="49">
        <v>2966</v>
      </c>
      <c r="H441" s="50" t="s">
        <v>54</v>
      </c>
      <c r="I441" s="156" t="s">
        <v>53</v>
      </c>
      <c r="J441" s="27" t="s">
        <v>803</v>
      </c>
    </row>
    <row r="442" spans="1:223" ht="33" customHeight="1" x14ac:dyDescent="0.2">
      <c r="A442" s="21">
        <f t="shared" si="14"/>
        <v>424</v>
      </c>
      <c r="B442" s="47" t="s">
        <v>2750</v>
      </c>
      <c r="C442" s="47" t="s">
        <v>74</v>
      </c>
      <c r="D442" s="47" t="s">
        <v>2744</v>
      </c>
      <c r="E442" s="48" t="s">
        <v>589</v>
      </c>
      <c r="F442" s="49">
        <v>549</v>
      </c>
      <c r="G442" s="49">
        <v>1242</v>
      </c>
      <c r="H442" s="50" t="s">
        <v>43</v>
      </c>
      <c r="I442" s="156" t="s">
        <v>53</v>
      </c>
      <c r="J442" s="27" t="s">
        <v>803</v>
      </c>
    </row>
    <row r="443" spans="1:223" s="3" customFormat="1" ht="33" customHeight="1" x14ac:dyDescent="0.2">
      <c r="A443" s="369" t="s">
        <v>41</v>
      </c>
      <c r="B443" s="370"/>
      <c r="C443" s="370"/>
      <c r="D443" s="370"/>
      <c r="E443" s="370"/>
      <c r="F443" s="370"/>
      <c r="G443" s="370"/>
      <c r="H443" s="370"/>
      <c r="I443" s="370"/>
      <c r="J443" s="371"/>
      <c r="K443" s="251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  <c r="CW443" s="10"/>
      <c r="CX443" s="10"/>
      <c r="CY443" s="10"/>
      <c r="CZ443" s="10"/>
      <c r="DA443" s="10"/>
      <c r="DB443" s="10"/>
      <c r="DC443" s="10"/>
      <c r="DD443" s="10"/>
      <c r="DE443" s="10"/>
      <c r="DF443" s="10"/>
      <c r="DG443" s="10"/>
      <c r="DH443" s="10"/>
      <c r="DI443" s="10"/>
      <c r="DJ443" s="10"/>
      <c r="DK443" s="10"/>
      <c r="DL443" s="10"/>
      <c r="DM443" s="10"/>
      <c r="DN443" s="10"/>
      <c r="DO443" s="10"/>
      <c r="DP443" s="10"/>
      <c r="DQ443" s="10"/>
      <c r="DR443" s="10"/>
      <c r="DS443" s="10"/>
      <c r="DT443" s="10"/>
      <c r="DU443" s="10"/>
      <c r="DV443" s="10"/>
      <c r="DW443" s="10"/>
      <c r="DX443" s="10"/>
      <c r="DY443" s="10"/>
      <c r="DZ443" s="10"/>
      <c r="EA443" s="10"/>
      <c r="EB443" s="10"/>
      <c r="EC443" s="10"/>
      <c r="ED443" s="10"/>
      <c r="EE443" s="10"/>
      <c r="EF443" s="10"/>
      <c r="EG443" s="10"/>
      <c r="EH443" s="10"/>
      <c r="EI443" s="10"/>
      <c r="EJ443" s="10"/>
      <c r="EK443" s="10"/>
      <c r="EL443" s="10"/>
      <c r="EM443" s="10"/>
      <c r="EN443" s="10"/>
      <c r="EO443" s="10"/>
      <c r="EP443" s="10"/>
      <c r="EQ443" s="10"/>
      <c r="ER443" s="10"/>
      <c r="ES443" s="10"/>
      <c r="ET443" s="10"/>
      <c r="EU443" s="10"/>
      <c r="EV443" s="10"/>
      <c r="EW443" s="10"/>
      <c r="EX443" s="10"/>
      <c r="EY443" s="10"/>
      <c r="EZ443" s="10"/>
      <c r="FA443" s="10"/>
      <c r="FB443" s="10"/>
      <c r="FC443" s="10"/>
      <c r="FD443" s="10"/>
      <c r="FE443" s="10"/>
      <c r="FF443" s="10"/>
      <c r="FG443" s="10"/>
      <c r="FH443" s="10"/>
      <c r="FI443" s="10"/>
      <c r="FJ443" s="10"/>
      <c r="FK443" s="10"/>
      <c r="FL443" s="10"/>
      <c r="FM443" s="10"/>
      <c r="FN443" s="10"/>
      <c r="FO443" s="10"/>
      <c r="FP443" s="10"/>
      <c r="FQ443" s="10"/>
      <c r="FR443" s="10"/>
      <c r="FS443" s="10"/>
      <c r="FT443" s="10"/>
      <c r="FU443" s="10"/>
      <c r="FV443" s="10"/>
      <c r="FW443" s="10"/>
      <c r="FX443" s="10"/>
      <c r="FY443" s="10"/>
      <c r="FZ443" s="10"/>
      <c r="GA443" s="10"/>
      <c r="GB443" s="10"/>
      <c r="GC443" s="10"/>
      <c r="GD443" s="10"/>
      <c r="GE443" s="10"/>
      <c r="GF443" s="10"/>
      <c r="GG443" s="10"/>
      <c r="GH443" s="10"/>
      <c r="GI443" s="10"/>
      <c r="GJ443" s="10"/>
      <c r="GK443" s="10"/>
      <c r="GL443" s="10"/>
      <c r="GM443" s="10"/>
      <c r="GN443" s="10"/>
      <c r="GO443" s="10"/>
      <c r="GP443" s="10"/>
      <c r="GQ443" s="10"/>
      <c r="GR443" s="10"/>
      <c r="GS443" s="10"/>
      <c r="GT443" s="10"/>
      <c r="GU443" s="10"/>
      <c r="GV443" s="10"/>
      <c r="GW443" s="10"/>
      <c r="GX443" s="10"/>
      <c r="GY443" s="10"/>
      <c r="GZ443" s="10"/>
      <c r="HA443" s="10"/>
      <c r="HB443" s="10"/>
      <c r="HC443" s="10"/>
      <c r="HD443" s="10"/>
      <c r="HE443" s="10"/>
      <c r="HF443" s="10"/>
      <c r="HG443" s="10"/>
      <c r="HH443" s="10"/>
      <c r="HI443" s="10"/>
      <c r="HJ443" s="10"/>
      <c r="HK443" s="10"/>
      <c r="HL443" s="10"/>
      <c r="HM443" s="10"/>
      <c r="HN443" s="10"/>
      <c r="HO443" s="10"/>
    </row>
    <row r="444" spans="1:223" s="3" customFormat="1" ht="33" customHeight="1" x14ac:dyDescent="0.2">
      <c r="A444" s="21">
        <f>ROW()-19</f>
        <v>425</v>
      </c>
      <c r="B444" s="22" t="s">
        <v>1442</v>
      </c>
      <c r="C444" s="28" t="s">
        <v>41</v>
      </c>
      <c r="D444" s="233">
        <v>2011.04</v>
      </c>
      <c r="E444" s="23" t="s">
        <v>161</v>
      </c>
      <c r="F444" s="24">
        <v>635</v>
      </c>
      <c r="G444" s="24">
        <v>1357</v>
      </c>
      <c r="H444" s="25" t="s">
        <v>4</v>
      </c>
      <c r="I444" s="26" t="s">
        <v>53</v>
      </c>
      <c r="J444" s="27"/>
      <c r="K444" s="251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  <c r="CW444" s="10"/>
      <c r="CX444" s="10"/>
      <c r="CY444" s="10"/>
      <c r="CZ444" s="10"/>
      <c r="DA444" s="10"/>
      <c r="DB444" s="10"/>
      <c r="DC444" s="10"/>
      <c r="DD444" s="10"/>
      <c r="DE444" s="10"/>
      <c r="DF444" s="10"/>
      <c r="DG444" s="10"/>
      <c r="DH444" s="10"/>
      <c r="DI444" s="10"/>
      <c r="DJ444" s="10"/>
      <c r="DK444" s="10"/>
      <c r="DL444" s="10"/>
      <c r="DM444" s="10"/>
      <c r="DN444" s="10"/>
      <c r="DO444" s="10"/>
      <c r="DP444" s="10"/>
      <c r="DQ444" s="10"/>
      <c r="DR444" s="10"/>
      <c r="DS444" s="10"/>
      <c r="DT444" s="10"/>
      <c r="DU444" s="10"/>
      <c r="DV444" s="10"/>
      <c r="DW444" s="10"/>
      <c r="DX444" s="10"/>
      <c r="DY444" s="10"/>
      <c r="DZ444" s="10"/>
      <c r="EA444" s="10"/>
      <c r="EB444" s="10"/>
      <c r="EC444" s="10"/>
      <c r="ED444" s="10"/>
      <c r="EE444" s="10"/>
      <c r="EF444" s="10"/>
      <c r="EG444" s="10"/>
      <c r="EH444" s="10"/>
      <c r="EI444" s="10"/>
      <c r="EJ444" s="10"/>
      <c r="EK444" s="10"/>
      <c r="EL444" s="10"/>
      <c r="EM444" s="10"/>
      <c r="EN444" s="10"/>
      <c r="EO444" s="10"/>
      <c r="EP444" s="10"/>
      <c r="EQ444" s="10"/>
      <c r="ER444" s="10"/>
      <c r="ES444" s="10"/>
      <c r="ET444" s="10"/>
      <c r="EU444" s="10"/>
      <c r="EV444" s="10"/>
      <c r="EW444" s="10"/>
      <c r="EX444" s="10"/>
      <c r="EY444" s="10"/>
      <c r="EZ444" s="10"/>
      <c r="FA444" s="10"/>
      <c r="FB444" s="10"/>
      <c r="FC444" s="10"/>
      <c r="FD444" s="10"/>
      <c r="FE444" s="10"/>
      <c r="FF444" s="10"/>
      <c r="FG444" s="10"/>
      <c r="FH444" s="10"/>
      <c r="FI444" s="10"/>
      <c r="FJ444" s="10"/>
      <c r="FK444" s="10"/>
      <c r="FL444" s="10"/>
      <c r="FM444" s="10"/>
      <c r="FN444" s="10"/>
      <c r="FO444" s="10"/>
      <c r="FP444" s="10"/>
      <c r="FQ444" s="10"/>
      <c r="FR444" s="10"/>
      <c r="FS444" s="10"/>
      <c r="FT444" s="10"/>
      <c r="FU444" s="10"/>
      <c r="FV444" s="10"/>
      <c r="FW444" s="10"/>
      <c r="FX444" s="10"/>
      <c r="FY444" s="10"/>
      <c r="FZ444" s="10"/>
      <c r="GA444" s="10"/>
      <c r="GB444" s="10"/>
      <c r="GC444" s="10"/>
      <c r="GD444" s="10"/>
      <c r="GE444" s="10"/>
      <c r="GF444" s="10"/>
      <c r="GG444" s="10"/>
      <c r="GH444" s="10"/>
      <c r="GI444" s="10"/>
      <c r="GJ444" s="10"/>
      <c r="GK444" s="10"/>
      <c r="GL444" s="10"/>
      <c r="GM444" s="10"/>
      <c r="GN444" s="10"/>
      <c r="GO444" s="10"/>
      <c r="GP444" s="10"/>
      <c r="GQ444" s="10"/>
      <c r="GR444" s="10"/>
      <c r="GS444" s="10"/>
      <c r="GT444" s="10"/>
      <c r="GU444" s="10"/>
      <c r="GV444" s="10"/>
      <c r="GW444" s="10"/>
      <c r="GX444" s="10"/>
      <c r="GY444" s="10"/>
      <c r="GZ444" s="10"/>
      <c r="HA444" s="10"/>
      <c r="HB444" s="10"/>
      <c r="HC444" s="10"/>
      <c r="HD444" s="10"/>
      <c r="HE444" s="10"/>
      <c r="HF444" s="10"/>
      <c r="HG444" s="10"/>
      <c r="HH444" s="10"/>
      <c r="HI444" s="10"/>
      <c r="HJ444" s="10"/>
      <c r="HK444" s="10"/>
      <c r="HL444" s="10"/>
      <c r="HM444" s="10"/>
      <c r="HN444" s="10"/>
      <c r="HO444" s="10"/>
    </row>
    <row r="445" spans="1:223" s="3" customFormat="1" ht="33" customHeight="1" x14ac:dyDescent="0.2">
      <c r="A445" s="21">
        <f t="shared" ref="A445:A449" si="15">ROW()-19</f>
        <v>426</v>
      </c>
      <c r="B445" s="22" t="s">
        <v>1443</v>
      </c>
      <c r="C445" s="28" t="s">
        <v>41</v>
      </c>
      <c r="D445" s="235">
        <v>2013.06</v>
      </c>
      <c r="E445" s="23" t="s">
        <v>188</v>
      </c>
      <c r="F445" s="24">
        <v>688</v>
      </c>
      <c r="G445" s="24">
        <v>1511</v>
      </c>
      <c r="H445" s="29" t="s">
        <v>2</v>
      </c>
      <c r="I445" s="26" t="s">
        <v>53</v>
      </c>
      <c r="J445" s="27"/>
      <c r="K445" s="251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  <c r="CW445" s="10"/>
      <c r="CX445" s="10"/>
      <c r="CY445" s="10"/>
      <c r="CZ445" s="10"/>
      <c r="DA445" s="10"/>
      <c r="DB445" s="10"/>
      <c r="DC445" s="10"/>
      <c r="DD445" s="10"/>
      <c r="DE445" s="10"/>
      <c r="DF445" s="10"/>
      <c r="DG445" s="10"/>
      <c r="DH445" s="10"/>
      <c r="DI445" s="10"/>
      <c r="DJ445" s="10"/>
      <c r="DK445" s="10"/>
      <c r="DL445" s="10"/>
      <c r="DM445" s="10"/>
      <c r="DN445" s="10"/>
      <c r="DO445" s="10"/>
      <c r="DP445" s="10"/>
      <c r="DQ445" s="10"/>
      <c r="DR445" s="10"/>
      <c r="DS445" s="10"/>
      <c r="DT445" s="10"/>
      <c r="DU445" s="10"/>
      <c r="DV445" s="10"/>
      <c r="DW445" s="10"/>
      <c r="DX445" s="10"/>
      <c r="DY445" s="10"/>
      <c r="DZ445" s="10"/>
      <c r="EA445" s="10"/>
      <c r="EB445" s="10"/>
      <c r="EC445" s="10"/>
      <c r="ED445" s="10"/>
      <c r="EE445" s="10"/>
      <c r="EF445" s="10"/>
      <c r="EG445" s="10"/>
      <c r="EH445" s="10"/>
      <c r="EI445" s="10"/>
      <c r="EJ445" s="10"/>
      <c r="EK445" s="10"/>
      <c r="EL445" s="10"/>
      <c r="EM445" s="10"/>
      <c r="EN445" s="10"/>
      <c r="EO445" s="10"/>
      <c r="EP445" s="10"/>
      <c r="EQ445" s="10"/>
      <c r="ER445" s="10"/>
      <c r="ES445" s="10"/>
      <c r="ET445" s="10"/>
      <c r="EU445" s="10"/>
      <c r="EV445" s="10"/>
      <c r="EW445" s="10"/>
      <c r="EX445" s="10"/>
      <c r="EY445" s="10"/>
      <c r="EZ445" s="10"/>
      <c r="FA445" s="10"/>
      <c r="FB445" s="10"/>
      <c r="FC445" s="10"/>
      <c r="FD445" s="10"/>
      <c r="FE445" s="10"/>
      <c r="FF445" s="10"/>
      <c r="FG445" s="10"/>
      <c r="FH445" s="10"/>
      <c r="FI445" s="10"/>
      <c r="FJ445" s="10"/>
      <c r="FK445" s="10"/>
      <c r="FL445" s="10"/>
      <c r="FM445" s="10"/>
      <c r="FN445" s="10"/>
      <c r="FO445" s="10"/>
      <c r="FP445" s="10"/>
      <c r="FQ445" s="10"/>
      <c r="FR445" s="10"/>
      <c r="FS445" s="10"/>
      <c r="FT445" s="10"/>
      <c r="FU445" s="10"/>
      <c r="FV445" s="10"/>
      <c r="FW445" s="10"/>
      <c r="FX445" s="10"/>
      <c r="FY445" s="10"/>
      <c r="FZ445" s="10"/>
      <c r="GA445" s="10"/>
      <c r="GB445" s="10"/>
      <c r="GC445" s="10"/>
      <c r="GD445" s="10"/>
      <c r="GE445" s="10"/>
      <c r="GF445" s="10"/>
      <c r="GG445" s="10"/>
      <c r="GH445" s="10"/>
      <c r="GI445" s="10"/>
      <c r="GJ445" s="10"/>
      <c r="GK445" s="10"/>
      <c r="GL445" s="10"/>
      <c r="GM445" s="10"/>
      <c r="GN445" s="10"/>
      <c r="GO445" s="10"/>
      <c r="GP445" s="10"/>
      <c r="GQ445" s="10"/>
      <c r="GR445" s="10"/>
      <c r="GS445" s="10"/>
      <c r="GT445" s="10"/>
      <c r="GU445" s="10"/>
      <c r="GV445" s="10"/>
      <c r="GW445" s="10"/>
      <c r="GX445" s="10"/>
      <c r="GY445" s="10"/>
      <c r="GZ445" s="10"/>
      <c r="HA445" s="10"/>
      <c r="HB445" s="10"/>
      <c r="HC445" s="10"/>
      <c r="HD445" s="10"/>
      <c r="HE445" s="10"/>
      <c r="HF445" s="10"/>
      <c r="HG445" s="10"/>
      <c r="HH445" s="10"/>
      <c r="HI445" s="10"/>
      <c r="HJ445" s="10"/>
      <c r="HK445" s="10"/>
      <c r="HL445" s="10"/>
      <c r="HM445" s="10"/>
      <c r="HN445" s="10"/>
      <c r="HO445" s="10"/>
    </row>
    <row r="446" spans="1:223" ht="33" customHeight="1" x14ac:dyDescent="0.2">
      <c r="A446" s="21">
        <f t="shared" si="15"/>
        <v>427</v>
      </c>
      <c r="B446" s="54" t="s">
        <v>1444</v>
      </c>
      <c r="C446" s="28" t="s">
        <v>1445</v>
      </c>
      <c r="D446" s="224">
        <v>2014.06</v>
      </c>
      <c r="E446" s="135" t="s">
        <v>188</v>
      </c>
      <c r="F446" s="136">
        <v>617</v>
      </c>
      <c r="G446" s="49">
        <v>1454</v>
      </c>
      <c r="H446" s="50" t="s">
        <v>1446</v>
      </c>
      <c r="I446" s="51" t="s">
        <v>53</v>
      </c>
      <c r="J446" s="45" t="s">
        <v>1447</v>
      </c>
    </row>
    <row r="447" spans="1:223" ht="33" customHeight="1" x14ac:dyDescent="0.2">
      <c r="A447" s="21">
        <f t="shared" si="15"/>
        <v>428</v>
      </c>
      <c r="B447" s="129" t="s">
        <v>1448</v>
      </c>
      <c r="C447" s="28" t="s">
        <v>1445</v>
      </c>
      <c r="D447" s="255">
        <v>2014.07</v>
      </c>
      <c r="E447" s="131" t="s">
        <v>237</v>
      </c>
      <c r="F447" s="132">
        <v>810</v>
      </c>
      <c r="G447" s="132">
        <v>1734</v>
      </c>
      <c r="H447" s="133" t="s">
        <v>939</v>
      </c>
      <c r="I447" s="134" t="s">
        <v>53</v>
      </c>
    </row>
    <row r="448" spans="1:223" ht="33" customHeight="1" x14ac:dyDescent="0.2">
      <c r="A448" s="21">
        <f t="shared" si="15"/>
        <v>429</v>
      </c>
      <c r="B448" s="47" t="s">
        <v>1449</v>
      </c>
      <c r="C448" s="28" t="s">
        <v>1445</v>
      </c>
      <c r="D448" s="224" t="s">
        <v>1450</v>
      </c>
      <c r="E448" s="48" t="s">
        <v>303</v>
      </c>
      <c r="F448" s="49">
        <v>963</v>
      </c>
      <c r="G448" s="49">
        <v>2064</v>
      </c>
      <c r="H448" s="50" t="s">
        <v>1451</v>
      </c>
      <c r="I448" s="51" t="s">
        <v>53</v>
      </c>
    </row>
    <row r="449" spans="1:238" ht="33" customHeight="1" x14ac:dyDescent="0.2">
      <c r="A449" s="21">
        <f t="shared" si="15"/>
        <v>430</v>
      </c>
      <c r="B449" s="54" t="s">
        <v>1452</v>
      </c>
      <c r="C449" s="28" t="s">
        <v>1445</v>
      </c>
      <c r="D449" s="224">
        <v>2015.06</v>
      </c>
      <c r="E449" s="55" t="s">
        <v>274</v>
      </c>
      <c r="F449" s="56">
        <v>2310</v>
      </c>
      <c r="G449" s="56">
        <v>4745</v>
      </c>
      <c r="H449" s="57" t="s">
        <v>931</v>
      </c>
      <c r="I449" s="58" t="s">
        <v>53</v>
      </c>
      <c r="J449" s="46"/>
    </row>
    <row r="450" spans="1:238" s="3" customFormat="1" ht="33" customHeight="1" x14ac:dyDescent="0.2">
      <c r="A450" s="369" t="s">
        <v>1453</v>
      </c>
      <c r="B450" s="370"/>
      <c r="C450" s="370"/>
      <c r="D450" s="370"/>
      <c r="E450" s="370"/>
      <c r="F450" s="370"/>
      <c r="G450" s="370"/>
      <c r="H450" s="370"/>
      <c r="I450" s="370"/>
      <c r="J450" s="371"/>
      <c r="K450" s="251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  <c r="CW450" s="10"/>
      <c r="CX450" s="10"/>
      <c r="CY450" s="10"/>
      <c r="CZ450" s="10"/>
      <c r="DA450" s="10"/>
      <c r="DB450" s="10"/>
      <c r="DC450" s="10"/>
      <c r="DD450" s="10"/>
      <c r="DE450" s="10"/>
      <c r="DF450" s="10"/>
      <c r="DG450" s="10"/>
      <c r="DH450" s="10"/>
      <c r="DI450" s="10"/>
      <c r="DJ450" s="10"/>
      <c r="DK450" s="10"/>
      <c r="DL450" s="10"/>
      <c r="DM450" s="10"/>
      <c r="DN450" s="10"/>
      <c r="DO450" s="10"/>
      <c r="DP450" s="10"/>
      <c r="DQ450" s="10"/>
      <c r="DR450" s="10"/>
      <c r="DS450" s="10"/>
      <c r="DT450" s="10"/>
      <c r="DU450" s="10"/>
      <c r="DV450" s="10"/>
      <c r="DW450" s="10"/>
      <c r="DX450" s="10"/>
      <c r="DY450" s="10"/>
      <c r="DZ450" s="10"/>
      <c r="EA450" s="10"/>
      <c r="EB450" s="10"/>
      <c r="EC450" s="10"/>
      <c r="ED450" s="10"/>
      <c r="EE450" s="10"/>
      <c r="EF450" s="10"/>
      <c r="EG450" s="10"/>
      <c r="EH450" s="10"/>
      <c r="EI450" s="10"/>
      <c r="EJ450" s="10"/>
      <c r="EK450" s="10"/>
      <c r="EL450" s="10"/>
      <c r="EM450" s="10"/>
      <c r="EN450" s="10"/>
      <c r="EO450" s="10"/>
      <c r="EP450" s="10"/>
      <c r="EQ450" s="10"/>
      <c r="ER450" s="10"/>
      <c r="ES450" s="10"/>
      <c r="ET450" s="10"/>
      <c r="EU450" s="10"/>
      <c r="EV450" s="10"/>
      <c r="EW450" s="10"/>
      <c r="EX450" s="10"/>
      <c r="EY450" s="10"/>
      <c r="EZ450" s="10"/>
      <c r="FA450" s="10"/>
      <c r="FB450" s="10"/>
      <c r="FC450" s="10"/>
      <c r="FD450" s="10"/>
      <c r="FE450" s="10"/>
      <c r="FF450" s="10"/>
      <c r="FG450" s="10"/>
      <c r="FH450" s="10"/>
      <c r="FI450" s="10"/>
      <c r="FJ450" s="10"/>
      <c r="FK450" s="10"/>
      <c r="FL450" s="10"/>
      <c r="FM450" s="10"/>
      <c r="FN450" s="10"/>
      <c r="FO450" s="10"/>
      <c r="FP450" s="10"/>
      <c r="FQ450" s="10"/>
      <c r="FR450" s="10"/>
      <c r="FS450" s="10"/>
      <c r="FT450" s="10"/>
      <c r="FU450" s="10"/>
      <c r="FV450" s="10"/>
      <c r="FW450" s="10"/>
      <c r="FX450" s="10"/>
      <c r="FY450" s="10"/>
      <c r="FZ450" s="10"/>
      <c r="GA450" s="10"/>
      <c r="GB450" s="10"/>
      <c r="GC450" s="10"/>
      <c r="GD450" s="10"/>
      <c r="GE450" s="10"/>
      <c r="GF450" s="10"/>
      <c r="GG450" s="10"/>
      <c r="GH450" s="10"/>
      <c r="GI450" s="10"/>
      <c r="GJ450" s="10"/>
      <c r="GK450" s="10"/>
      <c r="GL450" s="10"/>
      <c r="GM450" s="10"/>
      <c r="GN450" s="10"/>
      <c r="GO450" s="10"/>
      <c r="GP450" s="10"/>
      <c r="GQ450" s="10"/>
      <c r="GR450" s="10"/>
      <c r="GS450" s="10"/>
      <c r="GT450" s="10"/>
      <c r="GU450" s="10"/>
      <c r="GV450" s="10"/>
      <c r="GW450" s="10"/>
      <c r="GX450" s="10"/>
      <c r="GY450" s="10"/>
      <c r="GZ450" s="10"/>
      <c r="HA450" s="10"/>
      <c r="HB450" s="10"/>
      <c r="HC450" s="10"/>
      <c r="HD450" s="10"/>
      <c r="HE450" s="10"/>
      <c r="HF450" s="10"/>
      <c r="HG450" s="10"/>
      <c r="HH450" s="10"/>
      <c r="HI450" s="10"/>
      <c r="HJ450" s="10"/>
      <c r="HK450" s="10"/>
      <c r="HL450" s="10"/>
      <c r="HM450" s="10"/>
      <c r="HN450" s="10"/>
      <c r="HO450" s="10"/>
    </row>
    <row r="451" spans="1:238" s="3" customFormat="1" ht="33" customHeight="1" x14ac:dyDescent="0.2">
      <c r="A451" s="21">
        <f>ROW()-20</f>
        <v>431</v>
      </c>
      <c r="B451" s="28" t="s">
        <v>10</v>
      </c>
      <c r="C451" s="28" t="s">
        <v>1453</v>
      </c>
      <c r="D451" s="233">
        <v>2007.06</v>
      </c>
      <c r="E451" s="30" t="s">
        <v>493</v>
      </c>
      <c r="F451" s="31">
        <v>186</v>
      </c>
      <c r="G451" s="31">
        <v>145</v>
      </c>
      <c r="H451" s="197" t="s">
        <v>2</v>
      </c>
      <c r="I451" s="33" t="s">
        <v>32</v>
      </c>
      <c r="J451" s="46"/>
      <c r="K451" s="251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  <c r="CW451" s="10"/>
      <c r="CX451" s="10"/>
      <c r="CY451" s="10"/>
      <c r="CZ451" s="10"/>
      <c r="DA451" s="10"/>
      <c r="DB451" s="10"/>
      <c r="DC451" s="10"/>
      <c r="DD451" s="10"/>
      <c r="DE451" s="10"/>
      <c r="DF451" s="10"/>
      <c r="DG451" s="10"/>
      <c r="DH451" s="10"/>
      <c r="DI451" s="10"/>
      <c r="DJ451" s="10"/>
      <c r="DK451" s="10"/>
      <c r="DL451" s="10"/>
      <c r="DM451" s="10"/>
      <c r="DN451" s="10"/>
      <c r="DO451" s="10"/>
      <c r="DP451" s="10"/>
      <c r="DQ451" s="10"/>
      <c r="DR451" s="10"/>
      <c r="DS451" s="10"/>
      <c r="DT451" s="10"/>
      <c r="DU451" s="10"/>
      <c r="DV451" s="10"/>
      <c r="DW451" s="10"/>
      <c r="DX451" s="10"/>
      <c r="DY451" s="10"/>
      <c r="DZ451" s="10"/>
      <c r="EA451" s="10"/>
      <c r="EB451" s="10"/>
      <c r="EC451" s="10"/>
      <c r="ED451" s="10"/>
      <c r="EE451" s="10"/>
      <c r="EF451" s="10"/>
      <c r="EG451" s="10"/>
      <c r="EH451" s="10"/>
      <c r="EI451" s="10"/>
      <c r="EJ451" s="10"/>
      <c r="EK451" s="10"/>
      <c r="EL451" s="10"/>
      <c r="EM451" s="10"/>
      <c r="EN451" s="10"/>
      <c r="EO451" s="10"/>
      <c r="EP451" s="10"/>
      <c r="EQ451" s="10"/>
      <c r="ER451" s="10"/>
      <c r="ES451" s="10"/>
      <c r="ET451" s="10"/>
      <c r="EU451" s="10"/>
      <c r="EV451" s="10"/>
      <c r="EW451" s="10"/>
      <c r="EX451" s="10"/>
      <c r="EY451" s="10"/>
      <c r="EZ451" s="10"/>
      <c r="FA451" s="10"/>
      <c r="FB451" s="10"/>
      <c r="FC451" s="10"/>
      <c r="FD451" s="10"/>
      <c r="FE451" s="10"/>
      <c r="FF451" s="10"/>
      <c r="FG451" s="10"/>
      <c r="FH451" s="10"/>
      <c r="FI451" s="10"/>
      <c r="FJ451" s="10"/>
      <c r="FK451" s="10"/>
      <c r="FL451" s="10"/>
      <c r="FM451" s="10"/>
      <c r="FN451" s="10"/>
      <c r="FO451" s="10"/>
      <c r="FP451" s="10"/>
      <c r="FQ451" s="10"/>
      <c r="FR451" s="10"/>
      <c r="FS451" s="10"/>
      <c r="FT451" s="10"/>
      <c r="FU451" s="10"/>
      <c r="FV451" s="10"/>
      <c r="FW451" s="10"/>
      <c r="FX451" s="10"/>
      <c r="FY451" s="10"/>
      <c r="FZ451" s="10"/>
      <c r="GA451" s="10"/>
      <c r="GB451" s="10"/>
      <c r="GC451" s="10"/>
      <c r="GD451" s="10"/>
      <c r="GE451" s="10"/>
      <c r="GF451" s="10"/>
      <c r="GG451" s="10"/>
      <c r="GH451" s="10"/>
      <c r="GI451" s="10"/>
      <c r="GJ451" s="10"/>
      <c r="GK451" s="10"/>
      <c r="GL451" s="10"/>
      <c r="GM451" s="10"/>
      <c r="GN451" s="10"/>
      <c r="GO451" s="10"/>
      <c r="GP451" s="10"/>
      <c r="GQ451" s="10"/>
      <c r="GR451" s="10"/>
      <c r="GS451" s="10"/>
      <c r="GT451" s="10"/>
      <c r="GU451" s="10"/>
      <c r="GV451" s="10"/>
      <c r="GW451" s="10"/>
      <c r="GX451" s="10"/>
      <c r="GY451" s="10"/>
      <c r="GZ451" s="10"/>
      <c r="HA451" s="10"/>
      <c r="HB451" s="10"/>
      <c r="HC451" s="10"/>
      <c r="HD451" s="10"/>
      <c r="HE451" s="10"/>
      <c r="HF451" s="10"/>
      <c r="HG451" s="10"/>
      <c r="HH451" s="10"/>
      <c r="HI451" s="10"/>
      <c r="HJ451" s="10"/>
      <c r="HK451" s="10"/>
      <c r="HL451" s="10"/>
      <c r="HM451" s="10"/>
      <c r="HN451" s="10"/>
      <c r="HO451" s="10"/>
    </row>
    <row r="452" spans="1:238" s="3" customFormat="1" ht="33" customHeight="1" x14ac:dyDescent="0.2">
      <c r="A452" s="21">
        <f>ROW()-20</f>
        <v>432</v>
      </c>
      <c r="B452" s="22" t="s">
        <v>1454</v>
      </c>
      <c r="C452" s="28" t="s">
        <v>1455</v>
      </c>
      <c r="D452" s="233">
        <v>2011.09</v>
      </c>
      <c r="E452" s="23" t="s">
        <v>390</v>
      </c>
      <c r="F452" s="24">
        <v>1063</v>
      </c>
      <c r="G452" s="24">
        <v>1779</v>
      </c>
      <c r="H452" s="25" t="s">
        <v>4</v>
      </c>
      <c r="I452" s="26" t="s">
        <v>53</v>
      </c>
      <c r="J452" s="27"/>
      <c r="K452" s="251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  <c r="CW452" s="10"/>
      <c r="CX452" s="10"/>
      <c r="CY452" s="10"/>
      <c r="CZ452" s="10"/>
      <c r="DA452" s="10"/>
      <c r="DB452" s="10"/>
      <c r="DC452" s="10"/>
      <c r="DD452" s="10"/>
      <c r="DE452" s="10"/>
      <c r="DF452" s="10"/>
      <c r="DG452" s="10"/>
      <c r="DH452" s="10"/>
      <c r="DI452" s="10"/>
      <c r="DJ452" s="10"/>
      <c r="DK452" s="10"/>
      <c r="DL452" s="10"/>
      <c r="DM452" s="10"/>
      <c r="DN452" s="10"/>
      <c r="DO452" s="10"/>
      <c r="DP452" s="10"/>
      <c r="DQ452" s="10"/>
      <c r="DR452" s="10"/>
      <c r="DS452" s="10"/>
      <c r="DT452" s="10"/>
      <c r="DU452" s="10"/>
      <c r="DV452" s="10"/>
      <c r="DW452" s="10"/>
      <c r="DX452" s="10"/>
      <c r="DY452" s="10"/>
      <c r="DZ452" s="10"/>
      <c r="EA452" s="10"/>
      <c r="EB452" s="10"/>
      <c r="EC452" s="10"/>
      <c r="ED452" s="10"/>
      <c r="EE452" s="10"/>
      <c r="EF452" s="10"/>
      <c r="EG452" s="10"/>
      <c r="EH452" s="10"/>
      <c r="EI452" s="10"/>
      <c r="EJ452" s="10"/>
      <c r="EK452" s="10"/>
      <c r="EL452" s="10"/>
      <c r="EM452" s="10"/>
      <c r="EN452" s="10"/>
      <c r="EO452" s="10"/>
      <c r="EP452" s="10"/>
      <c r="EQ452" s="10"/>
      <c r="ER452" s="10"/>
      <c r="ES452" s="10"/>
      <c r="ET452" s="10"/>
      <c r="EU452" s="10"/>
      <c r="EV452" s="10"/>
      <c r="EW452" s="10"/>
      <c r="EX452" s="10"/>
      <c r="EY452" s="10"/>
      <c r="EZ452" s="10"/>
      <c r="FA452" s="10"/>
      <c r="FB452" s="10"/>
      <c r="FC452" s="10"/>
      <c r="FD452" s="10"/>
      <c r="FE452" s="10"/>
      <c r="FF452" s="10"/>
      <c r="FG452" s="10"/>
      <c r="FH452" s="10"/>
      <c r="FI452" s="10"/>
      <c r="FJ452" s="10"/>
      <c r="FK452" s="10"/>
      <c r="FL452" s="10"/>
      <c r="FM452" s="10"/>
      <c r="FN452" s="10"/>
      <c r="FO452" s="10"/>
      <c r="FP452" s="10"/>
      <c r="FQ452" s="10"/>
      <c r="FR452" s="10"/>
      <c r="FS452" s="10"/>
      <c r="FT452" s="10"/>
      <c r="FU452" s="10"/>
      <c r="FV452" s="10"/>
      <c r="FW452" s="10"/>
      <c r="FX452" s="10"/>
      <c r="FY452" s="10"/>
      <c r="FZ452" s="10"/>
      <c r="GA452" s="10"/>
      <c r="GB452" s="10"/>
      <c r="GC452" s="10"/>
      <c r="GD452" s="10"/>
      <c r="GE452" s="10"/>
      <c r="GF452" s="10"/>
      <c r="GG452" s="10"/>
      <c r="GH452" s="10"/>
      <c r="GI452" s="10"/>
      <c r="GJ452" s="10"/>
      <c r="GK452" s="10"/>
      <c r="GL452" s="10"/>
      <c r="GM452" s="10"/>
      <c r="GN452" s="10"/>
      <c r="GO452" s="10"/>
      <c r="GP452" s="10"/>
      <c r="GQ452" s="10"/>
      <c r="GR452" s="10"/>
      <c r="GS452" s="10"/>
      <c r="GT452" s="10"/>
      <c r="GU452" s="10"/>
      <c r="GV452" s="10"/>
      <c r="GW452" s="10"/>
      <c r="GX452" s="10"/>
      <c r="GY452" s="10"/>
      <c r="GZ452" s="10"/>
      <c r="HA452" s="10"/>
      <c r="HB452" s="10"/>
      <c r="HC452" s="10"/>
      <c r="HD452" s="10"/>
      <c r="HE452" s="10"/>
      <c r="HF452" s="10"/>
      <c r="HG452" s="10"/>
      <c r="HH452" s="10"/>
      <c r="HI452" s="10"/>
      <c r="HJ452" s="10"/>
      <c r="HK452" s="10"/>
      <c r="HL452" s="10"/>
      <c r="HM452" s="10"/>
      <c r="HN452" s="10"/>
      <c r="HO452" s="10"/>
    </row>
    <row r="453" spans="1:238" s="3" customFormat="1" ht="33" customHeight="1" x14ac:dyDescent="0.2">
      <c r="A453" s="369" t="s">
        <v>1456</v>
      </c>
      <c r="B453" s="370"/>
      <c r="C453" s="370"/>
      <c r="D453" s="370"/>
      <c r="E453" s="370"/>
      <c r="F453" s="370"/>
      <c r="G453" s="370"/>
      <c r="H453" s="370"/>
      <c r="I453" s="370"/>
      <c r="J453" s="371"/>
      <c r="K453" s="251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  <c r="CW453" s="10"/>
      <c r="CX453" s="10"/>
      <c r="CY453" s="10"/>
      <c r="CZ453" s="10"/>
      <c r="DA453" s="10"/>
      <c r="DB453" s="10"/>
      <c r="DC453" s="10"/>
      <c r="DD453" s="10"/>
      <c r="DE453" s="10"/>
      <c r="DF453" s="10"/>
      <c r="DG453" s="10"/>
      <c r="DH453" s="10"/>
      <c r="DI453" s="10"/>
      <c r="DJ453" s="10"/>
      <c r="DK453" s="10"/>
      <c r="DL453" s="10"/>
      <c r="DM453" s="10"/>
      <c r="DN453" s="10"/>
      <c r="DO453" s="10"/>
      <c r="DP453" s="10"/>
      <c r="DQ453" s="10"/>
      <c r="DR453" s="10"/>
      <c r="DS453" s="10"/>
      <c r="DT453" s="10"/>
      <c r="DU453" s="10"/>
      <c r="DV453" s="10"/>
      <c r="DW453" s="10"/>
      <c r="DX453" s="10"/>
      <c r="DY453" s="10"/>
      <c r="DZ453" s="10"/>
      <c r="EA453" s="10"/>
      <c r="EB453" s="10"/>
      <c r="EC453" s="10"/>
      <c r="ED453" s="10"/>
      <c r="EE453" s="10"/>
      <c r="EF453" s="10"/>
      <c r="EG453" s="10"/>
      <c r="EH453" s="10"/>
      <c r="EI453" s="10"/>
      <c r="EJ453" s="10"/>
      <c r="EK453" s="10"/>
      <c r="EL453" s="10"/>
      <c r="EM453" s="10"/>
      <c r="EN453" s="10"/>
      <c r="EO453" s="10"/>
      <c r="EP453" s="10"/>
      <c r="EQ453" s="10"/>
      <c r="ER453" s="10"/>
      <c r="ES453" s="10"/>
      <c r="ET453" s="10"/>
      <c r="EU453" s="10"/>
      <c r="EV453" s="10"/>
      <c r="EW453" s="10"/>
      <c r="EX453" s="10"/>
      <c r="EY453" s="10"/>
      <c r="EZ453" s="10"/>
      <c r="FA453" s="10"/>
      <c r="FB453" s="10"/>
      <c r="FC453" s="10"/>
      <c r="FD453" s="10"/>
      <c r="FE453" s="10"/>
      <c r="FF453" s="10"/>
      <c r="FG453" s="10"/>
      <c r="FH453" s="10"/>
      <c r="FI453" s="10"/>
      <c r="FJ453" s="10"/>
      <c r="FK453" s="10"/>
      <c r="FL453" s="10"/>
      <c r="FM453" s="10"/>
      <c r="FN453" s="10"/>
      <c r="FO453" s="10"/>
      <c r="FP453" s="10"/>
      <c r="FQ453" s="10"/>
      <c r="FR453" s="10"/>
      <c r="FS453" s="10"/>
      <c r="FT453" s="10"/>
      <c r="FU453" s="10"/>
      <c r="FV453" s="10"/>
      <c r="FW453" s="10"/>
      <c r="FX453" s="10"/>
      <c r="FY453" s="10"/>
      <c r="FZ453" s="10"/>
      <c r="GA453" s="10"/>
      <c r="GB453" s="10"/>
      <c r="GC453" s="10"/>
      <c r="GD453" s="10"/>
      <c r="GE453" s="10"/>
      <c r="GF453" s="10"/>
      <c r="GG453" s="10"/>
      <c r="GH453" s="10"/>
      <c r="GI453" s="10"/>
      <c r="GJ453" s="10"/>
      <c r="GK453" s="10"/>
      <c r="GL453" s="10"/>
      <c r="GM453" s="10"/>
      <c r="GN453" s="10"/>
      <c r="GO453" s="10"/>
      <c r="GP453" s="10"/>
      <c r="GQ453" s="10"/>
      <c r="GR453" s="10"/>
      <c r="GS453" s="10"/>
      <c r="GT453" s="10"/>
      <c r="GU453" s="10"/>
      <c r="GV453" s="10"/>
      <c r="GW453" s="10"/>
      <c r="GX453" s="10"/>
      <c r="GY453" s="10"/>
      <c r="GZ453" s="10"/>
      <c r="HA453" s="10"/>
      <c r="HB453" s="10"/>
      <c r="HC453" s="10"/>
      <c r="HD453" s="10"/>
      <c r="HE453" s="10"/>
      <c r="HF453" s="10"/>
      <c r="HG453" s="10"/>
      <c r="HH453" s="10"/>
      <c r="HI453" s="10"/>
      <c r="HJ453" s="10"/>
      <c r="HK453" s="10"/>
      <c r="HL453" s="10"/>
      <c r="HM453" s="10"/>
      <c r="HN453" s="10"/>
      <c r="HO453" s="10"/>
    </row>
    <row r="454" spans="1:238" s="3" customFormat="1" ht="33" customHeight="1" x14ac:dyDescent="0.2">
      <c r="A454" s="21">
        <f>ROW()-21</f>
        <v>433</v>
      </c>
      <c r="B454" s="22" t="s">
        <v>1457</v>
      </c>
      <c r="C454" s="22" t="s">
        <v>28</v>
      </c>
      <c r="D454" s="233">
        <v>2006.07</v>
      </c>
      <c r="E454" s="23" t="s">
        <v>348</v>
      </c>
      <c r="F454" s="31">
        <v>261</v>
      </c>
      <c r="G454" s="24">
        <v>1628</v>
      </c>
      <c r="H454" s="29" t="s">
        <v>2</v>
      </c>
      <c r="I454" s="26" t="s">
        <v>53</v>
      </c>
      <c r="J454" s="27"/>
      <c r="K454" s="251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  <c r="CW454" s="10"/>
      <c r="CX454" s="10"/>
      <c r="CY454" s="10"/>
      <c r="CZ454" s="10"/>
      <c r="DA454" s="10"/>
      <c r="DB454" s="10"/>
      <c r="DC454" s="10"/>
      <c r="DD454" s="10"/>
      <c r="DE454" s="10"/>
      <c r="DF454" s="10"/>
      <c r="DG454" s="10"/>
      <c r="DH454" s="10"/>
      <c r="DI454" s="10"/>
      <c r="DJ454" s="10"/>
      <c r="DK454" s="10"/>
      <c r="DL454" s="10"/>
      <c r="DM454" s="10"/>
      <c r="DN454" s="10"/>
      <c r="DO454" s="10"/>
      <c r="DP454" s="10"/>
      <c r="DQ454" s="10"/>
      <c r="DR454" s="10"/>
      <c r="DS454" s="10"/>
      <c r="DT454" s="10"/>
      <c r="DU454" s="10"/>
      <c r="DV454" s="10"/>
      <c r="DW454" s="10"/>
      <c r="DX454" s="10"/>
      <c r="DY454" s="10"/>
      <c r="DZ454" s="10"/>
      <c r="EA454" s="10"/>
      <c r="EB454" s="10"/>
      <c r="EC454" s="10"/>
      <c r="ED454" s="10"/>
      <c r="EE454" s="10"/>
      <c r="EF454" s="10"/>
      <c r="EG454" s="10"/>
      <c r="EH454" s="10"/>
      <c r="EI454" s="10"/>
      <c r="EJ454" s="10"/>
      <c r="EK454" s="10"/>
      <c r="EL454" s="10"/>
      <c r="EM454" s="10"/>
      <c r="EN454" s="10"/>
      <c r="EO454" s="10"/>
      <c r="EP454" s="10"/>
      <c r="EQ454" s="10"/>
      <c r="ER454" s="10"/>
      <c r="ES454" s="10"/>
      <c r="ET454" s="10"/>
      <c r="EU454" s="10"/>
      <c r="EV454" s="10"/>
      <c r="EW454" s="10"/>
      <c r="EX454" s="10"/>
      <c r="EY454" s="10"/>
      <c r="EZ454" s="10"/>
      <c r="FA454" s="10"/>
      <c r="FB454" s="10"/>
      <c r="FC454" s="10"/>
      <c r="FD454" s="10"/>
      <c r="FE454" s="10"/>
      <c r="FF454" s="10"/>
      <c r="FG454" s="10"/>
      <c r="FH454" s="10"/>
      <c r="FI454" s="10"/>
      <c r="FJ454" s="10"/>
      <c r="FK454" s="10"/>
      <c r="FL454" s="10"/>
      <c r="FM454" s="10"/>
      <c r="FN454" s="10"/>
      <c r="FO454" s="10"/>
      <c r="FP454" s="10"/>
      <c r="FQ454" s="10"/>
      <c r="FR454" s="10"/>
      <c r="FS454" s="10"/>
      <c r="FT454" s="10"/>
      <c r="FU454" s="10"/>
      <c r="FV454" s="10"/>
      <c r="FW454" s="10"/>
      <c r="FX454" s="10"/>
      <c r="FY454" s="10"/>
      <c r="FZ454" s="10"/>
      <c r="GA454" s="10"/>
      <c r="GB454" s="10"/>
      <c r="GC454" s="10"/>
      <c r="GD454" s="10"/>
      <c r="GE454" s="10"/>
      <c r="GF454" s="10"/>
      <c r="GG454" s="10"/>
      <c r="GH454" s="10"/>
      <c r="GI454" s="10"/>
      <c r="GJ454" s="10"/>
      <c r="GK454" s="10"/>
      <c r="GL454" s="10"/>
      <c r="GM454" s="10"/>
      <c r="GN454" s="10"/>
      <c r="GO454" s="10"/>
      <c r="GP454" s="10"/>
      <c r="GQ454" s="10"/>
      <c r="GR454" s="10"/>
      <c r="GS454" s="10"/>
      <c r="GT454" s="10"/>
      <c r="GU454" s="10"/>
      <c r="GV454" s="10"/>
      <c r="GW454" s="10"/>
      <c r="GX454" s="10"/>
      <c r="GY454" s="10"/>
      <c r="GZ454" s="10"/>
      <c r="HA454" s="10"/>
      <c r="HB454" s="10"/>
      <c r="HC454" s="10"/>
      <c r="HD454" s="10"/>
      <c r="HE454" s="10"/>
      <c r="HF454" s="10"/>
      <c r="HG454" s="10"/>
      <c r="HH454" s="10"/>
      <c r="HI454" s="10"/>
      <c r="HJ454" s="10"/>
      <c r="HK454" s="10"/>
      <c r="HL454" s="10"/>
      <c r="HM454" s="10"/>
      <c r="HN454" s="10"/>
      <c r="HO454" s="10"/>
    </row>
    <row r="455" spans="1:238" s="3" customFormat="1" ht="33" customHeight="1" x14ac:dyDescent="0.2">
      <c r="A455" s="21">
        <f t="shared" ref="A455:A462" si="16">ROW()-21</f>
        <v>434</v>
      </c>
      <c r="B455" s="22" t="s">
        <v>1458</v>
      </c>
      <c r="C455" s="22" t="s">
        <v>28</v>
      </c>
      <c r="D455" s="235">
        <v>2006.08</v>
      </c>
      <c r="E455" s="23" t="s">
        <v>484</v>
      </c>
      <c r="F455" s="24">
        <v>279</v>
      </c>
      <c r="G455" s="24">
        <v>1744</v>
      </c>
      <c r="H455" s="29" t="s">
        <v>2</v>
      </c>
      <c r="I455" s="26" t="s">
        <v>53</v>
      </c>
      <c r="J455" s="27"/>
      <c r="K455" s="251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  <c r="CW455" s="10"/>
      <c r="CX455" s="10"/>
      <c r="CY455" s="10"/>
      <c r="CZ455" s="10"/>
      <c r="DA455" s="10"/>
      <c r="DB455" s="10"/>
      <c r="DC455" s="10"/>
      <c r="DD455" s="10"/>
      <c r="DE455" s="10"/>
      <c r="DF455" s="10"/>
      <c r="DG455" s="10"/>
      <c r="DH455" s="10"/>
      <c r="DI455" s="10"/>
      <c r="DJ455" s="10"/>
      <c r="DK455" s="10"/>
      <c r="DL455" s="10"/>
      <c r="DM455" s="10"/>
      <c r="DN455" s="10"/>
      <c r="DO455" s="10"/>
      <c r="DP455" s="10"/>
      <c r="DQ455" s="10"/>
      <c r="DR455" s="10"/>
      <c r="DS455" s="10"/>
      <c r="DT455" s="10"/>
      <c r="DU455" s="10"/>
      <c r="DV455" s="10"/>
      <c r="DW455" s="10"/>
      <c r="DX455" s="10"/>
      <c r="DY455" s="10"/>
      <c r="DZ455" s="10"/>
      <c r="EA455" s="10"/>
      <c r="EB455" s="10"/>
      <c r="EC455" s="10"/>
      <c r="ED455" s="10"/>
      <c r="EE455" s="10"/>
      <c r="EF455" s="10"/>
      <c r="EG455" s="10"/>
      <c r="EH455" s="10"/>
      <c r="EI455" s="10"/>
      <c r="EJ455" s="10"/>
      <c r="EK455" s="10"/>
      <c r="EL455" s="10"/>
      <c r="EM455" s="10"/>
      <c r="EN455" s="10"/>
      <c r="EO455" s="10"/>
      <c r="EP455" s="10"/>
      <c r="EQ455" s="10"/>
      <c r="ER455" s="10"/>
      <c r="ES455" s="10"/>
      <c r="ET455" s="10"/>
      <c r="EU455" s="10"/>
      <c r="EV455" s="10"/>
      <c r="EW455" s="10"/>
      <c r="EX455" s="10"/>
      <c r="EY455" s="10"/>
      <c r="EZ455" s="10"/>
      <c r="FA455" s="10"/>
      <c r="FB455" s="10"/>
      <c r="FC455" s="10"/>
      <c r="FD455" s="10"/>
      <c r="FE455" s="10"/>
      <c r="FF455" s="10"/>
      <c r="FG455" s="10"/>
      <c r="FH455" s="10"/>
      <c r="FI455" s="10"/>
      <c r="FJ455" s="10"/>
      <c r="FK455" s="10"/>
      <c r="FL455" s="10"/>
      <c r="FM455" s="10"/>
      <c r="FN455" s="10"/>
      <c r="FO455" s="10"/>
      <c r="FP455" s="10"/>
      <c r="FQ455" s="10"/>
      <c r="FR455" s="10"/>
      <c r="FS455" s="10"/>
      <c r="FT455" s="10"/>
      <c r="FU455" s="10"/>
      <c r="FV455" s="10"/>
      <c r="FW455" s="10"/>
      <c r="FX455" s="10"/>
      <c r="FY455" s="10"/>
      <c r="FZ455" s="10"/>
      <c r="GA455" s="10"/>
      <c r="GB455" s="10"/>
      <c r="GC455" s="10"/>
      <c r="GD455" s="10"/>
      <c r="GE455" s="10"/>
      <c r="GF455" s="10"/>
      <c r="GG455" s="10"/>
      <c r="GH455" s="10"/>
      <c r="GI455" s="10"/>
      <c r="GJ455" s="10"/>
      <c r="GK455" s="10"/>
      <c r="GL455" s="10"/>
      <c r="GM455" s="10"/>
      <c r="GN455" s="10"/>
      <c r="GO455" s="10"/>
      <c r="GP455" s="10"/>
      <c r="GQ455" s="10"/>
      <c r="GR455" s="10"/>
      <c r="GS455" s="10"/>
      <c r="GT455" s="10"/>
      <c r="GU455" s="10"/>
      <c r="GV455" s="10"/>
      <c r="GW455" s="10"/>
      <c r="GX455" s="10"/>
      <c r="GY455" s="10"/>
      <c r="GZ455" s="10"/>
      <c r="HA455" s="10"/>
      <c r="HB455" s="10"/>
      <c r="HC455" s="10"/>
      <c r="HD455" s="10"/>
      <c r="HE455" s="10"/>
      <c r="HF455" s="10"/>
      <c r="HG455" s="10"/>
      <c r="HH455" s="10"/>
      <c r="HI455" s="10"/>
      <c r="HJ455" s="10"/>
      <c r="HK455" s="10"/>
      <c r="HL455" s="10"/>
      <c r="HM455" s="10"/>
      <c r="HN455" s="10"/>
      <c r="HO455" s="10"/>
    </row>
    <row r="456" spans="1:238" ht="33" customHeight="1" x14ac:dyDescent="0.2">
      <c r="A456" s="21">
        <f t="shared" si="16"/>
        <v>435</v>
      </c>
      <c r="B456" s="22" t="s">
        <v>1459</v>
      </c>
      <c r="C456" s="28" t="s">
        <v>28</v>
      </c>
      <c r="D456" s="233">
        <v>2008.02</v>
      </c>
      <c r="E456" s="30" t="s">
        <v>495</v>
      </c>
      <c r="F456" s="31">
        <v>463</v>
      </c>
      <c r="G456" s="31">
        <v>1336</v>
      </c>
      <c r="H456" s="32" t="s">
        <v>2</v>
      </c>
      <c r="I456" s="33" t="s">
        <v>53</v>
      </c>
      <c r="J456" s="46"/>
      <c r="K456" s="236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</row>
    <row r="457" spans="1:238" ht="33" customHeight="1" x14ac:dyDescent="0.2">
      <c r="A457" s="21">
        <f t="shared" si="16"/>
        <v>436</v>
      </c>
      <c r="B457" s="22" t="s">
        <v>1460</v>
      </c>
      <c r="C457" s="54" t="s">
        <v>28</v>
      </c>
      <c r="D457" s="233">
        <v>2008.05</v>
      </c>
      <c r="E457" s="30" t="s">
        <v>459</v>
      </c>
      <c r="F457" s="31">
        <v>318</v>
      </c>
      <c r="G457" s="31">
        <v>265</v>
      </c>
      <c r="H457" s="197" t="s">
        <v>2</v>
      </c>
      <c r="I457" s="33" t="s">
        <v>53</v>
      </c>
      <c r="J457" s="46"/>
      <c r="K457" s="236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</row>
    <row r="458" spans="1:238" ht="33" customHeight="1" x14ac:dyDescent="0.2">
      <c r="A458" s="21">
        <f t="shared" si="16"/>
        <v>437</v>
      </c>
      <c r="B458" s="22" t="s">
        <v>1461</v>
      </c>
      <c r="C458" s="28" t="s">
        <v>1462</v>
      </c>
      <c r="D458" s="233">
        <v>2008.12</v>
      </c>
      <c r="E458" s="23" t="s">
        <v>463</v>
      </c>
      <c r="F458" s="24">
        <v>464</v>
      </c>
      <c r="G458" s="24">
        <v>503</v>
      </c>
      <c r="H458" s="32" t="s">
        <v>941</v>
      </c>
      <c r="I458" s="26" t="s">
        <v>53</v>
      </c>
      <c r="K458" s="236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</row>
    <row r="459" spans="1:238" ht="33" customHeight="1" x14ac:dyDescent="0.2">
      <c r="A459" s="21">
        <f t="shared" si="16"/>
        <v>438</v>
      </c>
      <c r="B459" s="22" t="s">
        <v>1463</v>
      </c>
      <c r="C459" s="28" t="s">
        <v>28</v>
      </c>
      <c r="D459" s="233">
        <v>2009.09</v>
      </c>
      <c r="E459" s="23" t="s">
        <v>133</v>
      </c>
      <c r="F459" s="24">
        <v>206</v>
      </c>
      <c r="G459" s="24">
        <v>214</v>
      </c>
      <c r="H459" s="32" t="s">
        <v>941</v>
      </c>
      <c r="I459" s="26" t="s">
        <v>53</v>
      </c>
      <c r="K459" s="236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</row>
    <row r="460" spans="1:238" ht="33" customHeight="1" x14ac:dyDescent="0.2">
      <c r="A460" s="21">
        <f t="shared" si="16"/>
        <v>439</v>
      </c>
      <c r="B460" s="22" t="s">
        <v>1464</v>
      </c>
      <c r="C460" s="22" t="s">
        <v>1465</v>
      </c>
      <c r="D460" s="233">
        <v>2014.12</v>
      </c>
      <c r="E460" s="23" t="s">
        <v>310</v>
      </c>
      <c r="F460" s="24">
        <v>440</v>
      </c>
      <c r="G460" s="24">
        <v>545</v>
      </c>
      <c r="H460" s="29" t="s">
        <v>939</v>
      </c>
      <c r="I460" s="26" t="s">
        <v>53</v>
      </c>
      <c r="K460" s="236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</row>
    <row r="461" spans="1:238" ht="33" customHeight="1" x14ac:dyDescent="0.2">
      <c r="A461" s="21">
        <f t="shared" si="16"/>
        <v>440</v>
      </c>
      <c r="B461" s="28" t="s">
        <v>1466</v>
      </c>
      <c r="C461" s="54" t="s">
        <v>1462</v>
      </c>
      <c r="D461" s="233">
        <v>2016.01</v>
      </c>
      <c r="E461" s="30" t="s">
        <v>247</v>
      </c>
      <c r="F461" s="31">
        <v>290</v>
      </c>
      <c r="G461" s="31">
        <v>473</v>
      </c>
      <c r="H461" s="32" t="s">
        <v>1446</v>
      </c>
      <c r="I461" s="33" t="s">
        <v>53</v>
      </c>
      <c r="J461" s="46"/>
      <c r="K461" s="236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</row>
    <row r="462" spans="1:238" ht="33" customHeight="1" x14ac:dyDescent="0.2">
      <c r="A462" s="21">
        <f t="shared" si="16"/>
        <v>441</v>
      </c>
      <c r="B462" s="28" t="s">
        <v>1467</v>
      </c>
      <c r="C462" s="54" t="s">
        <v>1462</v>
      </c>
      <c r="D462" s="233">
        <v>2017.01</v>
      </c>
      <c r="E462" s="30" t="s">
        <v>123</v>
      </c>
      <c r="F462" s="77">
        <v>329</v>
      </c>
      <c r="G462" s="31">
        <v>458</v>
      </c>
      <c r="H462" s="32" t="s">
        <v>42</v>
      </c>
      <c r="I462" s="64" t="s">
        <v>53</v>
      </c>
      <c r="J462" s="46"/>
      <c r="K462" s="236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</row>
    <row r="463" spans="1:238" ht="33" customHeight="1" x14ac:dyDescent="0.2">
      <c r="A463" s="369" t="s">
        <v>18</v>
      </c>
      <c r="B463" s="370"/>
      <c r="C463" s="370"/>
      <c r="D463" s="370"/>
      <c r="E463" s="370"/>
      <c r="F463" s="370"/>
      <c r="G463" s="370"/>
      <c r="H463" s="370"/>
      <c r="I463" s="370"/>
      <c r="J463" s="371"/>
      <c r="K463" s="236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</row>
    <row r="464" spans="1:238" ht="33" customHeight="1" x14ac:dyDescent="0.2">
      <c r="A464" s="21">
        <f>ROW()-22</f>
        <v>442</v>
      </c>
      <c r="B464" s="22" t="s">
        <v>1468</v>
      </c>
      <c r="C464" s="28" t="s">
        <v>18</v>
      </c>
      <c r="D464" s="233">
        <v>2008.04</v>
      </c>
      <c r="E464" s="30" t="s">
        <v>135</v>
      </c>
      <c r="F464" s="31">
        <v>537</v>
      </c>
      <c r="G464" s="31">
        <v>1280</v>
      </c>
      <c r="H464" s="32" t="s">
        <v>4</v>
      </c>
      <c r="I464" s="33" t="s">
        <v>53</v>
      </c>
      <c r="J464" s="46"/>
      <c r="K464" s="236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</row>
    <row r="465" spans="1:238" ht="33" customHeight="1" x14ac:dyDescent="0.2">
      <c r="A465" s="21">
        <f t="shared" ref="A465:A528" si="17">ROW()-22</f>
        <v>443</v>
      </c>
      <c r="B465" s="22" t="s">
        <v>1469</v>
      </c>
      <c r="C465" s="89" t="s">
        <v>561</v>
      </c>
      <c r="D465" s="235">
        <v>2009.02</v>
      </c>
      <c r="E465" s="23" t="s">
        <v>373</v>
      </c>
      <c r="F465" s="24">
        <v>84</v>
      </c>
      <c r="G465" s="24">
        <v>102</v>
      </c>
      <c r="H465" s="25" t="s">
        <v>2</v>
      </c>
      <c r="I465" s="26" t="s">
        <v>53</v>
      </c>
      <c r="K465" s="236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</row>
    <row r="466" spans="1:238" ht="33" customHeight="1" x14ac:dyDescent="0.2">
      <c r="A466" s="21">
        <f t="shared" si="17"/>
        <v>444</v>
      </c>
      <c r="B466" s="22" t="s">
        <v>1470</v>
      </c>
      <c r="C466" s="89" t="s">
        <v>561</v>
      </c>
      <c r="D466" s="235">
        <v>2009.02</v>
      </c>
      <c r="E466" s="23" t="s">
        <v>373</v>
      </c>
      <c r="F466" s="24">
        <v>339</v>
      </c>
      <c r="G466" s="24">
        <v>431</v>
      </c>
      <c r="H466" s="25" t="s">
        <v>2</v>
      </c>
      <c r="I466" s="26" t="s">
        <v>53</v>
      </c>
      <c r="K466" s="236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</row>
    <row r="467" spans="1:238" ht="33" customHeight="1" x14ac:dyDescent="0.2">
      <c r="A467" s="21">
        <f t="shared" si="17"/>
        <v>445</v>
      </c>
      <c r="B467" s="22" t="s">
        <v>1471</v>
      </c>
      <c r="C467" s="89" t="s">
        <v>561</v>
      </c>
      <c r="D467" s="235">
        <v>2009.03</v>
      </c>
      <c r="E467" s="23" t="s">
        <v>150</v>
      </c>
      <c r="F467" s="24">
        <v>1355</v>
      </c>
      <c r="G467" s="24">
        <v>2523</v>
      </c>
      <c r="H467" s="25" t="s">
        <v>2</v>
      </c>
      <c r="I467" s="26" t="s">
        <v>53</v>
      </c>
      <c r="K467" s="236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</row>
    <row r="468" spans="1:238" ht="33" customHeight="1" x14ac:dyDescent="0.2">
      <c r="A468" s="21">
        <f t="shared" si="17"/>
        <v>446</v>
      </c>
      <c r="B468" s="22" t="s">
        <v>1472</v>
      </c>
      <c r="C468" s="54" t="s">
        <v>18</v>
      </c>
      <c r="D468" s="233">
        <v>2011.01</v>
      </c>
      <c r="E468" s="23" t="s">
        <v>501</v>
      </c>
      <c r="F468" s="24">
        <v>530</v>
      </c>
      <c r="G468" s="24">
        <v>579</v>
      </c>
      <c r="H468" s="25" t="s">
        <v>4</v>
      </c>
      <c r="I468" s="26" t="s">
        <v>53</v>
      </c>
      <c r="K468" s="236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</row>
    <row r="469" spans="1:238" ht="33" customHeight="1" x14ac:dyDescent="0.2">
      <c r="A469" s="21">
        <f t="shared" si="17"/>
        <v>447</v>
      </c>
      <c r="B469" s="22" t="s">
        <v>1473</v>
      </c>
      <c r="C469" s="28" t="s">
        <v>18</v>
      </c>
      <c r="D469" s="233">
        <v>2011.03</v>
      </c>
      <c r="E469" s="23" t="s">
        <v>450</v>
      </c>
      <c r="F469" s="24">
        <v>727</v>
      </c>
      <c r="G469" s="24">
        <v>1406</v>
      </c>
      <c r="H469" s="25" t="s">
        <v>4</v>
      </c>
      <c r="I469" s="26" t="s">
        <v>53</v>
      </c>
      <c r="K469" s="236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</row>
    <row r="470" spans="1:238" ht="33" customHeight="1" x14ac:dyDescent="0.2">
      <c r="A470" s="21">
        <f t="shared" si="17"/>
        <v>448</v>
      </c>
      <c r="B470" s="22" t="s">
        <v>1474</v>
      </c>
      <c r="C470" s="28" t="s">
        <v>18</v>
      </c>
      <c r="D470" s="233">
        <v>2011.11</v>
      </c>
      <c r="E470" s="23" t="s">
        <v>395</v>
      </c>
      <c r="F470" s="24">
        <v>293</v>
      </c>
      <c r="G470" s="24">
        <v>651</v>
      </c>
      <c r="H470" s="25" t="s">
        <v>4</v>
      </c>
      <c r="I470" s="26" t="s">
        <v>53</v>
      </c>
      <c r="K470" s="236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</row>
    <row r="471" spans="1:238" ht="33" customHeight="1" x14ac:dyDescent="0.2">
      <c r="A471" s="21">
        <f t="shared" si="17"/>
        <v>449</v>
      </c>
      <c r="B471" s="22" t="s">
        <v>1475</v>
      </c>
      <c r="C471" s="28" t="s">
        <v>18</v>
      </c>
      <c r="D471" s="233">
        <v>2012.02</v>
      </c>
      <c r="E471" s="23" t="s">
        <v>372</v>
      </c>
      <c r="F471" s="24">
        <v>395</v>
      </c>
      <c r="G471" s="24">
        <v>423</v>
      </c>
      <c r="H471" s="29" t="s">
        <v>1451</v>
      </c>
      <c r="I471" s="26" t="s">
        <v>53</v>
      </c>
      <c r="K471" s="236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</row>
    <row r="472" spans="1:238" ht="33" customHeight="1" x14ac:dyDescent="0.2">
      <c r="A472" s="21">
        <f t="shared" si="17"/>
        <v>450</v>
      </c>
      <c r="B472" s="28" t="s">
        <v>1476</v>
      </c>
      <c r="C472" s="54" t="s">
        <v>18</v>
      </c>
      <c r="D472" s="233">
        <v>2012.04</v>
      </c>
      <c r="E472" s="30" t="s">
        <v>83</v>
      </c>
      <c r="F472" s="31">
        <v>823</v>
      </c>
      <c r="G472" s="31">
        <v>1292</v>
      </c>
      <c r="H472" s="32" t="s">
        <v>2</v>
      </c>
      <c r="I472" s="33" t="s">
        <v>53</v>
      </c>
      <c r="K472" s="236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</row>
    <row r="473" spans="1:238" ht="33" customHeight="1" x14ac:dyDescent="0.2">
      <c r="A473" s="21">
        <f t="shared" si="17"/>
        <v>451</v>
      </c>
      <c r="B473" s="22" t="s">
        <v>1477</v>
      </c>
      <c r="C473" s="28" t="s">
        <v>18</v>
      </c>
      <c r="D473" s="235">
        <v>2012.06</v>
      </c>
      <c r="E473" s="23" t="s">
        <v>346</v>
      </c>
      <c r="F473" s="24">
        <v>230</v>
      </c>
      <c r="G473" s="24">
        <v>374</v>
      </c>
      <c r="H473" s="29" t="s">
        <v>925</v>
      </c>
      <c r="I473" s="26" t="s">
        <v>53</v>
      </c>
      <c r="J473" s="27" t="s">
        <v>1220</v>
      </c>
      <c r="K473" s="236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</row>
    <row r="474" spans="1:238" ht="33" customHeight="1" x14ac:dyDescent="0.2">
      <c r="A474" s="21">
        <f t="shared" si="17"/>
        <v>452</v>
      </c>
      <c r="B474" s="28" t="s">
        <v>1478</v>
      </c>
      <c r="C474" s="89" t="s">
        <v>561</v>
      </c>
      <c r="D474" s="233">
        <v>2012.11</v>
      </c>
      <c r="E474" s="23" t="s">
        <v>370</v>
      </c>
      <c r="F474" s="24">
        <v>379</v>
      </c>
      <c r="G474" s="24">
        <v>664</v>
      </c>
      <c r="H474" s="29" t="s">
        <v>2</v>
      </c>
      <c r="I474" s="26" t="s">
        <v>53</v>
      </c>
      <c r="K474" s="236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</row>
    <row r="475" spans="1:238" ht="33" customHeight="1" x14ac:dyDescent="0.2">
      <c r="A475" s="21">
        <f t="shared" si="17"/>
        <v>453</v>
      </c>
      <c r="B475" s="28" t="s">
        <v>1479</v>
      </c>
      <c r="C475" s="28" t="s">
        <v>18</v>
      </c>
      <c r="D475" s="235">
        <v>2013.02</v>
      </c>
      <c r="E475" s="23" t="s">
        <v>376</v>
      </c>
      <c r="F475" s="24">
        <v>1237</v>
      </c>
      <c r="G475" s="24">
        <v>2786</v>
      </c>
      <c r="H475" s="29" t="s">
        <v>1099</v>
      </c>
      <c r="I475" s="26" t="s">
        <v>53</v>
      </c>
      <c r="K475" s="236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</row>
    <row r="476" spans="1:238" ht="33" customHeight="1" x14ac:dyDescent="0.2">
      <c r="A476" s="21">
        <f t="shared" si="17"/>
        <v>454</v>
      </c>
      <c r="B476" s="28" t="s">
        <v>1480</v>
      </c>
      <c r="C476" s="89" t="s">
        <v>561</v>
      </c>
      <c r="D476" s="235">
        <v>2013.03</v>
      </c>
      <c r="E476" s="23" t="s">
        <v>83</v>
      </c>
      <c r="F476" s="24">
        <v>647</v>
      </c>
      <c r="G476" s="24">
        <v>1014</v>
      </c>
      <c r="H476" s="29" t="s">
        <v>1481</v>
      </c>
      <c r="I476" s="26" t="s">
        <v>53</v>
      </c>
      <c r="K476" s="236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</row>
    <row r="477" spans="1:238" ht="33" customHeight="1" x14ac:dyDescent="0.2">
      <c r="A477" s="21">
        <f t="shared" si="17"/>
        <v>455</v>
      </c>
      <c r="B477" s="28" t="s">
        <v>1482</v>
      </c>
      <c r="C477" s="23" t="s">
        <v>561</v>
      </c>
      <c r="D477" s="235">
        <v>2013.04</v>
      </c>
      <c r="E477" s="23" t="s">
        <v>351</v>
      </c>
      <c r="F477" s="24">
        <v>287</v>
      </c>
      <c r="G477" s="24">
        <v>709</v>
      </c>
      <c r="H477" s="29" t="s">
        <v>1483</v>
      </c>
      <c r="I477" s="26" t="s">
        <v>53</v>
      </c>
      <c r="J477" s="27" t="s">
        <v>1484</v>
      </c>
      <c r="K477" s="236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</row>
    <row r="478" spans="1:238" ht="33" customHeight="1" x14ac:dyDescent="0.2">
      <c r="A478" s="21">
        <f t="shared" si="17"/>
        <v>456</v>
      </c>
      <c r="B478" s="28" t="s">
        <v>1485</v>
      </c>
      <c r="C478" s="28" t="s">
        <v>18</v>
      </c>
      <c r="D478" s="235">
        <v>2013.06</v>
      </c>
      <c r="E478" s="23" t="s">
        <v>341</v>
      </c>
      <c r="F478" s="24">
        <v>729</v>
      </c>
      <c r="G478" s="24">
        <v>1139</v>
      </c>
      <c r="H478" s="29" t="s">
        <v>1099</v>
      </c>
      <c r="I478" s="26" t="s">
        <v>53</v>
      </c>
      <c r="K478" s="236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</row>
    <row r="479" spans="1:238" ht="33" customHeight="1" x14ac:dyDescent="0.2">
      <c r="A479" s="21">
        <f t="shared" si="17"/>
        <v>457</v>
      </c>
      <c r="B479" s="22" t="s">
        <v>1486</v>
      </c>
      <c r="C479" s="23" t="s">
        <v>561</v>
      </c>
      <c r="D479" s="235">
        <v>2013.12</v>
      </c>
      <c r="E479" s="23" t="s">
        <v>340</v>
      </c>
      <c r="F479" s="24">
        <v>602</v>
      </c>
      <c r="G479" s="24">
        <v>840</v>
      </c>
      <c r="H479" s="29" t="s">
        <v>1481</v>
      </c>
      <c r="I479" s="26" t="s">
        <v>53</v>
      </c>
      <c r="K479" s="236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  <c r="ET479" s="3"/>
      <c r="EU479" s="3"/>
      <c r="EV479" s="3"/>
      <c r="EW479" s="3"/>
      <c r="EX479" s="3"/>
      <c r="EY479" s="3"/>
      <c r="EZ479" s="3"/>
      <c r="FA479" s="3"/>
      <c r="FB479" s="3"/>
      <c r="FC479" s="3"/>
      <c r="FD479" s="3"/>
      <c r="FE479" s="3"/>
      <c r="FF479" s="3"/>
      <c r="FG479" s="3"/>
      <c r="FH479" s="3"/>
      <c r="FI479" s="3"/>
      <c r="FJ479" s="3"/>
      <c r="FK479" s="3"/>
      <c r="FL479" s="3"/>
      <c r="FM479" s="3"/>
      <c r="FN479" s="3"/>
      <c r="FO479" s="3"/>
      <c r="FP479" s="3"/>
      <c r="FQ479" s="3"/>
      <c r="FR479" s="3"/>
      <c r="FS479" s="3"/>
      <c r="FT479" s="3"/>
      <c r="FU479" s="3"/>
      <c r="FV479" s="3"/>
      <c r="FW479" s="3"/>
      <c r="FX479" s="3"/>
      <c r="FY479" s="3"/>
      <c r="FZ479" s="3"/>
      <c r="GA479" s="3"/>
      <c r="GB479" s="3"/>
      <c r="GC479" s="3"/>
      <c r="GD479" s="3"/>
      <c r="GE479" s="3"/>
      <c r="GF479" s="3"/>
      <c r="GG479" s="3"/>
      <c r="GH479" s="3"/>
      <c r="GI479" s="3"/>
      <c r="GJ479" s="3"/>
      <c r="GK479" s="3"/>
      <c r="GL479" s="3"/>
      <c r="GM479" s="3"/>
      <c r="GN479" s="3"/>
      <c r="GO479" s="3"/>
      <c r="GP479" s="3"/>
      <c r="GQ479" s="3"/>
      <c r="GR479" s="3"/>
      <c r="GS479" s="3"/>
      <c r="GT479" s="3"/>
      <c r="GU479" s="3"/>
      <c r="GV479" s="3"/>
      <c r="GW479" s="3"/>
      <c r="GX479" s="3"/>
      <c r="GY479" s="3"/>
      <c r="GZ479" s="3"/>
      <c r="HA479" s="3"/>
      <c r="HB479" s="3"/>
      <c r="HC479" s="3"/>
      <c r="HD479" s="3"/>
      <c r="HE479" s="3"/>
      <c r="HF479" s="3"/>
      <c r="HG479" s="3"/>
      <c r="HH479" s="3"/>
      <c r="HI479" s="3"/>
      <c r="HJ479" s="3"/>
      <c r="HK479" s="3"/>
      <c r="HL479" s="3"/>
      <c r="HM479" s="3"/>
      <c r="HN479" s="3"/>
      <c r="HO479" s="3"/>
    </row>
    <row r="480" spans="1:238" ht="33" customHeight="1" x14ac:dyDescent="0.2">
      <c r="A480" s="21">
        <f t="shared" si="17"/>
        <v>458</v>
      </c>
      <c r="B480" s="28" t="s">
        <v>1487</v>
      </c>
      <c r="C480" s="89" t="s">
        <v>561</v>
      </c>
      <c r="D480" s="233">
        <v>2014.02</v>
      </c>
      <c r="E480" s="52" t="s">
        <v>150</v>
      </c>
      <c r="F480" s="53">
        <v>130</v>
      </c>
      <c r="G480" s="24">
        <v>436</v>
      </c>
      <c r="H480" s="29" t="s">
        <v>1481</v>
      </c>
      <c r="I480" s="26" t="s">
        <v>53</v>
      </c>
      <c r="J480" s="27" t="s">
        <v>1484</v>
      </c>
      <c r="K480" s="236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  <c r="ET480" s="3"/>
      <c r="EU480" s="3"/>
      <c r="EV480" s="3"/>
      <c r="EW480" s="3"/>
      <c r="EX480" s="3"/>
      <c r="EY480" s="3"/>
      <c r="EZ480" s="3"/>
      <c r="FA480" s="3"/>
      <c r="FB480" s="3"/>
      <c r="FC480" s="3"/>
      <c r="FD480" s="3"/>
      <c r="FE480" s="3"/>
      <c r="FF480" s="3"/>
      <c r="FG480" s="3"/>
      <c r="FH480" s="3"/>
      <c r="FI480" s="3"/>
      <c r="FJ480" s="3"/>
      <c r="FK480" s="3"/>
      <c r="FL480" s="3"/>
      <c r="FM480" s="3"/>
      <c r="FN480" s="3"/>
      <c r="FO480" s="3"/>
      <c r="FP480" s="3"/>
      <c r="FQ480" s="3"/>
      <c r="FR480" s="3"/>
      <c r="FS480" s="3"/>
      <c r="FT480" s="3"/>
      <c r="FU480" s="3"/>
      <c r="FV480" s="3"/>
      <c r="FW480" s="3"/>
      <c r="FX480" s="3"/>
      <c r="FY480" s="3"/>
      <c r="FZ480" s="3"/>
      <c r="GA480" s="3"/>
      <c r="GB480" s="3"/>
      <c r="GC480" s="3"/>
      <c r="GD480" s="3"/>
      <c r="GE480" s="3"/>
      <c r="GF480" s="3"/>
      <c r="GG480" s="3"/>
      <c r="GH480" s="3"/>
      <c r="GI480" s="3"/>
      <c r="GJ480" s="3"/>
      <c r="GK480" s="3"/>
      <c r="GL480" s="3"/>
      <c r="GM480" s="3"/>
      <c r="GN480" s="3"/>
      <c r="GO480" s="3"/>
      <c r="GP480" s="3"/>
      <c r="GQ480" s="3"/>
      <c r="GR480" s="3"/>
      <c r="GS480" s="3"/>
      <c r="GT480" s="3"/>
      <c r="GU480" s="3"/>
      <c r="GV480" s="3"/>
      <c r="GW480" s="3"/>
      <c r="GX480" s="3"/>
      <c r="GY480" s="3"/>
      <c r="GZ480" s="3"/>
      <c r="HA480" s="3"/>
      <c r="HB480" s="3"/>
      <c r="HC480" s="3"/>
      <c r="HD480" s="3"/>
      <c r="HE480" s="3"/>
      <c r="HF480" s="3"/>
      <c r="HG480" s="3"/>
      <c r="HH480" s="3"/>
      <c r="HI480" s="3"/>
      <c r="HJ480" s="3"/>
      <c r="HK480" s="3"/>
      <c r="HL480" s="3"/>
      <c r="HM480" s="3"/>
      <c r="HN480" s="3"/>
      <c r="HO480" s="3"/>
    </row>
    <row r="481" spans="1:223" ht="33" customHeight="1" x14ac:dyDescent="0.2">
      <c r="A481" s="21">
        <f t="shared" si="17"/>
        <v>459</v>
      </c>
      <c r="B481" s="28" t="s">
        <v>1488</v>
      </c>
      <c r="C481" s="89" t="s">
        <v>561</v>
      </c>
      <c r="D481" s="233">
        <v>2014.02</v>
      </c>
      <c r="E481" s="52" t="s">
        <v>322</v>
      </c>
      <c r="F481" s="53">
        <v>314</v>
      </c>
      <c r="G481" s="24">
        <v>535</v>
      </c>
      <c r="H481" s="29" t="s">
        <v>1219</v>
      </c>
      <c r="I481" s="26" t="s">
        <v>53</v>
      </c>
      <c r="J481" s="27" t="s">
        <v>1489</v>
      </c>
      <c r="K481" s="236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  <c r="ET481" s="3"/>
      <c r="EU481" s="3"/>
      <c r="EV481" s="3"/>
      <c r="EW481" s="3"/>
      <c r="EX481" s="3"/>
      <c r="EY481" s="3"/>
      <c r="EZ481" s="3"/>
      <c r="FA481" s="3"/>
      <c r="FB481" s="3"/>
      <c r="FC481" s="3"/>
      <c r="FD481" s="3"/>
      <c r="FE481" s="3"/>
      <c r="FF481" s="3"/>
      <c r="FG481" s="3"/>
      <c r="FH481" s="3"/>
      <c r="FI481" s="3"/>
      <c r="FJ481" s="3"/>
      <c r="FK481" s="3"/>
      <c r="FL481" s="3"/>
      <c r="FM481" s="3"/>
      <c r="FN481" s="3"/>
      <c r="FO481" s="3"/>
      <c r="FP481" s="3"/>
      <c r="FQ481" s="3"/>
      <c r="FR481" s="3"/>
      <c r="FS481" s="3"/>
      <c r="FT481" s="3"/>
      <c r="FU481" s="3"/>
      <c r="FV481" s="3"/>
      <c r="FW481" s="3"/>
      <c r="FX481" s="3"/>
      <c r="FY481" s="3"/>
      <c r="FZ481" s="3"/>
      <c r="GA481" s="3"/>
      <c r="GB481" s="3"/>
      <c r="GC481" s="3"/>
      <c r="GD481" s="3"/>
      <c r="GE481" s="3"/>
      <c r="GF481" s="3"/>
      <c r="GG481" s="3"/>
      <c r="GH481" s="3"/>
      <c r="GI481" s="3"/>
      <c r="GJ481" s="3"/>
      <c r="GK481" s="3"/>
      <c r="GL481" s="3"/>
      <c r="GM481" s="3"/>
      <c r="GN481" s="3"/>
      <c r="GO481" s="3"/>
      <c r="GP481" s="3"/>
      <c r="GQ481" s="3"/>
      <c r="GR481" s="3"/>
      <c r="GS481" s="3"/>
      <c r="GT481" s="3"/>
      <c r="GU481" s="3"/>
      <c r="GV481" s="3"/>
      <c r="GW481" s="3"/>
      <c r="GX481" s="3"/>
      <c r="GY481" s="3"/>
      <c r="GZ481" s="3"/>
      <c r="HA481" s="3"/>
      <c r="HB481" s="3"/>
      <c r="HC481" s="3"/>
      <c r="HD481" s="3"/>
      <c r="HE481" s="3"/>
      <c r="HF481" s="3"/>
      <c r="HG481" s="3"/>
      <c r="HH481" s="3"/>
      <c r="HI481" s="3"/>
      <c r="HJ481" s="3"/>
      <c r="HK481" s="3"/>
      <c r="HL481" s="3"/>
      <c r="HM481" s="3"/>
      <c r="HN481" s="3"/>
      <c r="HO481" s="3"/>
    </row>
    <row r="482" spans="1:223" ht="33" customHeight="1" x14ac:dyDescent="0.2">
      <c r="A482" s="21">
        <f t="shared" si="17"/>
        <v>460</v>
      </c>
      <c r="B482" s="28" t="s">
        <v>1490</v>
      </c>
      <c r="C482" s="28" t="s">
        <v>18</v>
      </c>
      <c r="D482" s="233">
        <v>2014.04</v>
      </c>
      <c r="E482" s="52" t="s">
        <v>236</v>
      </c>
      <c r="F482" s="53">
        <v>94</v>
      </c>
      <c r="G482" s="24">
        <v>214</v>
      </c>
      <c r="H482" s="29" t="s">
        <v>3</v>
      </c>
      <c r="I482" s="26" t="s">
        <v>53</v>
      </c>
      <c r="J482" s="27" t="s">
        <v>1447</v>
      </c>
      <c r="K482" s="236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  <c r="ET482" s="3"/>
      <c r="EU482" s="3"/>
      <c r="EV482" s="3"/>
      <c r="EW482" s="3"/>
      <c r="EX482" s="3"/>
      <c r="EY482" s="3"/>
      <c r="EZ482" s="3"/>
      <c r="FA482" s="3"/>
      <c r="FB482" s="3"/>
      <c r="FC482" s="3"/>
      <c r="FD482" s="3"/>
      <c r="FE482" s="3"/>
      <c r="FF482" s="3"/>
      <c r="FG482" s="3"/>
      <c r="FH482" s="3"/>
      <c r="FI482" s="3"/>
      <c r="FJ482" s="3"/>
      <c r="FK482" s="3"/>
      <c r="FL482" s="3"/>
      <c r="FM482" s="3"/>
      <c r="FN482" s="3"/>
      <c r="FO482" s="3"/>
      <c r="FP482" s="3"/>
      <c r="FQ482" s="3"/>
      <c r="FR482" s="3"/>
      <c r="FS482" s="3"/>
      <c r="FT482" s="3"/>
      <c r="FU482" s="3"/>
      <c r="FV482" s="3"/>
      <c r="FW482" s="3"/>
      <c r="FX482" s="3"/>
      <c r="FY482" s="3"/>
      <c r="FZ482" s="3"/>
      <c r="GA482" s="3"/>
      <c r="GB482" s="3"/>
      <c r="GC482" s="3"/>
      <c r="GD482" s="3"/>
      <c r="GE482" s="3"/>
      <c r="GF482" s="3"/>
      <c r="GG482" s="3"/>
      <c r="GH482" s="3"/>
      <c r="GI482" s="3"/>
      <c r="GJ482" s="3"/>
      <c r="GK482" s="3"/>
      <c r="GL482" s="3"/>
      <c r="GM482" s="3"/>
      <c r="GN482" s="3"/>
      <c r="GO482" s="3"/>
      <c r="GP482" s="3"/>
      <c r="GQ482" s="3"/>
      <c r="GR482" s="3"/>
      <c r="GS482" s="3"/>
      <c r="GT482" s="3"/>
      <c r="GU482" s="3"/>
      <c r="GV482" s="3"/>
      <c r="GW482" s="3"/>
      <c r="GX482" s="3"/>
      <c r="GY482" s="3"/>
      <c r="GZ482" s="3"/>
      <c r="HA482" s="3"/>
      <c r="HB482" s="3"/>
      <c r="HC482" s="3"/>
      <c r="HD482" s="3"/>
      <c r="HE482" s="3"/>
      <c r="HF482" s="3"/>
      <c r="HG482" s="3"/>
      <c r="HH482" s="3"/>
      <c r="HI482" s="3"/>
      <c r="HJ482" s="3"/>
      <c r="HK482" s="3"/>
      <c r="HL482" s="3"/>
      <c r="HM482" s="3"/>
      <c r="HN482" s="3"/>
      <c r="HO482" s="3"/>
    </row>
    <row r="483" spans="1:223" ht="33" customHeight="1" x14ac:dyDescent="0.2">
      <c r="A483" s="21">
        <f t="shared" si="17"/>
        <v>461</v>
      </c>
      <c r="B483" s="28" t="s">
        <v>1491</v>
      </c>
      <c r="C483" s="89" t="s">
        <v>561</v>
      </c>
      <c r="D483" s="233">
        <v>2014.06</v>
      </c>
      <c r="E483" s="52" t="s">
        <v>332</v>
      </c>
      <c r="F483" s="53">
        <v>142</v>
      </c>
      <c r="G483" s="24">
        <v>135</v>
      </c>
      <c r="H483" s="29" t="s">
        <v>1492</v>
      </c>
      <c r="I483" s="26" t="s">
        <v>53</v>
      </c>
      <c r="J483" s="27" t="s">
        <v>1493</v>
      </c>
      <c r="K483" s="236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  <c r="ET483" s="3"/>
      <c r="EU483" s="3"/>
      <c r="EV483" s="3"/>
      <c r="EW483" s="3"/>
      <c r="EX483" s="3"/>
      <c r="EY483" s="3"/>
      <c r="EZ483" s="3"/>
      <c r="FA483" s="3"/>
      <c r="FB483" s="3"/>
      <c r="FC483" s="3"/>
      <c r="FD483" s="3"/>
      <c r="FE483" s="3"/>
      <c r="FF483" s="3"/>
      <c r="FG483" s="3"/>
      <c r="FH483" s="3"/>
      <c r="FI483" s="3"/>
      <c r="FJ483" s="3"/>
      <c r="FK483" s="3"/>
      <c r="FL483" s="3"/>
      <c r="FM483" s="3"/>
      <c r="FN483" s="3"/>
      <c r="FO483" s="3"/>
      <c r="FP483" s="3"/>
      <c r="FQ483" s="3"/>
      <c r="FR483" s="3"/>
      <c r="FS483" s="3"/>
      <c r="FT483" s="3"/>
      <c r="FU483" s="3"/>
      <c r="FV483" s="3"/>
      <c r="FW483" s="3"/>
      <c r="FX483" s="3"/>
      <c r="FY483" s="3"/>
      <c r="FZ483" s="3"/>
      <c r="GA483" s="3"/>
      <c r="GB483" s="3"/>
      <c r="GC483" s="3"/>
      <c r="GD483" s="3"/>
      <c r="GE483" s="3"/>
      <c r="GF483" s="3"/>
      <c r="GG483" s="3"/>
      <c r="GH483" s="3"/>
      <c r="GI483" s="3"/>
      <c r="GJ483" s="3"/>
      <c r="GK483" s="3"/>
      <c r="GL483" s="3"/>
      <c r="GM483" s="3"/>
      <c r="GN483" s="3"/>
      <c r="GO483" s="3"/>
      <c r="GP483" s="3"/>
      <c r="GQ483" s="3"/>
      <c r="GR483" s="3"/>
      <c r="GS483" s="3"/>
      <c r="GT483" s="3"/>
      <c r="GU483" s="3"/>
      <c r="GV483" s="3"/>
      <c r="GW483" s="3"/>
      <c r="GX483" s="3"/>
      <c r="GY483" s="3"/>
      <c r="GZ483" s="3"/>
      <c r="HA483" s="3"/>
      <c r="HB483" s="3"/>
      <c r="HC483" s="3"/>
      <c r="HD483" s="3"/>
      <c r="HE483" s="3"/>
      <c r="HF483" s="3"/>
      <c r="HG483" s="3"/>
      <c r="HH483" s="3"/>
      <c r="HI483" s="3"/>
      <c r="HJ483" s="3"/>
      <c r="HK483" s="3"/>
      <c r="HL483" s="3"/>
      <c r="HM483" s="3"/>
      <c r="HN483" s="3"/>
      <c r="HO483" s="3"/>
    </row>
    <row r="484" spans="1:223" ht="33" customHeight="1" x14ac:dyDescent="0.2">
      <c r="A484" s="21">
        <f t="shared" si="17"/>
        <v>462</v>
      </c>
      <c r="B484" s="28" t="s">
        <v>1494</v>
      </c>
      <c r="C484" s="89" t="s">
        <v>561</v>
      </c>
      <c r="D484" s="233">
        <v>2014.06</v>
      </c>
      <c r="E484" s="52" t="s">
        <v>333</v>
      </c>
      <c r="F484" s="53">
        <v>3808</v>
      </c>
      <c r="G484" s="24">
        <v>8216</v>
      </c>
      <c r="H484" s="29" t="s">
        <v>1492</v>
      </c>
      <c r="I484" s="26" t="s">
        <v>53</v>
      </c>
      <c r="J484" s="45"/>
      <c r="ED484" s="3"/>
      <c r="EE484" s="3"/>
      <c r="EF484" s="3"/>
      <c r="EG484" s="3"/>
      <c r="EH484" s="3"/>
      <c r="EI484" s="3"/>
      <c r="EJ484" s="3"/>
      <c r="EK484" s="3"/>
      <c r="EL484" s="3"/>
      <c r="EM484" s="3"/>
      <c r="EN484" s="3"/>
      <c r="EO484" s="3"/>
      <c r="EP484" s="3"/>
      <c r="EQ484" s="3"/>
      <c r="ER484" s="3"/>
      <c r="ES484" s="3"/>
      <c r="ET484" s="3"/>
      <c r="EU484" s="3"/>
      <c r="EV484" s="3"/>
      <c r="EW484" s="3"/>
      <c r="EX484" s="3"/>
      <c r="EY484" s="3"/>
      <c r="EZ484" s="3"/>
      <c r="FA484" s="3"/>
      <c r="FB484" s="3"/>
      <c r="FC484" s="3"/>
      <c r="FD484" s="3"/>
      <c r="FE484" s="3"/>
      <c r="FF484" s="3"/>
      <c r="FG484" s="3"/>
      <c r="FH484" s="3"/>
      <c r="FI484" s="3"/>
      <c r="FJ484" s="3"/>
      <c r="FK484" s="3"/>
      <c r="FL484" s="3"/>
      <c r="FM484" s="3"/>
      <c r="FN484" s="3"/>
      <c r="FO484" s="3"/>
      <c r="FP484" s="3"/>
      <c r="FQ484" s="3"/>
      <c r="FR484" s="3"/>
      <c r="FS484" s="3"/>
      <c r="FT484" s="3"/>
      <c r="FU484" s="3"/>
      <c r="FV484" s="3"/>
      <c r="FW484" s="3"/>
      <c r="FX484" s="3"/>
      <c r="FY484" s="3"/>
      <c r="FZ484" s="3"/>
      <c r="GA484" s="3"/>
      <c r="GB484" s="3"/>
      <c r="GC484" s="3"/>
      <c r="GD484" s="3"/>
      <c r="GE484" s="3"/>
      <c r="GF484" s="3"/>
      <c r="GG484" s="3"/>
      <c r="GH484" s="3"/>
      <c r="GI484" s="3"/>
      <c r="GJ484" s="3"/>
      <c r="GK484" s="3"/>
      <c r="GL484" s="3"/>
      <c r="GM484" s="3"/>
      <c r="GN484" s="3"/>
      <c r="GO484" s="3"/>
      <c r="GP484" s="3"/>
      <c r="GQ484" s="3"/>
      <c r="GR484" s="3"/>
      <c r="GS484" s="3"/>
      <c r="GT484" s="3"/>
      <c r="GU484" s="3"/>
      <c r="GV484" s="3"/>
      <c r="GW484" s="3"/>
      <c r="GX484" s="3"/>
      <c r="GY484" s="3"/>
      <c r="GZ484" s="3"/>
      <c r="HA484" s="3"/>
      <c r="HB484" s="3"/>
      <c r="HC484" s="3"/>
      <c r="HD484" s="3"/>
      <c r="HE484" s="3"/>
      <c r="HF484" s="3"/>
      <c r="HG484" s="3"/>
      <c r="HH484" s="3"/>
      <c r="HI484" s="3"/>
      <c r="HJ484" s="3"/>
      <c r="HK484" s="3"/>
      <c r="HL484" s="3"/>
      <c r="HM484" s="3"/>
      <c r="HN484" s="3"/>
      <c r="HO484" s="3"/>
    </row>
    <row r="485" spans="1:223" ht="33" customHeight="1" x14ac:dyDescent="0.2">
      <c r="A485" s="21">
        <f t="shared" si="17"/>
        <v>463</v>
      </c>
      <c r="B485" s="22" t="s">
        <v>1495</v>
      </c>
      <c r="C485" s="22" t="s">
        <v>18</v>
      </c>
      <c r="D485" s="233">
        <v>2014.08</v>
      </c>
      <c r="E485" s="23" t="s">
        <v>279</v>
      </c>
      <c r="F485" s="24">
        <v>523</v>
      </c>
      <c r="G485" s="24">
        <v>1231</v>
      </c>
      <c r="H485" s="29" t="s">
        <v>1451</v>
      </c>
      <c r="I485" s="26" t="s">
        <v>53</v>
      </c>
      <c r="J485" s="45" t="s">
        <v>1447</v>
      </c>
      <c r="ED485" s="3"/>
      <c r="EE485" s="3"/>
      <c r="EF485" s="3"/>
      <c r="EG485" s="3"/>
      <c r="EH485" s="3"/>
      <c r="EI485" s="3"/>
      <c r="EJ485" s="3"/>
      <c r="EK485" s="3"/>
      <c r="EL485" s="3"/>
      <c r="EM485" s="3"/>
      <c r="EN485" s="3"/>
      <c r="EO485" s="3"/>
      <c r="EP485" s="3"/>
      <c r="EQ485" s="3"/>
      <c r="ER485" s="3"/>
      <c r="ES485" s="3"/>
      <c r="ET485" s="3"/>
      <c r="EU485" s="3"/>
      <c r="EV485" s="3"/>
      <c r="EW485" s="3"/>
      <c r="EX485" s="3"/>
      <c r="EY485" s="3"/>
      <c r="EZ485" s="3"/>
      <c r="FA485" s="3"/>
      <c r="FB485" s="3"/>
      <c r="FC485" s="3"/>
      <c r="FD485" s="3"/>
      <c r="FE485" s="3"/>
      <c r="FF485" s="3"/>
      <c r="FG485" s="3"/>
      <c r="FH485" s="3"/>
      <c r="FI485" s="3"/>
      <c r="FJ485" s="3"/>
      <c r="FK485" s="3"/>
      <c r="FL485" s="3"/>
      <c r="FM485" s="3"/>
      <c r="FN485" s="3"/>
      <c r="FO485" s="3"/>
      <c r="FP485" s="3"/>
      <c r="FQ485" s="3"/>
      <c r="FR485" s="3"/>
      <c r="FS485" s="3"/>
      <c r="FT485" s="3"/>
      <c r="FU485" s="3"/>
      <c r="FV485" s="3"/>
      <c r="FW485" s="3"/>
      <c r="FX485" s="3"/>
      <c r="FY485" s="3"/>
      <c r="FZ485" s="3"/>
      <c r="GA485" s="3"/>
      <c r="GB485" s="3"/>
      <c r="GC485" s="3"/>
      <c r="GD485" s="3"/>
      <c r="GE485" s="3"/>
      <c r="GF485" s="3"/>
      <c r="GG485" s="3"/>
      <c r="GH485" s="3"/>
      <c r="GI485" s="3"/>
      <c r="GJ485" s="3"/>
      <c r="GK485" s="3"/>
      <c r="GL485" s="3"/>
      <c r="GM485" s="3"/>
      <c r="GN485" s="3"/>
      <c r="GO485" s="3"/>
      <c r="GP485" s="3"/>
      <c r="GQ485" s="3"/>
      <c r="GR485" s="3"/>
      <c r="GS485" s="3"/>
      <c r="GT485" s="3"/>
      <c r="GU485" s="3"/>
      <c r="GV485" s="3"/>
      <c r="GW485" s="3"/>
      <c r="GX485" s="3"/>
      <c r="GY485" s="3"/>
      <c r="GZ485" s="3"/>
      <c r="HA485" s="3"/>
      <c r="HB485" s="3"/>
      <c r="HC485" s="3"/>
      <c r="HD485" s="3"/>
      <c r="HE485" s="3"/>
      <c r="HF485" s="3"/>
      <c r="HG485" s="3"/>
      <c r="HH485" s="3"/>
      <c r="HI485" s="3"/>
      <c r="HJ485" s="3"/>
      <c r="HK485" s="3"/>
      <c r="HL485" s="3"/>
      <c r="HM485" s="3"/>
      <c r="HN485" s="3"/>
      <c r="HO485" s="3"/>
    </row>
    <row r="486" spans="1:223" ht="33" customHeight="1" x14ac:dyDescent="0.2">
      <c r="A486" s="21">
        <f t="shared" si="17"/>
        <v>464</v>
      </c>
      <c r="B486" s="22" t="s">
        <v>1228</v>
      </c>
      <c r="C486" s="22" t="s">
        <v>18</v>
      </c>
      <c r="D486" s="233">
        <v>2014.09</v>
      </c>
      <c r="E486" s="23" t="s">
        <v>298</v>
      </c>
      <c r="F486" s="24">
        <v>654</v>
      </c>
      <c r="G486" s="24">
        <v>753</v>
      </c>
      <c r="H486" s="29" t="s">
        <v>1492</v>
      </c>
      <c r="I486" s="26" t="s">
        <v>53</v>
      </c>
      <c r="K486" s="236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  <c r="DD486" s="3"/>
      <c r="DE486" s="3"/>
      <c r="DF486" s="3"/>
      <c r="DG486" s="3"/>
      <c r="DH486" s="3"/>
      <c r="DI486" s="3"/>
      <c r="DJ486" s="3"/>
      <c r="DK486" s="3"/>
      <c r="DL486" s="3"/>
      <c r="DM486" s="3"/>
      <c r="DN486" s="3"/>
      <c r="DO486" s="3"/>
      <c r="DP486" s="3"/>
      <c r="DQ486" s="3"/>
      <c r="DR486" s="3"/>
      <c r="DS486" s="3"/>
      <c r="DT486" s="3"/>
      <c r="DU486" s="3"/>
      <c r="DV486" s="3"/>
      <c r="DW486" s="3"/>
      <c r="DX486" s="3"/>
      <c r="DY486" s="3"/>
      <c r="DZ486" s="3"/>
      <c r="EA486" s="3"/>
      <c r="EB486" s="3"/>
      <c r="EC486" s="3"/>
      <c r="ED486" s="3"/>
      <c r="EE486" s="3"/>
      <c r="EF486" s="3"/>
      <c r="EG486" s="3"/>
      <c r="EH486" s="3"/>
      <c r="EI486" s="3"/>
      <c r="EJ486" s="3"/>
      <c r="EK486" s="3"/>
      <c r="EL486" s="3"/>
      <c r="EM486" s="3"/>
      <c r="EN486" s="3"/>
      <c r="EO486" s="3"/>
      <c r="EP486" s="3"/>
      <c r="EQ486" s="3"/>
      <c r="ER486" s="3"/>
      <c r="ES486" s="3"/>
      <c r="ET486" s="3"/>
      <c r="EU486" s="3"/>
      <c r="EV486" s="3"/>
      <c r="EW486" s="3"/>
      <c r="EX486" s="3"/>
      <c r="EY486" s="3"/>
      <c r="EZ486" s="3"/>
      <c r="FA486" s="3"/>
      <c r="FB486" s="3"/>
      <c r="FC486" s="3"/>
      <c r="FD486" s="3"/>
      <c r="FE486" s="3"/>
      <c r="FF486" s="3"/>
      <c r="FG486" s="3"/>
      <c r="FH486" s="3"/>
      <c r="FI486" s="3"/>
      <c r="FJ486" s="3"/>
      <c r="FK486" s="3"/>
      <c r="FL486" s="3"/>
      <c r="FM486" s="3"/>
      <c r="FN486" s="3"/>
      <c r="FO486" s="3"/>
      <c r="FP486" s="3"/>
      <c r="FQ486" s="3"/>
      <c r="FR486" s="3"/>
      <c r="FS486" s="3"/>
      <c r="FT486" s="3"/>
      <c r="FU486" s="3"/>
      <c r="FV486" s="3"/>
      <c r="FW486" s="3"/>
      <c r="FX486" s="3"/>
      <c r="FY486" s="3"/>
      <c r="FZ486" s="3"/>
      <c r="GA486" s="3"/>
      <c r="GB486" s="3"/>
      <c r="GC486" s="3"/>
      <c r="GD486" s="3"/>
      <c r="GE486" s="3"/>
      <c r="GF486" s="3"/>
      <c r="GG486" s="3"/>
      <c r="GH486" s="3"/>
      <c r="GI486" s="3"/>
      <c r="GJ486" s="3"/>
      <c r="GK486" s="3"/>
      <c r="GL486" s="3"/>
      <c r="GM486" s="3"/>
      <c r="GN486" s="3"/>
      <c r="GO486" s="3"/>
      <c r="GP486" s="3"/>
      <c r="GQ486" s="3"/>
      <c r="GR486" s="3"/>
      <c r="GS486" s="3"/>
      <c r="GT486" s="3"/>
      <c r="GU486" s="3"/>
      <c r="GV486" s="3"/>
      <c r="GW486" s="3"/>
      <c r="GX486" s="3"/>
      <c r="GY486" s="3"/>
      <c r="GZ486" s="3"/>
      <c r="HA486" s="3"/>
      <c r="HB486" s="3"/>
      <c r="HC486" s="3"/>
      <c r="HD486" s="3"/>
      <c r="HE486" s="3"/>
      <c r="HF486" s="3"/>
      <c r="HG486" s="3"/>
      <c r="HH486" s="3"/>
      <c r="HI486" s="3"/>
      <c r="HJ486" s="3"/>
      <c r="HK486" s="3"/>
      <c r="HL486" s="3"/>
      <c r="HM486" s="3"/>
      <c r="HN486" s="3"/>
      <c r="HO486" s="3"/>
    </row>
    <row r="487" spans="1:223" ht="33" customHeight="1" x14ac:dyDescent="0.2">
      <c r="A487" s="21">
        <f t="shared" si="17"/>
        <v>465</v>
      </c>
      <c r="B487" s="22" t="s">
        <v>1496</v>
      </c>
      <c r="C487" s="89" t="s">
        <v>561</v>
      </c>
      <c r="D487" s="233">
        <v>2014.09</v>
      </c>
      <c r="E487" s="23" t="s">
        <v>151</v>
      </c>
      <c r="F487" s="24">
        <v>389</v>
      </c>
      <c r="G487" s="24">
        <v>655</v>
      </c>
      <c r="H487" s="29" t="s">
        <v>1497</v>
      </c>
      <c r="I487" s="26" t="s">
        <v>53</v>
      </c>
      <c r="K487" s="236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  <c r="DC487" s="3"/>
      <c r="DD487" s="3"/>
      <c r="DE487" s="3"/>
      <c r="DF487" s="3"/>
      <c r="DG487" s="3"/>
      <c r="DH487" s="3"/>
      <c r="DI487" s="3"/>
      <c r="DJ487" s="3"/>
      <c r="DK487" s="3"/>
      <c r="DL487" s="3"/>
      <c r="DM487" s="3"/>
      <c r="DN487" s="3"/>
      <c r="DO487" s="3"/>
      <c r="DP487" s="3"/>
      <c r="DQ487" s="3"/>
      <c r="DR487" s="3"/>
      <c r="DS487" s="3"/>
      <c r="DT487" s="3"/>
      <c r="DU487" s="3"/>
      <c r="DV487" s="3"/>
      <c r="DW487" s="3"/>
      <c r="DX487" s="3"/>
      <c r="DY487" s="3"/>
      <c r="DZ487" s="3"/>
      <c r="EA487" s="3"/>
      <c r="EB487" s="3"/>
      <c r="EC487" s="3"/>
      <c r="ED487" s="3"/>
      <c r="EE487" s="3"/>
      <c r="EF487" s="3"/>
      <c r="EG487" s="3"/>
      <c r="EH487" s="3"/>
      <c r="EI487" s="3"/>
      <c r="EJ487" s="3"/>
      <c r="EK487" s="3"/>
      <c r="EL487" s="3"/>
      <c r="EM487" s="3"/>
      <c r="EN487" s="3"/>
      <c r="EO487" s="3"/>
      <c r="EP487" s="3"/>
      <c r="EQ487" s="3"/>
      <c r="ER487" s="3"/>
      <c r="ES487" s="3"/>
      <c r="ET487" s="3"/>
      <c r="EU487" s="3"/>
      <c r="EV487" s="3"/>
      <c r="EW487" s="3"/>
      <c r="EX487" s="3"/>
      <c r="EY487" s="3"/>
      <c r="EZ487" s="3"/>
      <c r="FA487" s="3"/>
      <c r="FB487" s="3"/>
      <c r="FC487" s="3"/>
      <c r="FD487" s="3"/>
      <c r="FE487" s="3"/>
      <c r="FF487" s="3"/>
      <c r="FG487" s="3"/>
      <c r="FH487" s="3"/>
      <c r="FI487" s="3"/>
      <c r="FJ487" s="3"/>
      <c r="FK487" s="3"/>
      <c r="FL487" s="3"/>
      <c r="FM487" s="3"/>
      <c r="FN487" s="3"/>
      <c r="FO487" s="3"/>
      <c r="FP487" s="3"/>
      <c r="FQ487" s="3"/>
      <c r="FR487" s="3"/>
      <c r="FS487" s="3"/>
      <c r="FT487" s="3"/>
      <c r="FU487" s="3"/>
      <c r="FV487" s="3"/>
      <c r="FW487" s="3"/>
      <c r="FX487" s="3"/>
      <c r="FY487" s="3"/>
      <c r="FZ487" s="3"/>
      <c r="GA487" s="3"/>
      <c r="GB487" s="3"/>
      <c r="GC487" s="3"/>
      <c r="GD487" s="3"/>
      <c r="GE487" s="3"/>
      <c r="GF487" s="3"/>
      <c r="GG487" s="3"/>
      <c r="GH487" s="3"/>
      <c r="GI487" s="3"/>
      <c r="GJ487" s="3"/>
      <c r="GK487" s="3"/>
      <c r="GL487" s="3"/>
      <c r="GM487" s="3"/>
      <c r="GN487" s="3"/>
      <c r="GO487" s="3"/>
      <c r="GP487" s="3"/>
      <c r="GQ487" s="3"/>
      <c r="GR487" s="3"/>
      <c r="GS487" s="3"/>
      <c r="GT487" s="3"/>
      <c r="GU487" s="3"/>
      <c r="GV487" s="3"/>
      <c r="GW487" s="3"/>
      <c r="GX487" s="3"/>
      <c r="GY487" s="3"/>
      <c r="GZ487" s="3"/>
      <c r="HA487" s="3"/>
      <c r="HB487" s="3"/>
      <c r="HC487" s="3"/>
      <c r="HD487" s="3"/>
      <c r="HE487" s="3"/>
      <c r="HF487" s="3"/>
      <c r="HG487" s="3"/>
      <c r="HH487" s="3"/>
      <c r="HI487" s="3"/>
      <c r="HJ487" s="3"/>
      <c r="HK487" s="3"/>
      <c r="HL487" s="3"/>
      <c r="HM487" s="3"/>
      <c r="HN487" s="3"/>
      <c r="HO487" s="3"/>
    </row>
    <row r="488" spans="1:223" ht="33" customHeight="1" x14ac:dyDescent="0.2">
      <c r="A488" s="21">
        <f t="shared" si="17"/>
        <v>466</v>
      </c>
      <c r="B488" s="22" t="s">
        <v>1498</v>
      </c>
      <c r="C488" s="23" t="s">
        <v>561</v>
      </c>
      <c r="D488" s="233">
        <v>2014.12</v>
      </c>
      <c r="E488" s="23" t="s">
        <v>150</v>
      </c>
      <c r="F488" s="24">
        <v>1456</v>
      </c>
      <c r="G488" s="24">
        <v>2768</v>
      </c>
      <c r="H488" s="29" t="s">
        <v>1497</v>
      </c>
      <c r="I488" s="26" t="s">
        <v>53</v>
      </c>
      <c r="ED488" s="3"/>
      <c r="EE488" s="3"/>
      <c r="EF488" s="3"/>
      <c r="EG488" s="3"/>
      <c r="EH488" s="3"/>
      <c r="EI488" s="3"/>
      <c r="EJ488" s="3"/>
      <c r="EK488" s="3"/>
      <c r="EL488" s="3"/>
      <c r="EM488" s="3"/>
      <c r="EN488" s="3"/>
      <c r="EO488" s="3"/>
      <c r="EP488" s="3"/>
      <c r="EQ488" s="3"/>
      <c r="ER488" s="3"/>
      <c r="ES488" s="3"/>
      <c r="ET488" s="3"/>
      <c r="EU488" s="3"/>
      <c r="EV488" s="3"/>
      <c r="EW488" s="3"/>
      <c r="EX488" s="3"/>
      <c r="EY488" s="3"/>
      <c r="EZ488" s="3"/>
      <c r="FA488" s="3"/>
      <c r="FB488" s="3"/>
      <c r="FC488" s="3"/>
      <c r="FD488" s="3"/>
      <c r="FE488" s="3"/>
      <c r="FF488" s="3"/>
      <c r="FG488" s="3"/>
      <c r="FH488" s="3"/>
      <c r="FI488" s="3"/>
      <c r="FJ488" s="3"/>
      <c r="FK488" s="3"/>
      <c r="FL488" s="3"/>
      <c r="FM488" s="3"/>
      <c r="FN488" s="3"/>
      <c r="FO488" s="3"/>
      <c r="FP488" s="3"/>
      <c r="FQ488" s="3"/>
      <c r="FR488" s="3"/>
      <c r="FS488" s="3"/>
      <c r="FT488" s="3"/>
      <c r="FU488" s="3"/>
      <c r="FV488" s="3"/>
      <c r="FW488" s="3"/>
      <c r="FX488" s="3"/>
      <c r="FY488" s="3"/>
      <c r="FZ488" s="3"/>
      <c r="GA488" s="3"/>
      <c r="GB488" s="3"/>
      <c r="GC488" s="3"/>
      <c r="GD488" s="3"/>
      <c r="GE488" s="3"/>
      <c r="GF488" s="3"/>
      <c r="GG488" s="3"/>
      <c r="GH488" s="3"/>
      <c r="GI488" s="3"/>
      <c r="GJ488" s="3"/>
      <c r="GK488" s="3"/>
      <c r="GL488" s="3"/>
      <c r="GM488" s="3"/>
      <c r="GN488" s="3"/>
      <c r="GO488" s="3"/>
      <c r="GP488" s="3"/>
      <c r="GQ488" s="3"/>
      <c r="GR488" s="3"/>
      <c r="GS488" s="3"/>
      <c r="GT488" s="3"/>
      <c r="GU488" s="3"/>
      <c r="GV488" s="3"/>
      <c r="GW488" s="3"/>
      <c r="GX488" s="3"/>
      <c r="GY488" s="3"/>
      <c r="GZ488" s="3"/>
      <c r="HA488" s="3"/>
      <c r="HB488" s="3"/>
      <c r="HC488" s="3"/>
      <c r="HD488" s="3"/>
      <c r="HE488" s="3"/>
      <c r="HF488" s="3"/>
      <c r="HG488" s="3"/>
      <c r="HH488" s="3"/>
      <c r="HI488" s="3"/>
      <c r="HJ488" s="3"/>
      <c r="HK488" s="3"/>
      <c r="HL488" s="3"/>
      <c r="HM488" s="3"/>
      <c r="HN488" s="3"/>
      <c r="HO488" s="3"/>
    </row>
    <row r="489" spans="1:223" ht="33" customHeight="1" x14ac:dyDescent="0.2">
      <c r="A489" s="21">
        <f t="shared" si="17"/>
        <v>467</v>
      </c>
      <c r="B489" s="22" t="s">
        <v>1499</v>
      </c>
      <c r="C489" s="23" t="s">
        <v>561</v>
      </c>
      <c r="D489" s="233">
        <v>2015.01</v>
      </c>
      <c r="E489" s="23" t="s">
        <v>313</v>
      </c>
      <c r="F489" s="24">
        <v>1822</v>
      </c>
      <c r="G489" s="24">
        <v>3508</v>
      </c>
      <c r="H489" s="29" t="s">
        <v>1500</v>
      </c>
      <c r="I489" s="26" t="s">
        <v>53</v>
      </c>
      <c r="ED489" s="3"/>
      <c r="EE489" s="3"/>
      <c r="EF489" s="3"/>
      <c r="EG489" s="3"/>
      <c r="EH489" s="3"/>
      <c r="EI489" s="3"/>
      <c r="EJ489" s="3"/>
      <c r="EK489" s="3"/>
      <c r="EL489" s="3"/>
      <c r="EM489" s="3"/>
      <c r="EN489" s="3"/>
      <c r="EO489" s="3"/>
      <c r="EP489" s="3"/>
      <c r="EQ489" s="3"/>
      <c r="ER489" s="3"/>
      <c r="ES489" s="3"/>
      <c r="ET489" s="3"/>
      <c r="EU489" s="3"/>
      <c r="EV489" s="3"/>
      <c r="EW489" s="3"/>
      <c r="EX489" s="3"/>
      <c r="EY489" s="3"/>
      <c r="EZ489" s="3"/>
      <c r="FA489" s="3"/>
      <c r="FB489" s="3"/>
      <c r="FC489" s="3"/>
      <c r="FD489" s="3"/>
      <c r="FE489" s="3"/>
      <c r="FF489" s="3"/>
      <c r="FG489" s="3"/>
      <c r="FH489" s="3"/>
      <c r="FI489" s="3"/>
      <c r="FJ489" s="3"/>
      <c r="FK489" s="3"/>
      <c r="FL489" s="3"/>
      <c r="FM489" s="3"/>
      <c r="FN489" s="3"/>
      <c r="FO489" s="3"/>
      <c r="FP489" s="3"/>
      <c r="FQ489" s="3"/>
      <c r="FR489" s="3"/>
      <c r="FS489" s="3"/>
      <c r="FT489" s="3"/>
      <c r="FU489" s="3"/>
      <c r="FV489" s="3"/>
      <c r="FW489" s="3"/>
      <c r="FX489" s="3"/>
      <c r="FY489" s="3"/>
      <c r="FZ489" s="3"/>
      <c r="GA489" s="3"/>
      <c r="GB489" s="3"/>
      <c r="GC489" s="3"/>
      <c r="GD489" s="3"/>
      <c r="GE489" s="3"/>
      <c r="GU489" s="3"/>
      <c r="GV489" s="3"/>
      <c r="GW489" s="3"/>
      <c r="GX489" s="3"/>
      <c r="GY489" s="3"/>
      <c r="GZ489" s="3"/>
      <c r="HA489" s="3"/>
      <c r="HB489" s="3"/>
      <c r="HC489" s="3"/>
      <c r="HD489" s="3"/>
      <c r="HE489" s="3"/>
      <c r="HF489" s="3"/>
      <c r="HG489" s="3"/>
      <c r="HH489" s="3"/>
      <c r="HI489" s="3"/>
      <c r="HJ489" s="3"/>
      <c r="HK489" s="3"/>
      <c r="HL489" s="3"/>
      <c r="HM489" s="3"/>
      <c r="HN489" s="3"/>
      <c r="HO489" s="3"/>
    </row>
    <row r="490" spans="1:223" ht="33" customHeight="1" x14ac:dyDescent="0.2">
      <c r="A490" s="21">
        <f t="shared" si="17"/>
        <v>468</v>
      </c>
      <c r="B490" s="28" t="s">
        <v>1501</v>
      </c>
      <c r="C490" s="28" t="s">
        <v>18</v>
      </c>
      <c r="D490" s="233">
        <v>2015.03</v>
      </c>
      <c r="E490" s="30" t="s">
        <v>259</v>
      </c>
      <c r="F490" s="31">
        <v>1305</v>
      </c>
      <c r="G490" s="31">
        <v>2550</v>
      </c>
      <c r="H490" s="29" t="s">
        <v>1492</v>
      </c>
      <c r="I490" s="33" t="s">
        <v>53</v>
      </c>
      <c r="J490" s="46"/>
      <c r="ED490" s="3"/>
      <c r="EE490" s="3"/>
      <c r="EF490" s="3"/>
      <c r="EG490" s="3"/>
      <c r="EH490" s="3"/>
      <c r="EI490" s="3"/>
      <c r="EJ490" s="3"/>
      <c r="EK490" s="3"/>
      <c r="EL490" s="3"/>
      <c r="EM490" s="3"/>
      <c r="EN490" s="3"/>
      <c r="EO490" s="3"/>
      <c r="EP490" s="3"/>
      <c r="EQ490" s="3"/>
      <c r="ER490" s="3"/>
      <c r="ES490" s="3"/>
      <c r="ET490" s="3"/>
      <c r="EU490" s="3"/>
      <c r="EV490" s="3"/>
      <c r="EW490" s="3"/>
      <c r="EX490" s="3"/>
      <c r="EY490" s="3"/>
      <c r="EZ490" s="3"/>
      <c r="FA490" s="3"/>
      <c r="FB490" s="3"/>
      <c r="FC490" s="3"/>
      <c r="FD490" s="3"/>
      <c r="FE490" s="3"/>
      <c r="FF490" s="3"/>
      <c r="FG490" s="3"/>
      <c r="FH490" s="3"/>
      <c r="FI490" s="3"/>
      <c r="FJ490" s="3"/>
      <c r="FK490" s="3"/>
      <c r="FL490" s="3"/>
      <c r="FM490" s="3"/>
      <c r="FN490" s="3"/>
      <c r="FO490" s="3"/>
      <c r="FP490" s="3"/>
      <c r="FQ490" s="3"/>
      <c r="FR490" s="3"/>
      <c r="FS490" s="3"/>
      <c r="FT490" s="3"/>
      <c r="FU490" s="3"/>
      <c r="FV490" s="3"/>
      <c r="FW490" s="3"/>
      <c r="FX490" s="3"/>
      <c r="FY490" s="3"/>
      <c r="FZ490" s="3"/>
      <c r="GA490" s="3"/>
      <c r="GB490" s="3"/>
      <c r="GC490" s="3"/>
      <c r="GD490" s="3"/>
      <c r="GE490" s="3"/>
    </row>
    <row r="491" spans="1:223" ht="33" customHeight="1" x14ac:dyDescent="0.2">
      <c r="A491" s="21">
        <f t="shared" si="17"/>
        <v>469</v>
      </c>
      <c r="B491" s="28" t="s">
        <v>1502</v>
      </c>
      <c r="C491" s="54" t="s">
        <v>18</v>
      </c>
      <c r="D491" s="233">
        <v>2015.05</v>
      </c>
      <c r="E491" s="30" t="s">
        <v>196</v>
      </c>
      <c r="F491" s="31">
        <v>616</v>
      </c>
      <c r="G491" s="31">
        <v>1226</v>
      </c>
      <c r="H491" s="32" t="s">
        <v>1497</v>
      </c>
      <c r="I491" s="33" t="s">
        <v>53</v>
      </c>
      <c r="J491" s="45"/>
      <c r="ED491" s="3"/>
      <c r="EE491" s="3"/>
      <c r="EF491" s="3"/>
      <c r="EG491" s="3"/>
      <c r="EH491" s="3"/>
      <c r="EI491" s="3"/>
      <c r="EJ491" s="3"/>
      <c r="EK491" s="3"/>
      <c r="EL491" s="3"/>
      <c r="EM491" s="3"/>
      <c r="EN491" s="3"/>
      <c r="EO491" s="3"/>
      <c r="EP491" s="3"/>
      <c r="EQ491" s="3"/>
      <c r="ER491" s="3"/>
      <c r="ES491" s="3"/>
      <c r="ET491" s="3"/>
      <c r="EU491" s="3"/>
      <c r="EV491" s="3"/>
      <c r="EW491" s="3"/>
      <c r="EX491" s="3"/>
      <c r="EY491" s="3"/>
      <c r="EZ491" s="3"/>
      <c r="FA491" s="3"/>
      <c r="FB491" s="3"/>
      <c r="FC491" s="3"/>
      <c r="FD491" s="3"/>
      <c r="FE491" s="3"/>
      <c r="FF491" s="3"/>
      <c r="FG491" s="3"/>
      <c r="FH491" s="3"/>
      <c r="FI491" s="3"/>
      <c r="FJ491" s="3"/>
      <c r="FK491" s="3"/>
      <c r="FL491" s="3"/>
      <c r="FM491" s="3"/>
      <c r="FN491" s="3"/>
      <c r="FO491" s="3"/>
      <c r="FP491" s="3"/>
      <c r="FQ491" s="3"/>
      <c r="FR491" s="3"/>
      <c r="FS491" s="3"/>
      <c r="FT491" s="3"/>
      <c r="FU491" s="3"/>
      <c r="FV491" s="3"/>
      <c r="FW491" s="3"/>
      <c r="FX491" s="3"/>
      <c r="FY491" s="3"/>
      <c r="FZ491" s="3"/>
      <c r="GA491" s="3"/>
      <c r="GB491" s="3"/>
      <c r="GC491" s="3"/>
      <c r="GD491" s="3"/>
      <c r="GE491" s="3"/>
      <c r="GF491" s="3"/>
      <c r="GG491" s="3"/>
      <c r="GH491" s="3"/>
      <c r="GI491" s="3"/>
      <c r="GJ491" s="3"/>
      <c r="GK491" s="3"/>
      <c r="GL491" s="3"/>
      <c r="GM491" s="3"/>
      <c r="GN491" s="3"/>
      <c r="GO491" s="3"/>
      <c r="GP491" s="3"/>
      <c r="GQ491" s="3"/>
      <c r="GR491" s="3"/>
      <c r="GS491" s="3"/>
      <c r="GT491" s="3"/>
      <c r="GU491" s="3"/>
      <c r="GV491" s="3"/>
      <c r="GW491" s="3"/>
      <c r="GX491" s="3"/>
      <c r="GY491" s="3"/>
      <c r="GZ491" s="3"/>
      <c r="HA491" s="3"/>
      <c r="HB491" s="3"/>
      <c r="HC491" s="3"/>
      <c r="HD491" s="3"/>
      <c r="HE491" s="3"/>
      <c r="HF491" s="3"/>
      <c r="HG491" s="3"/>
      <c r="HH491" s="3"/>
      <c r="HI491" s="3"/>
      <c r="HJ491" s="3"/>
      <c r="HK491" s="3"/>
      <c r="HL491" s="3"/>
      <c r="HM491" s="3"/>
      <c r="HN491" s="3"/>
      <c r="HO491" s="3"/>
    </row>
    <row r="492" spans="1:223" ht="33" customHeight="1" x14ac:dyDescent="0.2">
      <c r="A492" s="21">
        <f t="shared" si="17"/>
        <v>470</v>
      </c>
      <c r="B492" s="28" t="s">
        <v>1503</v>
      </c>
      <c r="C492" s="28" t="s">
        <v>18</v>
      </c>
      <c r="D492" s="233">
        <v>2015.05</v>
      </c>
      <c r="E492" s="30" t="s">
        <v>271</v>
      </c>
      <c r="F492" s="31">
        <v>877</v>
      </c>
      <c r="G492" s="31">
        <v>1547</v>
      </c>
      <c r="H492" s="32" t="s">
        <v>1504</v>
      </c>
      <c r="I492" s="33" t="s">
        <v>53</v>
      </c>
      <c r="J492" s="45"/>
      <c r="ED492" s="3"/>
      <c r="EE492" s="3"/>
      <c r="EF492" s="3"/>
      <c r="EG492" s="3"/>
      <c r="EH492" s="3"/>
      <c r="EI492" s="3"/>
      <c r="EJ492" s="3"/>
      <c r="EK492" s="3"/>
      <c r="EL492" s="3"/>
      <c r="EM492" s="3"/>
      <c r="EN492" s="3"/>
      <c r="EO492" s="3"/>
      <c r="EP492" s="3"/>
      <c r="EQ492" s="3"/>
      <c r="ER492" s="3"/>
      <c r="ES492" s="3"/>
      <c r="ET492" s="3"/>
      <c r="EU492" s="3"/>
      <c r="EV492" s="3"/>
      <c r="EW492" s="3"/>
      <c r="EX492" s="3"/>
      <c r="EY492" s="3"/>
      <c r="EZ492" s="3"/>
      <c r="FA492" s="3"/>
      <c r="FB492" s="3"/>
      <c r="FC492" s="3"/>
      <c r="FD492" s="3"/>
      <c r="FE492" s="3"/>
      <c r="FF492" s="3"/>
      <c r="FG492" s="3"/>
      <c r="FH492" s="3"/>
      <c r="FI492" s="3"/>
      <c r="FJ492" s="3"/>
      <c r="FK492" s="3"/>
      <c r="FL492" s="3"/>
      <c r="FM492" s="3"/>
      <c r="FN492" s="3"/>
      <c r="FO492" s="3"/>
      <c r="FP492" s="3"/>
      <c r="FQ492" s="3"/>
      <c r="FR492" s="3"/>
      <c r="FS492" s="3"/>
      <c r="FT492" s="3"/>
      <c r="FU492" s="3"/>
      <c r="FV492" s="3"/>
      <c r="FW492" s="3"/>
      <c r="FX492" s="3"/>
      <c r="FY492" s="3"/>
      <c r="FZ492" s="3"/>
      <c r="GA492" s="3"/>
      <c r="GB492" s="3"/>
      <c r="GC492" s="3"/>
      <c r="GD492" s="3"/>
      <c r="GE492" s="3"/>
    </row>
    <row r="493" spans="1:223" ht="33" customHeight="1" x14ac:dyDescent="0.2">
      <c r="A493" s="21">
        <f t="shared" si="17"/>
        <v>471</v>
      </c>
      <c r="B493" s="28" t="s">
        <v>1505</v>
      </c>
      <c r="C493" s="28" t="s">
        <v>18</v>
      </c>
      <c r="D493" s="233">
        <v>2015.05</v>
      </c>
      <c r="E493" s="30" t="s">
        <v>150</v>
      </c>
      <c r="F493" s="31">
        <v>561</v>
      </c>
      <c r="G493" s="31">
        <v>1075</v>
      </c>
      <c r="H493" s="32" t="s">
        <v>1506</v>
      </c>
      <c r="I493" s="33" t="s">
        <v>53</v>
      </c>
      <c r="J493" s="46"/>
      <c r="ED493" s="3"/>
      <c r="EE493" s="3"/>
      <c r="EF493" s="3"/>
      <c r="EG493" s="3"/>
      <c r="EH493" s="3"/>
      <c r="EI493" s="3"/>
      <c r="EJ493" s="3"/>
      <c r="EK493" s="3"/>
      <c r="EL493" s="3"/>
      <c r="EM493" s="3"/>
      <c r="EN493" s="3"/>
      <c r="EO493" s="3"/>
      <c r="EP493" s="3"/>
      <c r="EQ493" s="3"/>
      <c r="ER493" s="3"/>
      <c r="ES493" s="3"/>
      <c r="ET493" s="3"/>
      <c r="EU493" s="3"/>
      <c r="EV493" s="3"/>
      <c r="EW493" s="3"/>
      <c r="EX493" s="3"/>
      <c r="EY493" s="3"/>
      <c r="EZ493" s="3"/>
      <c r="FA493" s="3"/>
      <c r="FB493" s="3"/>
      <c r="FC493" s="3"/>
      <c r="FD493" s="3"/>
      <c r="FE493" s="3"/>
      <c r="FF493" s="3"/>
      <c r="FG493" s="3"/>
      <c r="FH493" s="3"/>
      <c r="FI493" s="3"/>
      <c r="FJ493" s="3"/>
      <c r="FK493" s="3"/>
      <c r="FL493" s="3"/>
      <c r="FM493" s="3"/>
      <c r="FN493" s="3"/>
      <c r="FO493" s="3"/>
      <c r="FP493" s="3"/>
      <c r="FQ493" s="3"/>
      <c r="FR493" s="3"/>
      <c r="FS493" s="3"/>
      <c r="FT493" s="3"/>
      <c r="FU493" s="3"/>
      <c r="FV493" s="3"/>
      <c r="FW493" s="3"/>
      <c r="FX493" s="3"/>
      <c r="FY493" s="3"/>
      <c r="FZ493" s="3"/>
      <c r="GA493" s="3"/>
      <c r="GB493" s="3"/>
      <c r="GC493" s="3"/>
      <c r="GD493" s="3"/>
      <c r="GE493" s="3"/>
      <c r="GF493" s="3"/>
      <c r="GG493" s="3"/>
      <c r="GH493" s="3"/>
      <c r="GI493" s="3"/>
      <c r="GJ493" s="3"/>
      <c r="GK493" s="3"/>
      <c r="GL493" s="3"/>
      <c r="GM493" s="3"/>
      <c r="GN493" s="3"/>
      <c r="GO493" s="3"/>
      <c r="GP493" s="3"/>
      <c r="GQ493" s="3"/>
      <c r="GR493" s="3"/>
      <c r="GS493" s="3"/>
      <c r="GT493" s="3"/>
      <c r="GU493" s="3"/>
      <c r="GV493" s="3"/>
      <c r="GW493" s="3"/>
      <c r="GX493" s="3"/>
      <c r="GY493" s="3"/>
      <c r="GZ493" s="3"/>
      <c r="HA493" s="3"/>
      <c r="HB493" s="3"/>
      <c r="HC493" s="3"/>
      <c r="HD493" s="3"/>
      <c r="HE493" s="3"/>
      <c r="HF493" s="3"/>
      <c r="HG493" s="3"/>
      <c r="HH493" s="3"/>
      <c r="HI493" s="3"/>
      <c r="HJ493" s="3"/>
      <c r="HK493" s="3"/>
      <c r="HL493" s="3"/>
      <c r="HM493" s="3"/>
      <c r="HN493" s="3"/>
      <c r="HO493" s="3"/>
    </row>
    <row r="494" spans="1:223" ht="33" customHeight="1" x14ac:dyDescent="0.2">
      <c r="A494" s="21">
        <f t="shared" si="17"/>
        <v>472</v>
      </c>
      <c r="B494" s="28" t="s">
        <v>1507</v>
      </c>
      <c r="C494" s="89" t="s">
        <v>561</v>
      </c>
      <c r="D494" s="233">
        <v>2015.07</v>
      </c>
      <c r="E494" s="30" t="s">
        <v>192</v>
      </c>
      <c r="F494" s="31">
        <v>1124</v>
      </c>
      <c r="G494" s="31">
        <v>2891</v>
      </c>
      <c r="H494" s="32" t="s">
        <v>1508</v>
      </c>
      <c r="I494" s="33" t="s">
        <v>53</v>
      </c>
      <c r="J494" s="46"/>
      <c r="ED494" s="3"/>
      <c r="EE494" s="3"/>
      <c r="EF494" s="3"/>
      <c r="EG494" s="3"/>
      <c r="EH494" s="3"/>
      <c r="EI494" s="3"/>
      <c r="EJ494" s="3"/>
      <c r="EK494" s="3"/>
      <c r="EL494" s="3"/>
      <c r="EM494" s="3"/>
      <c r="EN494" s="3"/>
      <c r="EO494" s="3"/>
      <c r="EP494" s="3"/>
      <c r="EQ494" s="3"/>
      <c r="ER494" s="3"/>
      <c r="ES494" s="3"/>
      <c r="ET494" s="3"/>
      <c r="EU494" s="3"/>
      <c r="EV494" s="3"/>
      <c r="EW494" s="3"/>
      <c r="EX494" s="3"/>
      <c r="EY494" s="3"/>
      <c r="EZ494" s="3"/>
      <c r="FA494" s="3"/>
      <c r="FB494" s="3"/>
      <c r="FC494" s="3"/>
      <c r="FD494" s="3"/>
      <c r="FE494" s="3"/>
      <c r="FF494" s="3"/>
      <c r="FG494" s="3"/>
      <c r="FH494" s="3"/>
      <c r="FI494" s="3"/>
      <c r="FJ494" s="3"/>
      <c r="FK494" s="3"/>
      <c r="FL494" s="3"/>
      <c r="FM494" s="3"/>
      <c r="FN494" s="3"/>
      <c r="FO494" s="3"/>
      <c r="FP494" s="3"/>
      <c r="FQ494" s="3"/>
      <c r="FR494" s="3"/>
      <c r="FS494" s="3"/>
      <c r="FT494" s="3"/>
      <c r="FU494" s="3"/>
      <c r="FV494" s="3"/>
      <c r="FW494" s="3"/>
      <c r="FX494" s="3"/>
      <c r="FY494" s="3"/>
      <c r="FZ494" s="3"/>
      <c r="GA494" s="3"/>
      <c r="GB494" s="3"/>
      <c r="GC494" s="3"/>
      <c r="GD494" s="3"/>
      <c r="GE494" s="3"/>
      <c r="GU494" s="3"/>
      <c r="GV494" s="3"/>
      <c r="GW494" s="3"/>
      <c r="GX494" s="3"/>
      <c r="GY494" s="3"/>
      <c r="GZ494" s="3"/>
      <c r="HA494" s="3"/>
      <c r="HB494" s="3"/>
      <c r="HC494" s="3"/>
      <c r="HD494" s="3"/>
      <c r="HE494" s="3"/>
      <c r="HF494" s="3"/>
      <c r="HG494" s="3"/>
      <c r="HH494" s="3"/>
      <c r="HI494" s="3"/>
      <c r="HJ494" s="3"/>
      <c r="HK494" s="3"/>
      <c r="HL494" s="3"/>
      <c r="HM494" s="3"/>
      <c r="HN494" s="3"/>
      <c r="HO494" s="3"/>
    </row>
    <row r="495" spans="1:223" ht="33" customHeight="1" x14ac:dyDescent="0.2">
      <c r="A495" s="21">
        <f t="shared" si="17"/>
        <v>473</v>
      </c>
      <c r="B495" s="28" t="s">
        <v>1509</v>
      </c>
      <c r="C495" s="95" t="s">
        <v>561</v>
      </c>
      <c r="D495" s="233">
        <v>2015.08</v>
      </c>
      <c r="E495" s="30" t="s">
        <v>192</v>
      </c>
      <c r="F495" s="31">
        <v>1205</v>
      </c>
      <c r="G495" s="31">
        <v>2187</v>
      </c>
      <c r="H495" s="32" t="s">
        <v>1506</v>
      </c>
      <c r="I495" s="33" t="s">
        <v>53</v>
      </c>
      <c r="J495" s="46"/>
      <c r="ED495" s="3"/>
      <c r="EE495" s="3"/>
      <c r="EF495" s="3"/>
      <c r="EG495" s="3"/>
      <c r="EH495" s="3"/>
      <c r="EI495" s="3"/>
      <c r="EJ495" s="3"/>
      <c r="EK495" s="3"/>
      <c r="EL495" s="3"/>
      <c r="EM495" s="3"/>
      <c r="EN495" s="3"/>
      <c r="EO495" s="3"/>
      <c r="EP495" s="3"/>
      <c r="EQ495" s="3"/>
      <c r="ER495" s="3"/>
      <c r="ES495" s="3"/>
      <c r="ET495" s="3"/>
      <c r="EU495" s="3"/>
      <c r="EV495" s="3"/>
      <c r="EW495" s="3"/>
      <c r="EX495" s="3"/>
      <c r="EY495" s="3"/>
      <c r="EZ495" s="3"/>
      <c r="FA495" s="3"/>
      <c r="FB495" s="3"/>
      <c r="FC495" s="3"/>
      <c r="FD495" s="3"/>
      <c r="FE495" s="3"/>
      <c r="FF495" s="3"/>
      <c r="FG495" s="3"/>
      <c r="FH495" s="3"/>
      <c r="FI495" s="3"/>
      <c r="FJ495" s="3"/>
      <c r="FK495" s="3"/>
      <c r="FL495" s="3"/>
      <c r="FM495" s="3"/>
      <c r="FN495" s="3"/>
      <c r="FO495" s="3"/>
      <c r="FP495" s="3"/>
      <c r="FQ495" s="3"/>
      <c r="FR495" s="3"/>
      <c r="FS495" s="3"/>
      <c r="FT495" s="3"/>
      <c r="FU495" s="3"/>
      <c r="FV495" s="3"/>
      <c r="FW495" s="3"/>
      <c r="FX495" s="3"/>
      <c r="FY495" s="3"/>
      <c r="FZ495" s="3"/>
      <c r="GA495" s="3"/>
      <c r="GB495" s="3"/>
      <c r="GC495" s="3"/>
      <c r="GD495" s="3"/>
      <c r="GE495" s="3"/>
    </row>
    <row r="496" spans="1:223" ht="33" customHeight="1" x14ac:dyDescent="0.2">
      <c r="A496" s="21">
        <f t="shared" si="17"/>
        <v>474</v>
      </c>
      <c r="B496" s="28" t="s">
        <v>1510</v>
      </c>
      <c r="C496" s="28" t="s">
        <v>18</v>
      </c>
      <c r="D496" s="233">
        <v>2015.09</v>
      </c>
      <c r="E496" s="30" t="s">
        <v>234</v>
      </c>
      <c r="F496" s="31">
        <v>1014</v>
      </c>
      <c r="G496" s="31">
        <v>1502</v>
      </c>
      <c r="H496" s="32" t="s">
        <v>1511</v>
      </c>
      <c r="I496" s="33" t="s">
        <v>53</v>
      </c>
      <c r="J496" s="46"/>
      <c r="ED496" s="3"/>
      <c r="EE496" s="3"/>
      <c r="EF496" s="3"/>
      <c r="EG496" s="3"/>
      <c r="EH496" s="3"/>
      <c r="EI496" s="3"/>
      <c r="EJ496" s="3"/>
      <c r="EK496" s="3"/>
      <c r="EL496" s="3"/>
      <c r="EM496" s="3"/>
      <c r="EN496" s="3"/>
      <c r="EO496" s="3"/>
      <c r="EP496" s="3"/>
      <c r="EQ496" s="3"/>
      <c r="ER496" s="3"/>
      <c r="ES496" s="3"/>
      <c r="ET496" s="3"/>
      <c r="EU496" s="3"/>
      <c r="EV496" s="3"/>
      <c r="EW496" s="3"/>
      <c r="EX496" s="3"/>
      <c r="EY496" s="3"/>
      <c r="EZ496" s="3"/>
      <c r="FA496" s="3"/>
      <c r="FB496" s="3"/>
      <c r="FC496" s="3"/>
      <c r="FD496" s="3"/>
      <c r="FE496" s="3"/>
      <c r="FF496" s="3"/>
      <c r="FG496" s="3"/>
      <c r="FH496" s="3"/>
      <c r="FI496" s="3"/>
      <c r="FJ496" s="3"/>
      <c r="FK496" s="3"/>
      <c r="FL496" s="3"/>
      <c r="FM496" s="3"/>
      <c r="FN496" s="3"/>
      <c r="FO496" s="3"/>
      <c r="FP496" s="3"/>
      <c r="FQ496" s="3"/>
      <c r="FR496" s="3"/>
      <c r="FS496" s="3"/>
      <c r="FT496" s="3"/>
      <c r="FU496" s="3"/>
      <c r="FV496" s="3"/>
      <c r="FW496" s="3"/>
      <c r="FX496" s="3"/>
      <c r="FY496" s="3"/>
      <c r="FZ496" s="3"/>
      <c r="GA496" s="3"/>
      <c r="GB496" s="3"/>
      <c r="GC496" s="3"/>
      <c r="GD496" s="3"/>
      <c r="GE496" s="3"/>
    </row>
    <row r="497" spans="1:238" ht="33" customHeight="1" x14ac:dyDescent="0.2">
      <c r="A497" s="21">
        <f t="shared" si="17"/>
        <v>475</v>
      </c>
      <c r="B497" s="28" t="s">
        <v>1512</v>
      </c>
      <c r="C497" s="89" t="s">
        <v>561</v>
      </c>
      <c r="D497" s="233">
        <v>2015.09</v>
      </c>
      <c r="E497" s="30" t="s">
        <v>229</v>
      </c>
      <c r="F497" s="31">
        <v>655</v>
      </c>
      <c r="G497" s="31">
        <v>850</v>
      </c>
      <c r="H497" s="32" t="s">
        <v>1506</v>
      </c>
      <c r="I497" s="33" t="s">
        <v>53</v>
      </c>
      <c r="J497" s="46" t="s">
        <v>1513</v>
      </c>
      <c r="ED497" s="3"/>
      <c r="EE497" s="3"/>
      <c r="EF497" s="3"/>
      <c r="EG497" s="3"/>
      <c r="EH497" s="3"/>
      <c r="EI497" s="3"/>
      <c r="EJ497" s="3"/>
      <c r="EK497" s="3"/>
      <c r="EL497" s="3"/>
      <c r="EM497" s="3"/>
      <c r="EN497" s="3"/>
      <c r="EO497" s="3"/>
      <c r="EP497" s="3"/>
      <c r="EQ497" s="3"/>
      <c r="ER497" s="3"/>
      <c r="ES497" s="3"/>
      <c r="ET497" s="3"/>
      <c r="EU497" s="3"/>
      <c r="EV497" s="3"/>
      <c r="EW497" s="3"/>
      <c r="EX497" s="3"/>
      <c r="EY497" s="3"/>
      <c r="EZ497" s="3"/>
      <c r="FA497" s="3"/>
      <c r="FB497" s="3"/>
      <c r="FC497" s="3"/>
      <c r="FD497" s="3"/>
      <c r="FE497" s="3"/>
      <c r="FF497" s="3"/>
      <c r="FG497" s="3"/>
      <c r="FH497" s="3"/>
      <c r="FI497" s="3"/>
      <c r="FJ497" s="3"/>
      <c r="FK497" s="3"/>
      <c r="FL497" s="3"/>
      <c r="FM497" s="3"/>
      <c r="FN497" s="3"/>
      <c r="FO497" s="3"/>
      <c r="FP497" s="3"/>
      <c r="FQ497" s="3"/>
      <c r="FR497" s="3"/>
      <c r="FS497" s="3"/>
      <c r="FT497" s="3"/>
      <c r="FU497" s="3"/>
      <c r="FV497" s="3"/>
      <c r="FW497" s="3"/>
      <c r="FX497" s="3"/>
      <c r="FY497" s="3"/>
      <c r="FZ497" s="3"/>
      <c r="GA497" s="3"/>
      <c r="GB497" s="3"/>
      <c r="GC497" s="3"/>
      <c r="GD497" s="3"/>
      <c r="GE497" s="3"/>
    </row>
    <row r="498" spans="1:238" ht="33" customHeight="1" x14ac:dyDescent="0.2">
      <c r="A498" s="21">
        <f t="shared" si="17"/>
        <v>476</v>
      </c>
      <c r="B498" s="28" t="s">
        <v>1514</v>
      </c>
      <c r="C498" s="54" t="s">
        <v>18</v>
      </c>
      <c r="D498" s="233" t="s">
        <v>1156</v>
      </c>
      <c r="E498" s="30" t="s">
        <v>145</v>
      </c>
      <c r="F498" s="31">
        <v>238</v>
      </c>
      <c r="G498" s="31">
        <v>421</v>
      </c>
      <c r="H498" s="32" t="s">
        <v>1508</v>
      </c>
      <c r="I498" s="33" t="s">
        <v>53</v>
      </c>
      <c r="J498" s="45"/>
      <c r="ED498" s="3"/>
      <c r="EE498" s="3"/>
      <c r="EF498" s="3"/>
      <c r="EG498" s="3"/>
      <c r="EH498" s="3"/>
      <c r="EI498" s="3"/>
      <c r="EJ498" s="3"/>
      <c r="EK498" s="3"/>
      <c r="EL498" s="3"/>
      <c r="EM498" s="3"/>
      <c r="EN498" s="3"/>
      <c r="EO498" s="3"/>
      <c r="EP498" s="3"/>
      <c r="EQ498" s="3"/>
      <c r="ER498" s="3"/>
      <c r="ES498" s="3"/>
      <c r="ET498" s="3"/>
      <c r="EU498" s="3"/>
      <c r="EV498" s="3"/>
      <c r="EW498" s="3"/>
      <c r="EX498" s="3"/>
      <c r="EY498" s="3"/>
      <c r="EZ498" s="3"/>
      <c r="FA498" s="3"/>
      <c r="FB498" s="3"/>
      <c r="FC498" s="3"/>
      <c r="FD498" s="3"/>
      <c r="FE498" s="3"/>
      <c r="FF498" s="3"/>
      <c r="FG498" s="3"/>
      <c r="FH498" s="3"/>
      <c r="FI498" s="3"/>
      <c r="FJ498" s="3"/>
      <c r="FK498" s="3"/>
      <c r="FL498" s="3"/>
      <c r="FM498" s="3"/>
      <c r="FN498" s="3"/>
      <c r="FO498" s="3"/>
      <c r="FP498" s="3"/>
      <c r="FQ498" s="3"/>
      <c r="FR498" s="3"/>
      <c r="FS498" s="3"/>
      <c r="FT498" s="3"/>
      <c r="FU498" s="3"/>
      <c r="FV498" s="3"/>
      <c r="FW498" s="3"/>
      <c r="FX498" s="3"/>
      <c r="FY498" s="3"/>
      <c r="FZ498" s="3"/>
      <c r="GA498" s="3"/>
      <c r="GB498" s="3"/>
      <c r="GC498" s="3"/>
      <c r="GD498" s="3"/>
      <c r="GE498" s="3"/>
    </row>
    <row r="499" spans="1:238" ht="33" customHeight="1" x14ac:dyDescent="0.2">
      <c r="A499" s="21">
        <f t="shared" si="17"/>
        <v>477</v>
      </c>
      <c r="B499" s="28" t="s">
        <v>1515</v>
      </c>
      <c r="C499" s="28" t="s">
        <v>18</v>
      </c>
      <c r="D499" s="233">
        <v>2016.03</v>
      </c>
      <c r="E499" s="30" t="s">
        <v>126</v>
      </c>
      <c r="F499" s="31">
        <v>1494</v>
      </c>
      <c r="G499" s="31">
        <v>2749</v>
      </c>
      <c r="H499" s="32" t="s">
        <v>1492</v>
      </c>
      <c r="I499" s="33" t="s">
        <v>53</v>
      </c>
      <c r="J499" s="46"/>
      <c r="ED499" s="3"/>
      <c r="EE499" s="3"/>
      <c r="EF499" s="3"/>
      <c r="EG499" s="3"/>
      <c r="EH499" s="3"/>
      <c r="EI499" s="3"/>
      <c r="EJ499" s="3"/>
      <c r="EK499" s="3"/>
      <c r="EL499" s="3"/>
      <c r="EM499" s="3"/>
      <c r="EN499" s="3"/>
      <c r="EO499" s="3"/>
      <c r="EP499" s="3"/>
      <c r="EQ499" s="3"/>
      <c r="ER499" s="3"/>
      <c r="ES499" s="3"/>
      <c r="ET499" s="3"/>
      <c r="EU499" s="3"/>
      <c r="EV499" s="3"/>
      <c r="EW499" s="3"/>
      <c r="EX499" s="3"/>
      <c r="EY499" s="3"/>
      <c r="EZ499" s="3"/>
      <c r="FA499" s="3"/>
      <c r="FB499" s="3"/>
      <c r="FC499" s="3"/>
      <c r="FD499" s="3"/>
      <c r="FE499" s="3"/>
      <c r="FF499" s="3"/>
      <c r="FG499" s="3"/>
      <c r="FH499" s="3"/>
      <c r="FI499" s="3"/>
      <c r="FJ499" s="3"/>
      <c r="FK499" s="3"/>
      <c r="FL499" s="3"/>
      <c r="FM499" s="3"/>
      <c r="FN499" s="3"/>
      <c r="FO499" s="3"/>
      <c r="FP499" s="3"/>
      <c r="FQ499" s="3"/>
      <c r="FR499" s="3"/>
      <c r="FS499" s="3"/>
      <c r="FT499" s="3"/>
      <c r="FU499" s="3"/>
      <c r="FV499" s="3"/>
      <c r="FW499" s="3"/>
      <c r="FX499" s="3"/>
      <c r="FY499" s="3"/>
      <c r="FZ499" s="3"/>
      <c r="GA499" s="3"/>
      <c r="GB499" s="3"/>
      <c r="GC499" s="3"/>
      <c r="GD499" s="3"/>
      <c r="GE499" s="3"/>
    </row>
    <row r="500" spans="1:238" ht="33" customHeight="1" x14ac:dyDescent="0.2">
      <c r="A500" s="21">
        <f t="shared" si="17"/>
        <v>478</v>
      </c>
      <c r="B500" s="28" t="s">
        <v>1516</v>
      </c>
      <c r="C500" s="89" t="s">
        <v>561</v>
      </c>
      <c r="D500" s="233">
        <v>2016.03</v>
      </c>
      <c r="E500" s="30" t="s">
        <v>252</v>
      </c>
      <c r="F500" s="31">
        <v>656</v>
      </c>
      <c r="G500" s="31">
        <v>1194</v>
      </c>
      <c r="H500" s="32" t="s">
        <v>960</v>
      </c>
      <c r="I500" s="33" t="s">
        <v>53</v>
      </c>
      <c r="J500" s="46"/>
      <c r="ED500" s="3"/>
      <c r="EE500" s="3"/>
      <c r="EF500" s="3"/>
      <c r="EG500" s="3"/>
      <c r="EH500" s="3"/>
      <c r="EI500" s="3"/>
      <c r="EJ500" s="3"/>
      <c r="EK500" s="3"/>
      <c r="EL500" s="3"/>
      <c r="EM500" s="3"/>
      <c r="EN500" s="3"/>
      <c r="EO500" s="3"/>
      <c r="EP500" s="3"/>
      <c r="EQ500" s="3"/>
      <c r="ER500" s="3"/>
      <c r="ES500" s="3"/>
      <c r="ET500" s="3"/>
      <c r="EU500" s="3"/>
      <c r="EV500" s="3"/>
      <c r="EW500" s="3"/>
      <c r="EX500" s="3"/>
      <c r="EY500" s="3"/>
      <c r="EZ500" s="3"/>
      <c r="FA500" s="3"/>
      <c r="FB500" s="3"/>
      <c r="FC500" s="3"/>
      <c r="FD500" s="3"/>
      <c r="FE500" s="3"/>
      <c r="FF500" s="3"/>
      <c r="FG500" s="3"/>
      <c r="FH500" s="3"/>
      <c r="FI500" s="3"/>
      <c r="FJ500" s="3"/>
      <c r="FK500" s="3"/>
      <c r="FL500" s="3"/>
      <c r="FM500" s="3"/>
      <c r="FN500" s="3"/>
      <c r="FO500" s="3"/>
      <c r="FP500" s="3"/>
      <c r="FQ500" s="3"/>
      <c r="FR500" s="3"/>
      <c r="FS500" s="3"/>
      <c r="FT500" s="3"/>
      <c r="FU500" s="3"/>
      <c r="FV500" s="3"/>
      <c r="FW500" s="3"/>
      <c r="FX500" s="3"/>
      <c r="FY500" s="3"/>
      <c r="FZ500" s="3"/>
      <c r="GA500" s="3"/>
      <c r="GB500" s="3"/>
      <c r="GC500" s="3"/>
      <c r="GD500" s="3"/>
      <c r="GE500" s="3"/>
    </row>
    <row r="501" spans="1:238" ht="33" customHeight="1" x14ac:dyDescent="0.2">
      <c r="A501" s="21">
        <f t="shared" si="17"/>
        <v>479</v>
      </c>
      <c r="B501" s="28" t="s">
        <v>1517</v>
      </c>
      <c r="C501" s="28" t="s">
        <v>1518</v>
      </c>
      <c r="D501" s="233">
        <v>2016.04</v>
      </c>
      <c r="E501" s="30" t="s">
        <v>135</v>
      </c>
      <c r="F501" s="31">
        <v>1267</v>
      </c>
      <c r="G501" s="31">
        <v>2693</v>
      </c>
      <c r="H501" s="32" t="s">
        <v>1219</v>
      </c>
      <c r="I501" s="33" t="s">
        <v>53</v>
      </c>
      <c r="J501" s="46"/>
    </row>
    <row r="502" spans="1:238" ht="33" customHeight="1" x14ac:dyDescent="0.2">
      <c r="A502" s="21">
        <f t="shared" si="17"/>
        <v>480</v>
      </c>
      <c r="B502" s="28" t="s">
        <v>1519</v>
      </c>
      <c r="C502" s="89" t="s">
        <v>561</v>
      </c>
      <c r="D502" s="233">
        <v>2016.04</v>
      </c>
      <c r="E502" s="30" t="s">
        <v>204</v>
      </c>
      <c r="F502" s="31">
        <v>853</v>
      </c>
      <c r="G502" s="31">
        <v>1752</v>
      </c>
      <c r="H502" s="32" t="s">
        <v>1176</v>
      </c>
      <c r="I502" s="33" t="s">
        <v>53</v>
      </c>
      <c r="J502" s="46"/>
    </row>
    <row r="503" spans="1:238" ht="33" customHeight="1" x14ac:dyDescent="0.2">
      <c r="A503" s="21">
        <f t="shared" si="17"/>
        <v>481</v>
      </c>
      <c r="B503" s="28" t="s">
        <v>1266</v>
      </c>
      <c r="C503" s="23" t="s">
        <v>561</v>
      </c>
      <c r="D503" s="233">
        <v>2016.05</v>
      </c>
      <c r="E503" s="30" t="s">
        <v>207</v>
      </c>
      <c r="F503" s="31">
        <v>311</v>
      </c>
      <c r="G503" s="31">
        <v>598</v>
      </c>
      <c r="H503" s="32" t="s">
        <v>904</v>
      </c>
      <c r="I503" s="33" t="s">
        <v>53</v>
      </c>
      <c r="J503" s="46"/>
    </row>
    <row r="504" spans="1:238" ht="33" customHeight="1" x14ac:dyDescent="0.2">
      <c r="A504" s="21">
        <f t="shared" si="17"/>
        <v>482</v>
      </c>
      <c r="B504" s="28" t="s">
        <v>1520</v>
      </c>
      <c r="C504" s="23" t="s">
        <v>561</v>
      </c>
      <c r="D504" s="233">
        <v>2016.06</v>
      </c>
      <c r="E504" s="30" t="s">
        <v>169</v>
      </c>
      <c r="F504" s="31">
        <v>123</v>
      </c>
      <c r="G504" s="31">
        <v>283</v>
      </c>
      <c r="H504" s="32" t="s">
        <v>4</v>
      </c>
      <c r="I504" s="33" t="s">
        <v>53</v>
      </c>
      <c r="J504" s="46"/>
    </row>
    <row r="505" spans="1:238" ht="33" customHeight="1" x14ac:dyDescent="0.2">
      <c r="A505" s="21">
        <f t="shared" si="17"/>
        <v>483</v>
      </c>
      <c r="B505" s="35" t="s">
        <v>1521</v>
      </c>
      <c r="C505" s="95" t="s">
        <v>561</v>
      </c>
      <c r="D505" s="237">
        <v>2016.06</v>
      </c>
      <c r="E505" s="160" t="s">
        <v>132</v>
      </c>
      <c r="F505" s="161">
        <v>1207</v>
      </c>
      <c r="G505" s="161">
        <v>1630</v>
      </c>
      <c r="H505" s="32" t="s">
        <v>4</v>
      </c>
      <c r="I505" s="163" t="s">
        <v>53</v>
      </c>
      <c r="J505" s="46" t="s">
        <v>1241</v>
      </c>
    </row>
    <row r="506" spans="1:238" ht="33" customHeight="1" x14ac:dyDescent="0.2">
      <c r="A506" s="21">
        <f t="shared" si="17"/>
        <v>484</v>
      </c>
      <c r="B506" s="41" t="s">
        <v>1522</v>
      </c>
      <c r="C506" s="106" t="s">
        <v>561</v>
      </c>
      <c r="D506" s="232">
        <v>2016.08</v>
      </c>
      <c r="E506" s="164" t="s">
        <v>203</v>
      </c>
      <c r="F506" s="108">
        <v>457</v>
      </c>
      <c r="G506" s="108">
        <v>914</v>
      </c>
      <c r="H506" s="195" t="s">
        <v>4</v>
      </c>
      <c r="I506" s="196" t="s">
        <v>53</v>
      </c>
      <c r="J506" s="45"/>
    </row>
    <row r="507" spans="1:238" ht="33" customHeight="1" x14ac:dyDescent="0.2">
      <c r="A507" s="21">
        <f t="shared" si="17"/>
        <v>485</v>
      </c>
      <c r="B507" s="28" t="s">
        <v>1523</v>
      </c>
      <c r="C507" s="89" t="s">
        <v>561</v>
      </c>
      <c r="D507" s="233">
        <v>2016.08</v>
      </c>
      <c r="E507" s="30" t="s">
        <v>226</v>
      </c>
      <c r="F507" s="31">
        <v>392</v>
      </c>
      <c r="G507" s="31">
        <v>861</v>
      </c>
      <c r="H507" s="32" t="s">
        <v>3</v>
      </c>
      <c r="I507" s="33" t="s">
        <v>53</v>
      </c>
      <c r="J507" s="45"/>
    </row>
    <row r="508" spans="1:238" ht="33" customHeight="1" x14ac:dyDescent="0.2">
      <c r="A508" s="21">
        <f t="shared" si="17"/>
        <v>486</v>
      </c>
      <c r="B508" s="28" t="s">
        <v>1524</v>
      </c>
      <c r="C508" s="89" t="s">
        <v>561</v>
      </c>
      <c r="D508" s="233">
        <v>2016.09</v>
      </c>
      <c r="E508" s="30" t="s">
        <v>150</v>
      </c>
      <c r="F508" s="31">
        <v>173</v>
      </c>
      <c r="G508" s="31">
        <v>390</v>
      </c>
      <c r="H508" s="32" t="s">
        <v>4</v>
      </c>
      <c r="I508" s="33" t="s">
        <v>53</v>
      </c>
      <c r="J508" s="46" t="s">
        <v>1525</v>
      </c>
    </row>
    <row r="509" spans="1:238" ht="33" customHeight="1" x14ac:dyDescent="0.2">
      <c r="A509" s="21">
        <f t="shared" si="17"/>
        <v>487</v>
      </c>
      <c r="B509" s="28" t="s">
        <v>1526</v>
      </c>
      <c r="C509" s="28" t="s">
        <v>18</v>
      </c>
      <c r="D509" s="233" t="s">
        <v>981</v>
      </c>
      <c r="E509" s="30" t="s">
        <v>150</v>
      </c>
      <c r="F509" s="31">
        <v>505</v>
      </c>
      <c r="G509" s="31">
        <v>915</v>
      </c>
      <c r="H509" s="32" t="s">
        <v>4</v>
      </c>
      <c r="I509" s="33" t="s">
        <v>53</v>
      </c>
      <c r="J509" s="46"/>
    </row>
    <row r="510" spans="1:238" ht="33" customHeight="1" x14ac:dyDescent="0.2">
      <c r="A510" s="21">
        <f t="shared" si="17"/>
        <v>488</v>
      </c>
      <c r="B510" s="28" t="s">
        <v>1527</v>
      </c>
      <c r="C510" s="54" t="s">
        <v>18</v>
      </c>
      <c r="D510" s="233" t="s">
        <v>981</v>
      </c>
      <c r="E510" s="30" t="s">
        <v>194</v>
      </c>
      <c r="F510" s="31">
        <v>1236</v>
      </c>
      <c r="G510" s="31">
        <v>2552</v>
      </c>
      <c r="H510" s="32" t="s">
        <v>4</v>
      </c>
      <c r="I510" s="33" t="s">
        <v>53</v>
      </c>
      <c r="J510" s="46"/>
    </row>
    <row r="511" spans="1:238" s="27" customFormat="1" ht="33" customHeight="1" x14ac:dyDescent="0.2">
      <c r="A511" s="21">
        <f t="shared" si="17"/>
        <v>489</v>
      </c>
      <c r="B511" s="28" t="s">
        <v>1528</v>
      </c>
      <c r="C511" s="89" t="s">
        <v>561</v>
      </c>
      <c r="D511" s="233" t="s">
        <v>981</v>
      </c>
      <c r="E511" s="30" t="s">
        <v>166</v>
      </c>
      <c r="F511" s="31">
        <v>191</v>
      </c>
      <c r="G511" s="31">
        <v>446</v>
      </c>
      <c r="H511" s="32" t="s">
        <v>42</v>
      </c>
      <c r="I511" s="33" t="s">
        <v>53</v>
      </c>
      <c r="J511" s="46"/>
      <c r="K511" s="15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</row>
    <row r="512" spans="1:238" s="27" customFormat="1" ht="33" customHeight="1" x14ac:dyDescent="0.2">
      <c r="A512" s="21">
        <f t="shared" si="17"/>
        <v>490</v>
      </c>
      <c r="B512" s="28" t="s">
        <v>1529</v>
      </c>
      <c r="C512" s="48" t="s">
        <v>561</v>
      </c>
      <c r="D512" s="233" t="s">
        <v>981</v>
      </c>
      <c r="E512" s="30" t="s">
        <v>190</v>
      </c>
      <c r="F512" s="31">
        <v>618</v>
      </c>
      <c r="G512" s="31">
        <v>1141</v>
      </c>
      <c r="H512" s="32" t="s">
        <v>4</v>
      </c>
      <c r="I512" s="33" t="s">
        <v>53</v>
      </c>
      <c r="J512" s="46"/>
      <c r="K512" s="15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  <c r="DO512" s="1"/>
      <c r="DP512" s="1"/>
      <c r="DQ512" s="1"/>
      <c r="DR512" s="1"/>
      <c r="DS512" s="1"/>
      <c r="DT512" s="1"/>
      <c r="DU512" s="1"/>
      <c r="DV512" s="1"/>
      <c r="DW512" s="1"/>
      <c r="DX512" s="1"/>
      <c r="DY512" s="1"/>
      <c r="DZ512" s="1"/>
      <c r="EA512" s="1"/>
      <c r="EB512" s="1"/>
      <c r="EC512" s="1"/>
      <c r="ED512" s="1"/>
      <c r="EE512" s="1"/>
      <c r="EF512" s="1"/>
      <c r="EG512" s="1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R512" s="1"/>
      <c r="ES512" s="1"/>
      <c r="ET512" s="1"/>
      <c r="EU512" s="1"/>
      <c r="EV512" s="1"/>
      <c r="EW512" s="1"/>
      <c r="EX512" s="1"/>
      <c r="EY512" s="1"/>
      <c r="EZ512" s="1"/>
      <c r="FA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</row>
    <row r="513" spans="1:238" s="27" customFormat="1" ht="33" customHeight="1" x14ac:dyDescent="0.2">
      <c r="A513" s="21">
        <f t="shared" si="17"/>
        <v>491</v>
      </c>
      <c r="B513" s="28" t="s">
        <v>1530</v>
      </c>
      <c r="C513" s="48" t="s">
        <v>561</v>
      </c>
      <c r="D513" s="233">
        <v>2016.12</v>
      </c>
      <c r="E513" s="30" t="s">
        <v>135</v>
      </c>
      <c r="F513" s="31">
        <v>686</v>
      </c>
      <c r="G513" s="31">
        <v>1551</v>
      </c>
      <c r="H513" s="65" t="s">
        <v>1158</v>
      </c>
      <c r="I513" s="64" t="s">
        <v>53</v>
      </c>
      <c r="J513" s="46"/>
      <c r="K513" s="15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  <c r="DO513" s="1"/>
      <c r="DP513" s="1"/>
      <c r="DQ513" s="1"/>
      <c r="DR513" s="1"/>
      <c r="DS513" s="1"/>
      <c r="DT513" s="1"/>
      <c r="DU513" s="1"/>
      <c r="DV513" s="1"/>
      <c r="DW513" s="1"/>
      <c r="DX513" s="1"/>
      <c r="DY513" s="1"/>
      <c r="DZ513" s="1"/>
      <c r="EA513" s="1"/>
      <c r="EB513" s="1"/>
      <c r="EC513" s="1"/>
      <c r="ED513" s="1"/>
      <c r="EE513" s="1"/>
      <c r="EF513" s="1"/>
      <c r="EG513" s="1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R513" s="1"/>
      <c r="ES513" s="1"/>
      <c r="ET513" s="1"/>
      <c r="EU513" s="1"/>
      <c r="EV513" s="1"/>
      <c r="EW513" s="1"/>
      <c r="EX513" s="1"/>
      <c r="EY513" s="1"/>
      <c r="EZ513" s="1"/>
      <c r="FA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</row>
    <row r="514" spans="1:238" s="27" customFormat="1" ht="33" customHeight="1" x14ac:dyDescent="0.2">
      <c r="A514" s="21">
        <f t="shared" si="17"/>
        <v>492</v>
      </c>
      <c r="B514" s="28" t="s">
        <v>1531</v>
      </c>
      <c r="C514" s="89" t="s">
        <v>561</v>
      </c>
      <c r="D514" s="233">
        <v>2016.12</v>
      </c>
      <c r="E514" s="30" t="s">
        <v>135</v>
      </c>
      <c r="F514" s="31">
        <v>1229</v>
      </c>
      <c r="G514" s="31">
        <v>1954</v>
      </c>
      <c r="H514" s="32" t="s">
        <v>4</v>
      </c>
      <c r="I514" s="64" t="s">
        <v>53</v>
      </c>
      <c r="J514" s="46"/>
      <c r="K514" s="15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  <c r="DO514" s="1"/>
      <c r="DP514" s="1"/>
      <c r="DQ514" s="1"/>
      <c r="DR514" s="1"/>
      <c r="DS514" s="1"/>
      <c r="DT514" s="1"/>
      <c r="DU514" s="1"/>
      <c r="DV514" s="1"/>
      <c r="DW514" s="1"/>
      <c r="DX514" s="1"/>
      <c r="DY514" s="1"/>
      <c r="DZ514" s="1"/>
      <c r="EA514" s="1"/>
      <c r="EB514" s="1"/>
      <c r="EC514" s="1"/>
      <c r="ED514" s="1"/>
      <c r="EE514" s="1"/>
      <c r="EF514" s="1"/>
      <c r="EG514" s="1"/>
      <c r="EH514" s="1"/>
      <c r="EI514" s="1"/>
      <c r="EJ514" s="1"/>
      <c r="EK514" s="1"/>
      <c r="EL514" s="1"/>
      <c r="EM514" s="1"/>
      <c r="EN514" s="1"/>
      <c r="EO514" s="1"/>
      <c r="EP514" s="1"/>
      <c r="EQ514" s="1"/>
      <c r="ER514" s="1"/>
      <c r="ES514" s="1"/>
      <c r="ET514" s="1"/>
      <c r="EU514" s="1"/>
      <c r="EV514" s="1"/>
      <c r="EW514" s="1"/>
      <c r="EX514" s="1"/>
      <c r="EY514" s="1"/>
      <c r="EZ514" s="1"/>
      <c r="FA514" s="1"/>
      <c r="FB514" s="1"/>
      <c r="FC514" s="1"/>
      <c r="FD514" s="1"/>
      <c r="FE514" s="1"/>
      <c r="FF514" s="1"/>
      <c r="FG514" s="1"/>
      <c r="FH514" s="1"/>
      <c r="FI514" s="1"/>
      <c r="FJ514" s="1"/>
      <c r="FK514" s="1"/>
      <c r="FL514" s="1"/>
      <c r="FM514" s="1"/>
      <c r="FN514" s="1"/>
      <c r="FO514" s="1"/>
      <c r="FP514" s="1"/>
      <c r="FQ514" s="1"/>
      <c r="FR514" s="1"/>
      <c r="FS514" s="1"/>
      <c r="FT514" s="1"/>
      <c r="FU514" s="1"/>
      <c r="FV514" s="1"/>
      <c r="FW514" s="1"/>
      <c r="FX514" s="1"/>
      <c r="FY514" s="1"/>
      <c r="FZ514" s="1"/>
      <c r="GA514" s="1"/>
      <c r="GB514" s="1"/>
      <c r="GC514" s="1"/>
      <c r="GD514" s="1"/>
      <c r="GE514" s="1"/>
      <c r="GF514" s="1"/>
      <c r="GG514" s="1"/>
      <c r="GH514" s="1"/>
      <c r="GI514" s="1"/>
      <c r="GJ514" s="1"/>
      <c r="GK514" s="1"/>
      <c r="GL514" s="1"/>
      <c r="GM514" s="1"/>
      <c r="GN514" s="1"/>
      <c r="GO514" s="1"/>
      <c r="GP514" s="1"/>
      <c r="GQ514" s="1"/>
      <c r="GR514" s="1"/>
      <c r="GS514" s="1"/>
      <c r="GT514" s="1"/>
      <c r="GU514" s="1"/>
      <c r="GV514" s="1"/>
      <c r="GW514" s="1"/>
      <c r="GX514" s="1"/>
      <c r="GY514" s="1"/>
      <c r="GZ514" s="1"/>
      <c r="HA514" s="1"/>
      <c r="HB514" s="1"/>
      <c r="HC514" s="1"/>
      <c r="HD514" s="1"/>
      <c r="HE514" s="1"/>
      <c r="HF514" s="1"/>
      <c r="HG514" s="1"/>
      <c r="HH514" s="1"/>
      <c r="HI514" s="1"/>
      <c r="HJ514" s="1"/>
      <c r="HK514" s="1"/>
      <c r="HL514" s="1"/>
      <c r="HM514" s="1"/>
      <c r="HN514" s="1"/>
      <c r="HO514" s="1"/>
      <c r="HP514" s="1"/>
      <c r="HQ514" s="1"/>
      <c r="HR514" s="1"/>
      <c r="HS514" s="1"/>
      <c r="HT514" s="1"/>
      <c r="HU514" s="1"/>
      <c r="HV514" s="1"/>
      <c r="HW514" s="1"/>
      <c r="HX514" s="1"/>
      <c r="HY514" s="1"/>
      <c r="HZ514" s="1"/>
      <c r="IA514" s="1"/>
      <c r="IB514" s="1"/>
      <c r="IC514" s="1"/>
      <c r="ID514" s="1"/>
    </row>
    <row r="515" spans="1:238" s="27" customFormat="1" ht="33" customHeight="1" x14ac:dyDescent="0.2">
      <c r="A515" s="21">
        <f t="shared" si="17"/>
        <v>493</v>
      </c>
      <c r="B515" s="28" t="s">
        <v>1532</v>
      </c>
      <c r="C515" s="89" t="s">
        <v>561</v>
      </c>
      <c r="D515" s="233">
        <v>2017.01</v>
      </c>
      <c r="E515" s="30" t="s">
        <v>147</v>
      </c>
      <c r="F515" s="77">
        <v>212</v>
      </c>
      <c r="G515" s="31">
        <v>520</v>
      </c>
      <c r="H515" s="32" t="s">
        <v>1533</v>
      </c>
      <c r="I515" s="33" t="s">
        <v>1534</v>
      </c>
      <c r="J515" s="46"/>
      <c r="K515" s="15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  <c r="DO515" s="1"/>
      <c r="DP515" s="1"/>
      <c r="DQ515" s="1"/>
      <c r="DR515" s="1"/>
      <c r="DS515" s="1"/>
      <c r="DT515" s="1"/>
      <c r="DU515" s="1"/>
      <c r="DV515" s="1"/>
      <c r="DW515" s="1"/>
      <c r="DX515" s="1"/>
      <c r="DY515" s="1"/>
      <c r="DZ515" s="1"/>
      <c r="EA515" s="1"/>
      <c r="EB515" s="1"/>
      <c r="EC515" s="1"/>
      <c r="ED515" s="1"/>
      <c r="EE515" s="1"/>
      <c r="EF515" s="1"/>
      <c r="EG515" s="1"/>
      <c r="EH515" s="1"/>
      <c r="EI515" s="1"/>
      <c r="EJ515" s="1"/>
      <c r="EK515" s="1"/>
      <c r="EL515" s="1"/>
      <c r="EM515" s="1"/>
      <c r="EN515" s="1"/>
      <c r="EO515" s="1"/>
      <c r="EP515" s="1"/>
      <c r="EQ515" s="1"/>
      <c r="ER515" s="1"/>
      <c r="ES515" s="1"/>
      <c r="ET515" s="1"/>
      <c r="EU515" s="1"/>
      <c r="EV515" s="1"/>
      <c r="EW515" s="1"/>
      <c r="EX515" s="1"/>
      <c r="EY515" s="1"/>
      <c r="EZ515" s="1"/>
      <c r="FA515" s="1"/>
      <c r="FB515" s="1"/>
      <c r="FC515" s="1"/>
      <c r="FD515" s="1"/>
      <c r="FE515" s="1"/>
      <c r="FF515" s="1"/>
      <c r="FG515" s="1"/>
      <c r="FH515" s="1"/>
      <c r="FI515" s="1"/>
      <c r="FJ515" s="1"/>
      <c r="FK515" s="1"/>
      <c r="FL515" s="1"/>
      <c r="FM515" s="1"/>
      <c r="FN515" s="1"/>
      <c r="FO515" s="1"/>
      <c r="FP515" s="1"/>
      <c r="FQ515" s="1"/>
      <c r="FR515" s="1"/>
      <c r="FS515" s="1"/>
      <c r="FT515" s="1"/>
      <c r="FU515" s="1"/>
      <c r="FV515" s="1"/>
      <c r="FW515" s="1"/>
      <c r="FX515" s="1"/>
      <c r="FY515" s="1"/>
      <c r="FZ515" s="1"/>
      <c r="GA515" s="1"/>
      <c r="GB515" s="1"/>
      <c r="GC515" s="1"/>
      <c r="GD515" s="1"/>
      <c r="GE515" s="1"/>
      <c r="GF515" s="1"/>
      <c r="GG515" s="1"/>
      <c r="GH515" s="1"/>
      <c r="GI515" s="1"/>
      <c r="GJ515" s="1"/>
      <c r="GK515" s="1"/>
      <c r="GL515" s="1"/>
      <c r="GM515" s="1"/>
      <c r="GN515" s="1"/>
      <c r="GO515" s="1"/>
      <c r="GP515" s="1"/>
      <c r="GQ515" s="1"/>
      <c r="GR515" s="1"/>
      <c r="GS515" s="1"/>
      <c r="GT515" s="1"/>
      <c r="GU515" s="1"/>
      <c r="GV515" s="1"/>
      <c r="GW515" s="1"/>
      <c r="GX515" s="1"/>
      <c r="GY515" s="1"/>
      <c r="GZ515" s="1"/>
      <c r="HA515" s="1"/>
      <c r="HB515" s="1"/>
      <c r="HC515" s="1"/>
      <c r="HD515" s="1"/>
      <c r="HE515" s="1"/>
      <c r="HF515" s="1"/>
      <c r="HG515" s="1"/>
      <c r="HH515" s="1"/>
      <c r="HI515" s="1"/>
      <c r="HJ515" s="1"/>
      <c r="HK515" s="1"/>
      <c r="HL515" s="1"/>
      <c r="HM515" s="1"/>
      <c r="HN515" s="1"/>
      <c r="HO515" s="1"/>
      <c r="HP515" s="1"/>
      <c r="HQ515" s="1"/>
      <c r="HR515" s="1"/>
      <c r="HS515" s="1"/>
      <c r="HT515" s="1"/>
      <c r="HU515" s="1"/>
      <c r="HV515" s="1"/>
      <c r="HW515" s="1"/>
      <c r="HX515" s="1"/>
      <c r="HY515" s="1"/>
      <c r="HZ515" s="1"/>
      <c r="IA515" s="1"/>
      <c r="IB515" s="1"/>
      <c r="IC515" s="1"/>
      <c r="ID515" s="1"/>
    </row>
    <row r="516" spans="1:238" s="27" customFormat="1" ht="33" customHeight="1" x14ac:dyDescent="0.2">
      <c r="A516" s="21">
        <f t="shared" si="17"/>
        <v>494</v>
      </c>
      <c r="B516" s="28" t="s">
        <v>1535</v>
      </c>
      <c r="C516" s="89" t="s">
        <v>561</v>
      </c>
      <c r="D516" s="233">
        <v>2017.01</v>
      </c>
      <c r="E516" s="30" t="s">
        <v>147</v>
      </c>
      <c r="F516" s="77">
        <v>448</v>
      </c>
      <c r="G516" s="31">
        <v>850</v>
      </c>
      <c r="H516" s="32" t="s">
        <v>4</v>
      </c>
      <c r="I516" s="64" t="s">
        <v>53</v>
      </c>
      <c r="J516" s="46"/>
      <c r="K516" s="15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  <c r="EZ516" s="1"/>
      <c r="FA516" s="1"/>
      <c r="FB516" s="1"/>
      <c r="FC516" s="1"/>
      <c r="FD516" s="1"/>
      <c r="FE516" s="1"/>
      <c r="FF516" s="1"/>
      <c r="FG516" s="1"/>
      <c r="FH516" s="1"/>
      <c r="FI516" s="1"/>
      <c r="FJ516" s="1"/>
      <c r="FK516" s="1"/>
      <c r="FL516" s="1"/>
      <c r="FM516" s="1"/>
      <c r="FN516" s="1"/>
      <c r="FO516" s="1"/>
      <c r="FP516" s="1"/>
      <c r="FQ516" s="1"/>
      <c r="FR516" s="1"/>
      <c r="FS516" s="1"/>
      <c r="FT516" s="1"/>
      <c r="FU516" s="1"/>
      <c r="FV516" s="1"/>
      <c r="FW516" s="1"/>
      <c r="FX516" s="1"/>
      <c r="FY516" s="1"/>
      <c r="FZ516" s="1"/>
      <c r="GA516" s="1"/>
      <c r="GB516" s="1"/>
      <c r="GC516" s="1"/>
      <c r="GD516" s="1"/>
      <c r="GE516" s="1"/>
      <c r="GF516" s="1"/>
      <c r="GG516" s="1"/>
      <c r="GH516" s="1"/>
      <c r="GI516" s="1"/>
      <c r="GJ516" s="1"/>
      <c r="GK516" s="1"/>
      <c r="GL516" s="1"/>
      <c r="GM516" s="1"/>
      <c r="GN516" s="1"/>
      <c r="GO516" s="1"/>
      <c r="GP516" s="1"/>
      <c r="GQ516" s="1"/>
      <c r="GR516" s="1"/>
      <c r="GS516" s="1"/>
      <c r="GT516" s="1"/>
      <c r="GU516" s="1"/>
      <c r="GV516" s="1"/>
      <c r="GW516" s="1"/>
      <c r="GX516" s="1"/>
      <c r="GY516" s="1"/>
      <c r="GZ516" s="1"/>
      <c r="HA516" s="1"/>
      <c r="HB516" s="1"/>
      <c r="HC516" s="1"/>
      <c r="HD516" s="1"/>
      <c r="HE516" s="1"/>
      <c r="HF516" s="1"/>
      <c r="HG516" s="1"/>
      <c r="HH516" s="1"/>
      <c r="HI516" s="1"/>
      <c r="HJ516" s="1"/>
      <c r="HK516" s="1"/>
      <c r="HL516" s="1"/>
      <c r="HM516" s="1"/>
      <c r="HN516" s="1"/>
      <c r="HO516" s="1"/>
      <c r="HP516" s="1"/>
      <c r="HQ516" s="1"/>
      <c r="HR516" s="1"/>
      <c r="HS516" s="1"/>
      <c r="HT516" s="1"/>
      <c r="HU516" s="1"/>
      <c r="HV516" s="1"/>
      <c r="HW516" s="1"/>
      <c r="HX516" s="1"/>
      <c r="HY516" s="1"/>
      <c r="HZ516" s="1"/>
      <c r="IA516" s="1"/>
      <c r="IB516" s="1"/>
      <c r="IC516" s="1"/>
      <c r="ID516" s="1"/>
    </row>
    <row r="517" spans="1:238" s="27" customFormat="1" ht="33" customHeight="1" x14ac:dyDescent="0.2">
      <c r="A517" s="21">
        <f t="shared" si="17"/>
        <v>495</v>
      </c>
      <c r="B517" s="28" t="s">
        <v>1536</v>
      </c>
      <c r="C517" s="95" t="s">
        <v>561</v>
      </c>
      <c r="D517" s="233">
        <v>2017.01</v>
      </c>
      <c r="E517" s="30" t="s">
        <v>137</v>
      </c>
      <c r="F517" s="77">
        <v>266</v>
      </c>
      <c r="G517" s="31">
        <v>596</v>
      </c>
      <c r="H517" s="32" t="s">
        <v>4</v>
      </c>
      <c r="I517" s="64" t="s">
        <v>53</v>
      </c>
      <c r="J517" s="46"/>
      <c r="K517" s="15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  <c r="FE517" s="1"/>
      <c r="FF517" s="1"/>
      <c r="FG517" s="1"/>
      <c r="FH517" s="1"/>
      <c r="FI517" s="1"/>
      <c r="FJ517" s="1"/>
      <c r="FK517" s="1"/>
      <c r="FL517" s="1"/>
      <c r="FM517" s="1"/>
      <c r="FN517" s="1"/>
      <c r="FO517" s="1"/>
      <c r="FP517" s="1"/>
      <c r="FQ517" s="1"/>
      <c r="FR517" s="1"/>
      <c r="FS517" s="1"/>
      <c r="FT517" s="1"/>
      <c r="FU517" s="1"/>
      <c r="FV517" s="1"/>
      <c r="FW517" s="1"/>
      <c r="FX517" s="1"/>
      <c r="FY517" s="1"/>
      <c r="FZ517" s="1"/>
      <c r="GA517" s="1"/>
      <c r="GB517" s="1"/>
      <c r="GC517" s="1"/>
      <c r="GD517" s="1"/>
      <c r="GE517" s="1"/>
      <c r="GF517" s="1"/>
      <c r="GG517" s="1"/>
      <c r="GH517" s="1"/>
      <c r="GI517" s="1"/>
      <c r="GJ517" s="1"/>
      <c r="GK517" s="1"/>
      <c r="GL517" s="1"/>
      <c r="GM517" s="1"/>
      <c r="GN517" s="1"/>
      <c r="GO517" s="1"/>
      <c r="GP517" s="1"/>
      <c r="GQ517" s="1"/>
      <c r="GR517" s="1"/>
      <c r="GS517" s="1"/>
      <c r="GT517" s="1"/>
      <c r="GU517" s="1"/>
      <c r="GV517" s="1"/>
      <c r="GW517" s="1"/>
      <c r="GX517" s="1"/>
      <c r="GY517" s="1"/>
      <c r="GZ517" s="1"/>
      <c r="HA517" s="1"/>
      <c r="HB517" s="1"/>
      <c r="HC517" s="1"/>
      <c r="HD517" s="1"/>
      <c r="HE517" s="1"/>
      <c r="HF517" s="1"/>
      <c r="HG517" s="1"/>
      <c r="HH517" s="1"/>
      <c r="HI517" s="1"/>
      <c r="HJ517" s="1"/>
      <c r="HK517" s="1"/>
      <c r="HL517" s="1"/>
      <c r="HM517" s="1"/>
      <c r="HN517" s="1"/>
      <c r="HO517" s="1"/>
      <c r="HP517" s="1"/>
      <c r="HQ517" s="1"/>
      <c r="HR517" s="1"/>
      <c r="HS517" s="1"/>
      <c r="HT517" s="1"/>
      <c r="HU517" s="1"/>
      <c r="HV517" s="1"/>
      <c r="HW517" s="1"/>
      <c r="HX517" s="1"/>
      <c r="HY517" s="1"/>
      <c r="HZ517" s="1"/>
      <c r="IA517" s="1"/>
      <c r="IB517" s="1"/>
      <c r="IC517" s="1"/>
      <c r="ID517" s="1"/>
    </row>
    <row r="518" spans="1:238" s="27" customFormat="1" ht="33" customHeight="1" x14ac:dyDescent="0.2">
      <c r="A518" s="21">
        <f t="shared" si="17"/>
        <v>496</v>
      </c>
      <c r="B518" s="28" t="s">
        <v>1537</v>
      </c>
      <c r="C518" s="28" t="s">
        <v>18</v>
      </c>
      <c r="D518" s="233">
        <v>2017.02</v>
      </c>
      <c r="E518" s="30" t="s">
        <v>145</v>
      </c>
      <c r="F518" s="77">
        <v>211</v>
      </c>
      <c r="G518" s="31">
        <v>459</v>
      </c>
      <c r="H518" s="32" t="s">
        <v>4</v>
      </c>
      <c r="I518" s="64" t="s">
        <v>53</v>
      </c>
      <c r="J518" s="46"/>
      <c r="K518" s="15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  <c r="FD518" s="1"/>
      <c r="FE518" s="1"/>
      <c r="FF518" s="1"/>
      <c r="FG518" s="1"/>
      <c r="FH518" s="1"/>
      <c r="FI518" s="1"/>
      <c r="FJ518" s="1"/>
      <c r="FK518" s="1"/>
      <c r="FL518" s="1"/>
      <c r="FM518" s="1"/>
      <c r="FN518" s="1"/>
      <c r="FO518" s="1"/>
      <c r="FP518" s="1"/>
      <c r="FQ518" s="1"/>
      <c r="FR518" s="1"/>
      <c r="FS518" s="1"/>
      <c r="FT518" s="1"/>
      <c r="FU518" s="1"/>
      <c r="FV518" s="1"/>
      <c r="FW518" s="1"/>
      <c r="FX518" s="1"/>
      <c r="FY518" s="1"/>
      <c r="FZ518" s="1"/>
      <c r="GA518" s="1"/>
      <c r="GB518" s="1"/>
      <c r="GC518" s="1"/>
      <c r="GD518" s="1"/>
      <c r="GE518" s="1"/>
      <c r="GF518" s="1"/>
      <c r="GG518" s="1"/>
      <c r="GH518" s="1"/>
      <c r="GI518" s="1"/>
      <c r="GJ518" s="1"/>
      <c r="GK518" s="1"/>
      <c r="GL518" s="1"/>
      <c r="GM518" s="1"/>
      <c r="GN518" s="1"/>
      <c r="GO518" s="1"/>
      <c r="GP518" s="1"/>
      <c r="GQ518" s="1"/>
      <c r="GR518" s="1"/>
      <c r="GS518" s="1"/>
      <c r="GT518" s="1"/>
      <c r="GU518" s="1"/>
      <c r="GV518" s="1"/>
      <c r="GW518" s="1"/>
      <c r="GX518" s="1"/>
      <c r="GY518" s="1"/>
      <c r="GZ518" s="1"/>
      <c r="HA518" s="1"/>
      <c r="HB518" s="1"/>
      <c r="HC518" s="1"/>
      <c r="HD518" s="1"/>
      <c r="HE518" s="1"/>
      <c r="HF518" s="1"/>
      <c r="HG518" s="1"/>
      <c r="HH518" s="1"/>
      <c r="HI518" s="1"/>
      <c r="HJ518" s="1"/>
      <c r="HK518" s="1"/>
      <c r="HL518" s="1"/>
      <c r="HM518" s="1"/>
      <c r="HN518" s="1"/>
      <c r="HO518" s="1"/>
      <c r="HP518" s="1"/>
      <c r="HQ518" s="1"/>
      <c r="HR518" s="1"/>
      <c r="HS518" s="1"/>
      <c r="HT518" s="1"/>
      <c r="HU518" s="1"/>
      <c r="HV518" s="1"/>
      <c r="HW518" s="1"/>
      <c r="HX518" s="1"/>
      <c r="HY518" s="1"/>
      <c r="HZ518" s="1"/>
      <c r="IA518" s="1"/>
      <c r="IB518" s="1"/>
      <c r="IC518" s="1"/>
      <c r="ID518" s="1"/>
    </row>
    <row r="519" spans="1:238" ht="33" customHeight="1" x14ac:dyDescent="0.2">
      <c r="A519" s="21">
        <f t="shared" si="17"/>
        <v>497</v>
      </c>
      <c r="B519" s="130" t="s">
        <v>1538</v>
      </c>
      <c r="C519" s="95" t="s">
        <v>561</v>
      </c>
      <c r="D519" s="255">
        <v>2017.02</v>
      </c>
      <c r="E519" s="59" t="s">
        <v>152</v>
      </c>
      <c r="F519" s="173">
        <v>309</v>
      </c>
      <c r="G519" s="60">
        <v>627</v>
      </c>
      <c r="H519" s="57" t="s">
        <v>4</v>
      </c>
      <c r="I519" s="175" t="s">
        <v>53</v>
      </c>
      <c r="J519" s="46"/>
    </row>
    <row r="520" spans="1:238" ht="33" customHeight="1" x14ac:dyDescent="0.2">
      <c r="A520" s="21">
        <f t="shared" si="17"/>
        <v>498</v>
      </c>
      <c r="B520" s="54" t="s">
        <v>1539</v>
      </c>
      <c r="C520" s="48" t="s">
        <v>561</v>
      </c>
      <c r="D520" s="224">
        <v>2017.02</v>
      </c>
      <c r="E520" s="55" t="s">
        <v>146</v>
      </c>
      <c r="F520" s="71">
        <v>774</v>
      </c>
      <c r="G520" s="56">
        <v>1116</v>
      </c>
      <c r="H520" s="57" t="s">
        <v>4</v>
      </c>
      <c r="I520" s="70" t="s">
        <v>1540</v>
      </c>
      <c r="J520" s="46" t="s">
        <v>1159</v>
      </c>
    </row>
    <row r="521" spans="1:238" ht="33" customHeight="1" x14ac:dyDescent="0.2">
      <c r="A521" s="21">
        <f t="shared" si="17"/>
        <v>499</v>
      </c>
      <c r="B521" s="54" t="s">
        <v>1541</v>
      </c>
      <c r="C521" s="23" t="s">
        <v>561</v>
      </c>
      <c r="D521" s="224">
        <v>2017.02</v>
      </c>
      <c r="E521" s="55" t="s">
        <v>154</v>
      </c>
      <c r="F521" s="67">
        <v>326</v>
      </c>
      <c r="G521" s="56">
        <v>674</v>
      </c>
      <c r="H521" s="57" t="s">
        <v>4</v>
      </c>
      <c r="I521" s="70" t="s">
        <v>53</v>
      </c>
      <c r="J521" s="46"/>
    </row>
    <row r="522" spans="1:238" ht="33" customHeight="1" x14ac:dyDescent="0.2">
      <c r="A522" s="21">
        <f t="shared" si="17"/>
        <v>500</v>
      </c>
      <c r="B522" s="54" t="s">
        <v>1542</v>
      </c>
      <c r="C522" s="28" t="s">
        <v>18</v>
      </c>
      <c r="D522" s="224">
        <v>2017.03</v>
      </c>
      <c r="E522" s="55" t="s">
        <v>87</v>
      </c>
      <c r="F522" s="56">
        <v>348</v>
      </c>
      <c r="G522" s="56">
        <v>843</v>
      </c>
      <c r="H522" s="57" t="s">
        <v>4</v>
      </c>
      <c r="I522" s="70" t="s">
        <v>53</v>
      </c>
      <c r="J522" s="46"/>
    </row>
    <row r="523" spans="1:238" ht="33" customHeight="1" x14ac:dyDescent="0.2">
      <c r="A523" s="21">
        <f t="shared" si="17"/>
        <v>501</v>
      </c>
      <c r="B523" s="78" t="s">
        <v>1543</v>
      </c>
      <c r="C523" s="28" t="s">
        <v>18</v>
      </c>
      <c r="D523" s="224">
        <v>2017.07</v>
      </c>
      <c r="E523" s="55" t="s">
        <v>101</v>
      </c>
      <c r="F523" s="56">
        <v>989</v>
      </c>
      <c r="G523" s="56">
        <v>2213</v>
      </c>
      <c r="H523" s="57" t="s">
        <v>4</v>
      </c>
      <c r="I523" s="58" t="s">
        <v>53</v>
      </c>
      <c r="J523" s="46"/>
    </row>
    <row r="524" spans="1:238" ht="33" customHeight="1" x14ac:dyDescent="0.2">
      <c r="A524" s="21">
        <f t="shared" si="17"/>
        <v>502</v>
      </c>
      <c r="B524" s="54" t="s">
        <v>1544</v>
      </c>
      <c r="C524" s="54" t="s">
        <v>18</v>
      </c>
      <c r="D524" s="224">
        <v>2017.07</v>
      </c>
      <c r="E524" s="55" t="s">
        <v>89</v>
      </c>
      <c r="F524" s="56">
        <v>387</v>
      </c>
      <c r="G524" s="56">
        <v>814</v>
      </c>
      <c r="H524" s="57" t="s">
        <v>2</v>
      </c>
      <c r="I524" s="58" t="s">
        <v>53</v>
      </c>
      <c r="J524" s="46"/>
    </row>
    <row r="525" spans="1:238" ht="33" customHeight="1" x14ac:dyDescent="0.2">
      <c r="A525" s="21">
        <f t="shared" si="17"/>
        <v>503</v>
      </c>
      <c r="B525" s="78" t="s">
        <v>1545</v>
      </c>
      <c r="C525" s="89" t="s">
        <v>561</v>
      </c>
      <c r="D525" s="224">
        <v>2017.07</v>
      </c>
      <c r="E525" s="55" t="s">
        <v>98</v>
      </c>
      <c r="F525" s="56">
        <v>1254</v>
      </c>
      <c r="G525" s="56">
        <v>1784</v>
      </c>
      <c r="H525" s="57" t="s">
        <v>861</v>
      </c>
      <c r="I525" s="58" t="s">
        <v>53</v>
      </c>
      <c r="J525" s="46"/>
    </row>
    <row r="526" spans="1:238" ht="33" customHeight="1" x14ac:dyDescent="0.2">
      <c r="A526" s="21">
        <f t="shared" si="17"/>
        <v>504</v>
      </c>
      <c r="B526" s="78" t="s">
        <v>1546</v>
      </c>
      <c r="C526" s="54" t="s">
        <v>18</v>
      </c>
      <c r="D526" s="224">
        <v>2017.08</v>
      </c>
      <c r="E526" s="55" t="s">
        <v>86</v>
      </c>
      <c r="F526" s="56">
        <v>910</v>
      </c>
      <c r="G526" s="56">
        <v>2237</v>
      </c>
      <c r="H526" s="57" t="s">
        <v>2</v>
      </c>
      <c r="I526" s="58" t="s">
        <v>53</v>
      </c>
      <c r="J526" s="46" t="s">
        <v>1159</v>
      </c>
    </row>
    <row r="527" spans="1:238" ht="33" customHeight="1" x14ac:dyDescent="0.2">
      <c r="A527" s="21">
        <f t="shared" si="17"/>
        <v>505</v>
      </c>
      <c r="B527" s="78" t="s">
        <v>1547</v>
      </c>
      <c r="C527" s="54" t="s">
        <v>18</v>
      </c>
      <c r="D527" s="224">
        <v>2017.08</v>
      </c>
      <c r="E527" s="55" t="s">
        <v>85</v>
      </c>
      <c r="F527" s="56">
        <v>897</v>
      </c>
      <c r="G527" s="56">
        <v>2263</v>
      </c>
      <c r="H527" s="57" t="s">
        <v>4</v>
      </c>
      <c r="I527" s="58" t="s">
        <v>53</v>
      </c>
      <c r="J527" s="46"/>
    </row>
    <row r="528" spans="1:238" ht="33" customHeight="1" x14ac:dyDescent="0.2">
      <c r="A528" s="21">
        <f t="shared" si="17"/>
        <v>506</v>
      </c>
      <c r="B528" s="78" t="s">
        <v>1548</v>
      </c>
      <c r="C528" s="89" t="s">
        <v>561</v>
      </c>
      <c r="D528" s="224">
        <v>2017.08</v>
      </c>
      <c r="E528" s="55" t="s">
        <v>87</v>
      </c>
      <c r="F528" s="56">
        <v>325</v>
      </c>
      <c r="G528" s="56">
        <v>671</v>
      </c>
      <c r="H528" s="57" t="s">
        <v>4</v>
      </c>
      <c r="I528" s="58" t="s">
        <v>1169</v>
      </c>
      <c r="J528" s="46"/>
    </row>
    <row r="529" spans="1:10" ht="33" customHeight="1" x14ac:dyDescent="0.2">
      <c r="A529" s="21">
        <f t="shared" ref="A529:A584" si="18">ROW()-22</f>
        <v>507</v>
      </c>
      <c r="B529" s="165" t="s">
        <v>1549</v>
      </c>
      <c r="C529" s="89" t="s">
        <v>561</v>
      </c>
      <c r="D529" s="255">
        <v>2017.08</v>
      </c>
      <c r="E529" s="59" t="s">
        <v>85</v>
      </c>
      <c r="F529" s="60">
        <v>897</v>
      </c>
      <c r="G529" s="60">
        <v>2263</v>
      </c>
      <c r="H529" s="57" t="s">
        <v>4</v>
      </c>
      <c r="I529" s="140" t="s">
        <v>53</v>
      </c>
      <c r="J529" s="46"/>
    </row>
    <row r="530" spans="1:10" ht="33" customHeight="1" x14ac:dyDescent="0.2">
      <c r="A530" s="21">
        <f t="shared" si="18"/>
        <v>508</v>
      </c>
      <c r="B530" s="78" t="s">
        <v>1550</v>
      </c>
      <c r="C530" s="89" t="s">
        <v>561</v>
      </c>
      <c r="D530" s="224">
        <v>2017.08</v>
      </c>
      <c r="E530" s="55" t="s">
        <v>81</v>
      </c>
      <c r="F530" s="56">
        <v>189</v>
      </c>
      <c r="G530" s="56">
        <v>427</v>
      </c>
      <c r="H530" s="57" t="s">
        <v>4</v>
      </c>
      <c r="I530" s="58" t="s">
        <v>53</v>
      </c>
      <c r="J530" s="46"/>
    </row>
    <row r="531" spans="1:10" ht="33" customHeight="1" x14ac:dyDescent="0.2">
      <c r="A531" s="21">
        <f t="shared" si="18"/>
        <v>509</v>
      </c>
      <c r="B531" s="78" t="s">
        <v>1551</v>
      </c>
      <c r="C531" s="54" t="s">
        <v>18</v>
      </c>
      <c r="D531" s="224">
        <v>2017.09</v>
      </c>
      <c r="E531" s="55" t="s">
        <v>1552</v>
      </c>
      <c r="F531" s="56">
        <v>429</v>
      </c>
      <c r="G531" s="56">
        <v>947</v>
      </c>
      <c r="H531" s="57" t="s">
        <v>506</v>
      </c>
      <c r="I531" s="58" t="s">
        <v>53</v>
      </c>
      <c r="J531" s="46" t="s">
        <v>1553</v>
      </c>
    </row>
    <row r="532" spans="1:10" ht="33" customHeight="1" x14ac:dyDescent="0.2">
      <c r="A532" s="21">
        <f t="shared" si="18"/>
        <v>510</v>
      </c>
      <c r="B532" s="78" t="s">
        <v>1554</v>
      </c>
      <c r="C532" s="28" t="s">
        <v>18</v>
      </c>
      <c r="D532" s="224">
        <v>2017.09</v>
      </c>
      <c r="E532" s="55" t="s">
        <v>1555</v>
      </c>
      <c r="F532" s="56">
        <v>1606</v>
      </c>
      <c r="G532" s="56">
        <v>4036</v>
      </c>
      <c r="H532" s="57" t="s">
        <v>43</v>
      </c>
      <c r="I532" s="58" t="s">
        <v>53</v>
      </c>
      <c r="J532" s="46"/>
    </row>
    <row r="533" spans="1:10" ht="33" customHeight="1" x14ac:dyDescent="0.2">
      <c r="A533" s="21">
        <f t="shared" si="18"/>
        <v>511</v>
      </c>
      <c r="B533" s="78" t="s">
        <v>1556</v>
      </c>
      <c r="C533" s="54" t="s">
        <v>18</v>
      </c>
      <c r="D533" s="224" t="s">
        <v>1557</v>
      </c>
      <c r="E533" s="55" t="s">
        <v>510</v>
      </c>
      <c r="F533" s="56">
        <v>400</v>
      </c>
      <c r="G533" s="256">
        <v>1069</v>
      </c>
      <c r="H533" s="57" t="s">
        <v>2</v>
      </c>
      <c r="I533" s="58" t="s">
        <v>53</v>
      </c>
      <c r="J533" s="46"/>
    </row>
    <row r="534" spans="1:10" ht="33" customHeight="1" x14ac:dyDescent="0.2">
      <c r="A534" s="21">
        <f t="shared" si="18"/>
        <v>512</v>
      </c>
      <c r="B534" s="78" t="s">
        <v>1558</v>
      </c>
      <c r="C534" s="54" t="s">
        <v>18</v>
      </c>
      <c r="D534" s="224" t="s">
        <v>1559</v>
      </c>
      <c r="E534" s="55" t="s">
        <v>121</v>
      </c>
      <c r="F534" s="56">
        <v>400</v>
      </c>
      <c r="G534" s="56">
        <v>1412</v>
      </c>
      <c r="H534" s="57" t="s">
        <v>4</v>
      </c>
      <c r="I534" s="58" t="s">
        <v>53</v>
      </c>
      <c r="J534" s="46"/>
    </row>
    <row r="535" spans="1:10" ht="33" customHeight="1" x14ac:dyDescent="0.2">
      <c r="A535" s="21">
        <f t="shared" si="18"/>
        <v>513</v>
      </c>
      <c r="B535" s="78" t="s">
        <v>1560</v>
      </c>
      <c r="C535" s="28" t="s">
        <v>18</v>
      </c>
      <c r="D535" s="224">
        <v>2017.11</v>
      </c>
      <c r="E535" s="55" t="s">
        <v>511</v>
      </c>
      <c r="F535" s="56">
        <v>1106</v>
      </c>
      <c r="G535" s="56">
        <v>1257</v>
      </c>
      <c r="H535" s="57" t="s">
        <v>42</v>
      </c>
      <c r="I535" s="58" t="s">
        <v>53</v>
      </c>
      <c r="J535" s="46"/>
    </row>
    <row r="536" spans="1:10" ht="33" customHeight="1" x14ac:dyDescent="0.2">
      <c r="A536" s="21">
        <f t="shared" si="18"/>
        <v>514</v>
      </c>
      <c r="B536" s="78" t="s">
        <v>1561</v>
      </c>
      <c r="C536" s="28" t="s">
        <v>18</v>
      </c>
      <c r="D536" s="224">
        <v>2017.11</v>
      </c>
      <c r="E536" s="55" t="s">
        <v>401</v>
      </c>
      <c r="F536" s="56">
        <v>204</v>
      </c>
      <c r="G536" s="56">
        <v>519</v>
      </c>
      <c r="H536" s="57" t="s">
        <v>3</v>
      </c>
      <c r="I536" s="58" t="s">
        <v>53</v>
      </c>
      <c r="J536" s="46"/>
    </row>
    <row r="537" spans="1:10" ht="33" customHeight="1" x14ac:dyDescent="0.2">
      <c r="A537" s="21">
        <f t="shared" si="18"/>
        <v>515</v>
      </c>
      <c r="B537" s="78" t="s">
        <v>1562</v>
      </c>
      <c r="C537" s="28" t="s">
        <v>18</v>
      </c>
      <c r="D537" s="224">
        <v>2017.12</v>
      </c>
      <c r="E537" s="81" t="s">
        <v>1563</v>
      </c>
      <c r="F537" s="56">
        <v>516</v>
      </c>
      <c r="G537" s="56">
        <v>1104</v>
      </c>
      <c r="H537" s="57" t="s">
        <v>1564</v>
      </c>
      <c r="I537" s="58" t="s">
        <v>53</v>
      </c>
      <c r="J537" s="46"/>
    </row>
    <row r="538" spans="1:10" ht="33" customHeight="1" x14ac:dyDescent="0.2">
      <c r="A538" s="21">
        <f t="shared" si="18"/>
        <v>516</v>
      </c>
      <c r="B538" s="78" t="s">
        <v>1565</v>
      </c>
      <c r="C538" s="54" t="s">
        <v>18</v>
      </c>
      <c r="D538" s="224">
        <v>2017.12</v>
      </c>
      <c r="E538" s="81" t="s">
        <v>103</v>
      </c>
      <c r="F538" s="56">
        <v>1898</v>
      </c>
      <c r="G538" s="56">
        <v>4066</v>
      </c>
      <c r="H538" s="57" t="s">
        <v>861</v>
      </c>
      <c r="I538" s="58" t="s">
        <v>53</v>
      </c>
      <c r="J538" s="46" t="s">
        <v>1566</v>
      </c>
    </row>
    <row r="539" spans="1:10" ht="33" customHeight="1" x14ac:dyDescent="0.2">
      <c r="A539" s="21">
        <f t="shared" si="18"/>
        <v>517</v>
      </c>
      <c r="B539" s="78" t="s">
        <v>1567</v>
      </c>
      <c r="C539" s="89" t="s">
        <v>561</v>
      </c>
      <c r="D539" s="224">
        <v>2017.12</v>
      </c>
      <c r="E539" s="81" t="s">
        <v>398</v>
      </c>
      <c r="F539" s="56">
        <v>816</v>
      </c>
      <c r="G539" s="56">
        <v>1712</v>
      </c>
      <c r="H539" s="57" t="s">
        <v>4</v>
      </c>
      <c r="I539" s="58" t="s">
        <v>53</v>
      </c>
      <c r="J539" s="46"/>
    </row>
    <row r="540" spans="1:10" ht="33" customHeight="1" x14ac:dyDescent="0.2">
      <c r="A540" s="21">
        <f t="shared" si="18"/>
        <v>518</v>
      </c>
      <c r="B540" s="78" t="s">
        <v>1568</v>
      </c>
      <c r="C540" s="54" t="s">
        <v>18</v>
      </c>
      <c r="D540" s="224">
        <v>2018.01</v>
      </c>
      <c r="E540" s="55" t="s">
        <v>1569</v>
      </c>
      <c r="F540" s="56">
        <v>200</v>
      </c>
      <c r="G540" s="56">
        <v>289</v>
      </c>
      <c r="H540" s="57" t="s">
        <v>4</v>
      </c>
      <c r="I540" s="58" t="s">
        <v>53</v>
      </c>
      <c r="J540" s="46"/>
    </row>
    <row r="541" spans="1:10" ht="33" customHeight="1" x14ac:dyDescent="0.2">
      <c r="A541" s="21">
        <f t="shared" si="18"/>
        <v>519</v>
      </c>
      <c r="B541" s="54" t="s">
        <v>1570</v>
      </c>
      <c r="C541" s="54" t="s">
        <v>18</v>
      </c>
      <c r="D541" s="224">
        <v>2018.01</v>
      </c>
      <c r="E541" s="55" t="s">
        <v>1571</v>
      </c>
      <c r="F541" s="74">
        <v>201</v>
      </c>
      <c r="G541" s="56">
        <v>427</v>
      </c>
      <c r="H541" s="75" t="s">
        <v>4</v>
      </c>
      <c r="I541" s="58" t="s">
        <v>53</v>
      </c>
      <c r="J541" s="46"/>
    </row>
    <row r="542" spans="1:10" ht="33" customHeight="1" x14ac:dyDescent="0.2">
      <c r="A542" s="21">
        <f t="shared" si="18"/>
        <v>520</v>
      </c>
      <c r="B542" s="130" t="s">
        <v>1572</v>
      </c>
      <c r="C542" s="28" t="s">
        <v>18</v>
      </c>
      <c r="D542" s="255">
        <v>2018.03</v>
      </c>
      <c r="E542" s="59" t="s">
        <v>86</v>
      </c>
      <c r="F542" s="56">
        <v>893</v>
      </c>
      <c r="G542" s="60">
        <v>1559</v>
      </c>
      <c r="H542" s="57" t="s">
        <v>2</v>
      </c>
      <c r="I542" s="140" t="s">
        <v>1573</v>
      </c>
      <c r="J542" s="46"/>
    </row>
    <row r="543" spans="1:10" ht="33" customHeight="1" x14ac:dyDescent="0.2">
      <c r="A543" s="21">
        <f t="shared" si="18"/>
        <v>521</v>
      </c>
      <c r="B543" s="78" t="s">
        <v>1574</v>
      </c>
      <c r="C543" s="23" t="s">
        <v>561</v>
      </c>
      <c r="D543" s="224">
        <v>2018.04</v>
      </c>
      <c r="E543" s="81" t="s">
        <v>510</v>
      </c>
      <c r="F543" s="56">
        <v>669</v>
      </c>
      <c r="G543" s="56">
        <v>1549</v>
      </c>
      <c r="H543" s="57" t="s">
        <v>4</v>
      </c>
      <c r="I543" s="58" t="s">
        <v>1573</v>
      </c>
      <c r="J543" s="46"/>
    </row>
    <row r="544" spans="1:10" ht="33" customHeight="1" x14ac:dyDescent="0.2">
      <c r="A544" s="21">
        <f t="shared" si="18"/>
        <v>522</v>
      </c>
      <c r="B544" s="78" t="s">
        <v>1575</v>
      </c>
      <c r="C544" s="23" t="s">
        <v>561</v>
      </c>
      <c r="D544" s="224">
        <v>2018.05</v>
      </c>
      <c r="E544" s="55" t="s">
        <v>121</v>
      </c>
      <c r="F544" s="56">
        <v>9463</v>
      </c>
      <c r="G544" s="56">
        <v>19629</v>
      </c>
      <c r="H544" s="57" t="s">
        <v>4</v>
      </c>
      <c r="I544" s="58" t="s">
        <v>1010</v>
      </c>
      <c r="J544" s="46"/>
    </row>
    <row r="545" spans="1:10" ht="33" customHeight="1" x14ac:dyDescent="0.2">
      <c r="A545" s="21">
        <f t="shared" si="18"/>
        <v>523</v>
      </c>
      <c r="B545" s="54" t="s">
        <v>1576</v>
      </c>
      <c r="C545" s="54" t="s">
        <v>18</v>
      </c>
      <c r="D545" s="224">
        <v>2018.06</v>
      </c>
      <c r="E545" s="55" t="s">
        <v>1577</v>
      </c>
      <c r="F545" s="56">
        <v>960</v>
      </c>
      <c r="G545" s="56">
        <v>1725</v>
      </c>
      <c r="H545" s="57" t="s">
        <v>4</v>
      </c>
      <c r="I545" s="58" t="s">
        <v>1010</v>
      </c>
      <c r="J545" s="46"/>
    </row>
    <row r="546" spans="1:10" ht="33" customHeight="1" x14ac:dyDescent="0.2">
      <c r="A546" s="21">
        <f t="shared" si="18"/>
        <v>524</v>
      </c>
      <c r="B546" s="83" t="s">
        <v>1578</v>
      </c>
      <c r="C546" s="89" t="s">
        <v>561</v>
      </c>
      <c r="D546" s="257">
        <v>2018.07</v>
      </c>
      <c r="E546" s="84" t="s">
        <v>1579</v>
      </c>
      <c r="F546" s="85">
        <v>1584</v>
      </c>
      <c r="G546" s="85">
        <v>3562</v>
      </c>
      <c r="H546" s="86" t="s">
        <v>861</v>
      </c>
      <c r="I546" s="87" t="s">
        <v>1573</v>
      </c>
      <c r="J546" s="72"/>
    </row>
    <row r="547" spans="1:10" ht="33" customHeight="1" x14ac:dyDescent="0.2">
      <c r="A547" s="21">
        <f t="shared" si="18"/>
        <v>525</v>
      </c>
      <c r="B547" s="83" t="s">
        <v>1580</v>
      </c>
      <c r="C547" s="95" t="s">
        <v>561</v>
      </c>
      <c r="D547" s="257">
        <v>2018.07</v>
      </c>
      <c r="E547" s="84" t="s">
        <v>1581</v>
      </c>
      <c r="F547" s="85">
        <v>3299</v>
      </c>
      <c r="G547" s="85">
        <v>7688</v>
      </c>
      <c r="H547" s="86" t="s">
        <v>3</v>
      </c>
      <c r="I547" s="87" t="s">
        <v>1582</v>
      </c>
      <c r="J547" s="72"/>
    </row>
    <row r="548" spans="1:10" ht="33" customHeight="1" x14ac:dyDescent="0.2">
      <c r="A548" s="21">
        <f t="shared" si="18"/>
        <v>526</v>
      </c>
      <c r="B548" s="54" t="s">
        <v>1583</v>
      </c>
      <c r="C548" s="66" t="s">
        <v>18</v>
      </c>
      <c r="D548" s="224">
        <v>2018.09</v>
      </c>
      <c r="E548" s="55" t="s">
        <v>560</v>
      </c>
      <c r="F548" s="93">
        <v>772</v>
      </c>
      <c r="G548" s="93">
        <v>1769</v>
      </c>
      <c r="H548" s="57" t="s">
        <v>43</v>
      </c>
      <c r="I548" s="94" t="s">
        <v>53</v>
      </c>
      <c r="J548" s="46"/>
    </row>
    <row r="549" spans="1:10" ht="33" customHeight="1" x14ac:dyDescent="0.2">
      <c r="A549" s="21">
        <f t="shared" si="18"/>
        <v>527</v>
      </c>
      <c r="B549" s="54" t="s">
        <v>1584</v>
      </c>
      <c r="C549" s="61" t="s">
        <v>18</v>
      </c>
      <c r="D549" s="224">
        <v>2018.09</v>
      </c>
      <c r="E549" s="55" t="s">
        <v>1585</v>
      </c>
      <c r="F549" s="93">
        <v>593</v>
      </c>
      <c r="G549" s="93">
        <v>1264</v>
      </c>
      <c r="H549" s="57" t="s">
        <v>42</v>
      </c>
      <c r="I549" s="94" t="s">
        <v>53</v>
      </c>
      <c r="J549" s="46" t="s">
        <v>1586</v>
      </c>
    </row>
    <row r="550" spans="1:10" ht="33" customHeight="1" x14ac:dyDescent="0.2">
      <c r="A550" s="21">
        <f t="shared" si="18"/>
        <v>528</v>
      </c>
      <c r="B550" s="78" t="s">
        <v>1587</v>
      </c>
      <c r="C550" s="61" t="s">
        <v>18</v>
      </c>
      <c r="D550" s="224">
        <v>2018.09</v>
      </c>
      <c r="E550" s="55" t="s">
        <v>1588</v>
      </c>
      <c r="F550" s="93">
        <v>766</v>
      </c>
      <c r="G550" s="93">
        <v>1566</v>
      </c>
      <c r="H550" s="86" t="s">
        <v>4</v>
      </c>
      <c r="I550" s="94" t="s">
        <v>53</v>
      </c>
      <c r="J550" s="46"/>
    </row>
    <row r="551" spans="1:10" ht="33" customHeight="1" x14ac:dyDescent="0.2">
      <c r="A551" s="21">
        <f t="shared" si="18"/>
        <v>529</v>
      </c>
      <c r="B551" s="78" t="s">
        <v>1589</v>
      </c>
      <c r="C551" s="89" t="s">
        <v>561</v>
      </c>
      <c r="D551" s="224">
        <v>2018.09</v>
      </c>
      <c r="E551" s="96" t="s">
        <v>1590</v>
      </c>
      <c r="F551" s="97">
        <v>1281</v>
      </c>
      <c r="G551" s="93">
        <v>2895</v>
      </c>
      <c r="H551" s="86" t="s">
        <v>4</v>
      </c>
      <c r="I551" s="94" t="s">
        <v>53</v>
      </c>
      <c r="J551" s="46"/>
    </row>
    <row r="552" spans="1:10" ht="33" customHeight="1" x14ac:dyDescent="0.2">
      <c r="A552" s="21">
        <f t="shared" si="18"/>
        <v>530</v>
      </c>
      <c r="B552" s="78" t="s">
        <v>1591</v>
      </c>
      <c r="C552" s="95" t="s">
        <v>561</v>
      </c>
      <c r="D552" s="224" t="s">
        <v>562</v>
      </c>
      <c r="E552" s="81" t="s">
        <v>1592</v>
      </c>
      <c r="F552" s="56">
        <v>231</v>
      </c>
      <c r="G552" s="56">
        <v>790</v>
      </c>
      <c r="H552" s="57" t="s">
        <v>1186</v>
      </c>
      <c r="I552" s="58" t="s">
        <v>1593</v>
      </c>
      <c r="J552" s="46"/>
    </row>
    <row r="553" spans="1:10" ht="33" customHeight="1" x14ac:dyDescent="0.2">
      <c r="A553" s="21">
        <f t="shared" si="18"/>
        <v>531</v>
      </c>
      <c r="B553" s="165" t="s">
        <v>1594</v>
      </c>
      <c r="C553" s="89" t="s">
        <v>561</v>
      </c>
      <c r="D553" s="255">
        <v>2018.11</v>
      </c>
      <c r="E553" s="59" t="s">
        <v>1595</v>
      </c>
      <c r="F553" s="258">
        <v>578</v>
      </c>
      <c r="G553" s="258">
        <v>1089</v>
      </c>
      <c r="H553" s="141" t="s">
        <v>4</v>
      </c>
      <c r="I553" s="259" t="s">
        <v>1582</v>
      </c>
      <c r="J553" s="46"/>
    </row>
    <row r="554" spans="1:10" ht="33" customHeight="1" x14ac:dyDescent="0.2">
      <c r="A554" s="21">
        <f t="shared" si="18"/>
        <v>532</v>
      </c>
      <c r="B554" s="54" t="s">
        <v>1596</v>
      </c>
      <c r="C554" s="48" t="s">
        <v>561</v>
      </c>
      <c r="D554" s="224">
        <v>2018.11</v>
      </c>
      <c r="E554" s="55" t="s">
        <v>1595</v>
      </c>
      <c r="F554" s="93">
        <v>275</v>
      </c>
      <c r="G554" s="93">
        <v>559</v>
      </c>
      <c r="H554" s="86" t="s">
        <v>4</v>
      </c>
      <c r="I554" s="94" t="s">
        <v>1593</v>
      </c>
      <c r="J554" s="46"/>
    </row>
    <row r="555" spans="1:10" ht="33" customHeight="1" x14ac:dyDescent="0.2">
      <c r="A555" s="21">
        <f t="shared" si="18"/>
        <v>533</v>
      </c>
      <c r="B555" s="54" t="s">
        <v>1597</v>
      </c>
      <c r="C555" s="48" t="s">
        <v>561</v>
      </c>
      <c r="D555" s="224">
        <v>2018.11</v>
      </c>
      <c r="E555" s="55" t="s">
        <v>1598</v>
      </c>
      <c r="F555" s="93">
        <v>1058</v>
      </c>
      <c r="G555" s="93">
        <v>1538</v>
      </c>
      <c r="H555" s="86" t="s">
        <v>4</v>
      </c>
      <c r="I555" s="94" t="s">
        <v>1593</v>
      </c>
      <c r="J555" s="46" t="s">
        <v>1599</v>
      </c>
    </row>
    <row r="556" spans="1:10" ht="33" customHeight="1" x14ac:dyDescent="0.2">
      <c r="A556" s="21">
        <f t="shared" si="18"/>
        <v>534</v>
      </c>
      <c r="B556" s="78" t="s">
        <v>1600</v>
      </c>
      <c r="C556" s="89" t="s">
        <v>561</v>
      </c>
      <c r="D556" s="224">
        <v>2018.11</v>
      </c>
      <c r="E556" s="96" t="s">
        <v>1601</v>
      </c>
      <c r="F556" s="97">
        <v>237</v>
      </c>
      <c r="G556" s="93">
        <v>622</v>
      </c>
      <c r="H556" s="57" t="s">
        <v>1186</v>
      </c>
      <c r="I556" s="94" t="s">
        <v>1593</v>
      </c>
      <c r="J556" s="46"/>
    </row>
    <row r="557" spans="1:10" ht="33" customHeight="1" x14ac:dyDescent="0.2">
      <c r="A557" s="21">
        <f t="shared" si="18"/>
        <v>535</v>
      </c>
      <c r="B557" s="54" t="s">
        <v>1602</v>
      </c>
      <c r="C557" s="89" t="s">
        <v>18</v>
      </c>
      <c r="D557" s="224">
        <v>2018.12</v>
      </c>
      <c r="E557" s="96" t="s">
        <v>567</v>
      </c>
      <c r="F557" s="56">
        <v>20</v>
      </c>
      <c r="G557" s="56">
        <v>20</v>
      </c>
      <c r="H557" s="86" t="s">
        <v>4</v>
      </c>
      <c r="I557" s="94" t="s">
        <v>35</v>
      </c>
    </row>
    <row r="558" spans="1:10" ht="33" customHeight="1" x14ac:dyDescent="0.2">
      <c r="A558" s="21">
        <f t="shared" si="18"/>
        <v>536</v>
      </c>
      <c r="B558" s="54" t="s">
        <v>1603</v>
      </c>
      <c r="C558" s="89" t="s">
        <v>18</v>
      </c>
      <c r="D558" s="224">
        <v>2018.12</v>
      </c>
      <c r="E558" s="96" t="s">
        <v>567</v>
      </c>
      <c r="F558" s="56">
        <v>431</v>
      </c>
      <c r="G558" s="56">
        <v>853</v>
      </c>
      <c r="H558" s="86" t="s">
        <v>4</v>
      </c>
      <c r="I558" s="94" t="s">
        <v>35</v>
      </c>
    </row>
    <row r="559" spans="1:10" ht="33" customHeight="1" x14ac:dyDescent="0.2">
      <c r="A559" s="21">
        <f t="shared" si="18"/>
        <v>537</v>
      </c>
      <c r="B559" s="54" t="s">
        <v>576</v>
      </c>
      <c r="C559" s="95" t="s">
        <v>18</v>
      </c>
      <c r="D559" s="224">
        <v>2018.12</v>
      </c>
      <c r="E559" s="88" t="s">
        <v>85</v>
      </c>
      <c r="F559" s="56">
        <v>364</v>
      </c>
      <c r="G559" s="56">
        <v>670</v>
      </c>
      <c r="H559" s="98" t="s">
        <v>941</v>
      </c>
      <c r="I559" s="94" t="s">
        <v>35</v>
      </c>
    </row>
    <row r="560" spans="1:10" ht="33" customHeight="1" x14ac:dyDescent="0.2">
      <c r="A560" s="21">
        <f t="shared" si="18"/>
        <v>538</v>
      </c>
      <c r="B560" s="54" t="s">
        <v>1604</v>
      </c>
      <c r="C560" s="89" t="s">
        <v>561</v>
      </c>
      <c r="D560" s="224">
        <v>2018.12</v>
      </c>
      <c r="E560" s="96" t="s">
        <v>582</v>
      </c>
      <c r="F560" s="56">
        <v>2023</v>
      </c>
      <c r="G560" s="56">
        <v>4537</v>
      </c>
      <c r="H560" s="98" t="s">
        <v>941</v>
      </c>
      <c r="I560" s="94" t="s">
        <v>35</v>
      </c>
    </row>
    <row r="561" spans="1:10" ht="33" customHeight="1" x14ac:dyDescent="0.2">
      <c r="A561" s="21">
        <f t="shared" si="18"/>
        <v>539</v>
      </c>
      <c r="B561" s="54" t="s">
        <v>1604</v>
      </c>
      <c r="C561" s="95" t="s">
        <v>561</v>
      </c>
      <c r="D561" s="224">
        <v>2018.12</v>
      </c>
      <c r="E561" s="96" t="s">
        <v>582</v>
      </c>
      <c r="F561" s="56">
        <v>91</v>
      </c>
      <c r="G561" s="56">
        <v>399</v>
      </c>
      <c r="H561" s="98" t="s">
        <v>941</v>
      </c>
      <c r="I561" s="94" t="s">
        <v>35</v>
      </c>
    </row>
    <row r="562" spans="1:10" ht="33" customHeight="1" x14ac:dyDescent="0.2">
      <c r="A562" s="21">
        <f t="shared" si="18"/>
        <v>540</v>
      </c>
      <c r="B562" s="54" t="s">
        <v>573</v>
      </c>
      <c r="C562" s="95" t="s">
        <v>561</v>
      </c>
      <c r="D562" s="224">
        <v>2018.12</v>
      </c>
      <c r="E562" s="96" t="s">
        <v>216</v>
      </c>
      <c r="F562" s="56">
        <v>677</v>
      </c>
      <c r="G562" s="56">
        <v>1445</v>
      </c>
      <c r="H562" s="98" t="s">
        <v>960</v>
      </c>
      <c r="I562" s="94" t="s">
        <v>35</v>
      </c>
    </row>
    <row r="563" spans="1:10" ht="33" customHeight="1" x14ac:dyDescent="0.2">
      <c r="A563" s="21">
        <f t="shared" si="18"/>
        <v>541</v>
      </c>
      <c r="B563" s="47" t="s">
        <v>585</v>
      </c>
      <c r="C563" s="23" t="s">
        <v>18</v>
      </c>
      <c r="D563" s="260">
        <v>2019.01</v>
      </c>
      <c r="E563" s="48" t="s">
        <v>586</v>
      </c>
      <c r="F563" s="176">
        <v>1555</v>
      </c>
      <c r="G563" s="176">
        <v>2880</v>
      </c>
      <c r="H563" s="86" t="s">
        <v>4</v>
      </c>
      <c r="I563" s="178" t="s">
        <v>35</v>
      </c>
      <c r="J563" s="46"/>
    </row>
    <row r="564" spans="1:10" ht="33" customHeight="1" x14ac:dyDescent="0.2">
      <c r="A564" s="21">
        <f t="shared" si="18"/>
        <v>542</v>
      </c>
      <c r="B564" s="47" t="s">
        <v>1605</v>
      </c>
      <c r="C564" s="23" t="s">
        <v>18</v>
      </c>
      <c r="D564" s="260">
        <v>2019.02</v>
      </c>
      <c r="E564" s="47" t="s">
        <v>1606</v>
      </c>
      <c r="F564" s="182">
        <v>191</v>
      </c>
      <c r="G564" s="182">
        <v>448</v>
      </c>
      <c r="H564" s="183" t="s">
        <v>1182</v>
      </c>
      <c r="I564" s="184" t="s">
        <v>35</v>
      </c>
    </row>
    <row r="565" spans="1:10" ht="33" customHeight="1" x14ac:dyDescent="0.2">
      <c r="A565" s="21">
        <f t="shared" si="18"/>
        <v>543</v>
      </c>
      <c r="B565" s="54" t="s">
        <v>1607</v>
      </c>
      <c r="C565" s="89" t="s">
        <v>561</v>
      </c>
      <c r="D565" s="224">
        <v>2019.04</v>
      </c>
      <c r="E565" s="96" t="s">
        <v>623</v>
      </c>
      <c r="F565" s="56">
        <v>525</v>
      </c>
      <c r="G565" s="56">
        <v>1028</v>
      </c>
      <c r="H565" s="183" t="s">
        <v>1182</v>
      </c>
      <c r="I565" s="94" t="s">
        <v>53</v>
      </c>
    </row>
    <row r="566" spans="1:10" ht="33" customHeight="1" x14ac:dyDescent="0.2">
      <c r="A566" s="21">
        <f t="shared" si="18"/>
        <v>544</v>
      </c>
      <c r="B566" s="54" t="s">
        <v>1608</v>
      </c>
      <c r="C566" s="48" t="s">
        <v>561</v>
      </c>
      <c r="D566" s="224">
        <v>2019.05</v>
      </c>
      <c r="E566" s="96" t="s">
        <v>619</v>
      </c>
      <c r="F566" s="56">
        <v>373</v>
      </c>
      <c r="G566" s="56">
        <v>763</v>
      </c>
      <c r="H566" s="183" t="s">
        <v>1182</v>
      </c>
      <c r="I566" s="94" t="s">
        <v>53</v>
      </c>
    </row>
    <row r="567" spans="1:10" ht="33" customHeight="1" x14ac:dyDescent="0.2">
      <c r="A567" s="21">
        <f t="shared" si="18"/>
        <v>545</v>
      </c>
      <c r="B567" s="54" t="s">
        <v>1609</v>
      </c>
      <c r="C567" s="23" t="s">
        <v>561</v>
      </c>
      <c r="D567" s="224">
        <v>2019.05</v>
      </c>
      <c r="E567" s="96" t="s">
        <v>641</v>
      </c>
      <c r="F567" s="56">
        <v>306</v>
      </c>
      <c r="G567" s="56">
        <v>523</v>
      </c>
      <c r="H567" s="98" t="s">
        <v>43</v>
      </c>
      <c r="I567" s="94" t="s">
        <v>53</v>
      </c>
    </row>
    <row r="568" spans="1:10" ht="33" customHeight="1" x14ac:dyDescent="0.2">
      <c r="A568" s="21">
        <f t="shared" si="18"/>
        <v>546</v>
      </c>
      <c r="B568" s="130" t="s">
        <v>1610</v>
      </c>
      <c r="C568" s="95" t="s">
        <v>18</v>
      </c>
      <c r="D568" s="255">
        <v>2019.06</v>
      </c>
      <c r="E568" s="168" t="s">
        <v>650</v>
      </c>
      <c r="F568" s="60">
        <v>1838</v>
      </c>
      <c r="G568" s="60">
        <v>5183</v>
      </c>
      <c r="H568" s="261" t="s">
        <v>1402</v>
      </c>
      <c r="I568" s="259" t="s">
        <v>35</v>
      </c>
      <c r="J568" s="27" t="s">
        <v>1073</v>
      </c>
    </row>
    <row r="569" spans="1:10" ht="33" customHeight="1" x14ac:dyDescent="0.2">
      <c r="A569" s="21">
        <f t="shared" si="18"/>
        <v>547</v>
      </c>
      <c r="B569" s="54" t="s">
        <v>1611</v>
      </c>
      <c r="C569" s="95" t="s">
        <v>561</v>
      </c>
      <c r="D569" s="224">
        <v>2019.06</v>
      </c>
      <c r="E569" s="96" t="s">
        <v>586</v>
      </c>
      <c r="F569" s="56">
        <v>824</v>
      </c>
      <c r="G569" s="56">
        <v>1512</v>
      </c>
      <c r="H569" s="98" t="s">
        <v>621</v>
      </c>
      <c r="I569" s="94" t="s">
        <v>35</v>
      </c>
    </row>
    <row r="570" spans="1:10" ht="33" customHeight="1" x14ac:dyDescent="0.2">
      <c r="A570" s="21">
        <f t="shared" si="18"/>
        <v>548</v>
      </c>
      <c r="B570" s="54" t="s">
        <v>1612</v>
      </c>
      <c r="C570" s="89" t="s">
        <v>18</v>
      </c>
      <c r="D570" s="255">
        <v>2019.07</v>
      </c>
      <c r="E570" s="96" t="s">
        <v>619</v>
      </c>
      <c r="F570" s="56">
        <v>254</v>
      </c>
      <c r="G570" s="56">
        <v>539</v>
      </c>
      <c r="H570" s="183" t="s">
        <v>1182</v>
      </c>
      <c r="I570" s="94" t="s">
        <v>35</v>
      </c>
    </row>
    <row r="571" spans="1:10" ht="33" customHeight="1" x14ac:dyDescent="0.2">
      <c r="A571" s="21">
        <f t="shared" si="18"/>
        <v>549</v>
      </c>
      <c r="B571" s="54" t="s">
        <v>1613</v>
      </c>
      <c r="C571" s="89" t="s">
        <v>561</v>
      </c>
      <c r="D571" s="224">
        <v>2019.07</v>
      </c>
      <c r="E571" s="96" t="s">
        <v>660</v>
      </c>
      <c r="F571" s="56">
        <v>1674</v>
      </c>
      <c r="G571" s="56">
        <v>4463</v>
      </c>
      <c r="H571" s="183" t="s">
        <v>1182</v>
      </c>
      <c r="I571" s="94" t="s">
        <v>53</v>
      </c>
    </row>
    <row r="572" spans="1:10" ht="33" customHeight="1" x14ac:dyDescent="0.2">
      <c r="A572" s="21">
        <f t="shared" si="18"/>
        <v>550</v>
      </c>
      <c r="B572" s="54" t="s">
        <v>1614</v>
      </c>
      <c r="C572" s="89" t="s">
        <v>18</v>
      </c>
      <c r="D572" s="255">
        <v>2019.08</v>
      </c>
      <c r="E572" s="96" t="s">
        <v>551</v>
      </c>
      <c r="F572" s="56">
        <v>444</v>
      </c>
      <c r="G572" s="56">
        <v>854</v>
      </c>
      <c r="H572" s="98" t="s">
        <v>621</v>
      </c>
      <c r="I572" s="94" t="s">
        <v>35</v>
      </c>
      <c r="J572" s="154"/>
    </row>
    <row r="573" spans="1:10" ht="33" customHeight="1" x14ac:dyDescent="0.2">
      <c r="A573" s="21">
        <f t="shared" si="18"/>
        <v>551</v>
      </c>
      <c r="B573" s="54" t="s">
        <v>1615</v>
      </c>
      <c r="C573" s="95" t="s">
        <v>561</v>
      </c>
      <c r="D573" s="224">
        <v>2019.08</v>
      </c>
      <c r="E573" s="96" t="s">
        <v>671</v>
      </c>
      <c r="F573" s="56">
        <v>2330</v>
      </c>
      <c r="G573" s="56">
        <v>5953</v>
      </c>
      <c r="H573" s="183" t="s">
        <v>1182</v>
      </c>
      <c r="I573" s="94" t="s">
        <v>35</v>
      </c>
      <c r="J573" s="154"/>
    </row>
    <row r="574" spans="1:10" ht="33" customHeight="1" x14ac:dyDescent="0.2">
      <c r="A574" s="21">
        <f t="shared" si="18"/>
        <v>552</v>
      </c>
      <c r="B574" s="54" t="s">
        <v>1616</v>
      </c>
      <c r="C574" s="89" t="s">
        <v>561</v>
      </c>
      <c r="D574" s="255">
        <v>2019.08</v>
      </c>
      <c r="E574" s="96" t="s">
        <v>672</v>
      </c>
      <c r="F574" s="56">
        <v>886</v>
      </c>
      <c r="G574" s="56">
        <v>1900</v>
      </c>
      <c r="H574" s="183" t="s">
        <v>1182</v>
      </c>
      <c r="I574" s="94" t="s">
        <v>35</v>
      </c>
      <c r="J574" s="154"/>
    </row>
    <row r="575" spans="1:10" ht="33" customHeight="1" x14ac:dyDescent="0.2">
      <c r="A575" s="21">
        <f t="shared" si="18"/>
        <v>553</v>
      </c>
      <c r="B575" s="54" t="s">
        <v>722</v>
      </c>
      <c r="C575" s="95" t="s">
        <v>561</v>
      </c>
      <c r="D575" s="224">
        <v>2019.12</v>
      </c>
      <c r="E575" s="96" t="s">
        <v>551</v>
      </c>
      <c r="F575" s="56">
        <v>369</v>
      </c>
      <c r="G575" s="56">
        <v>785</v>
      </c>
      <c r="H575" s="98" t="s">
        <v>1182</v>
      </c>
      <c r="I575" s="94" t="s">
        <v>53</v>
      </c>
    </row>
    <row r="576" spans="1:10" ht="33" customHeight="1" x14ac:dyDescent="0.2">
      <c r="A576" s="21">
        <f t="shared" si="18"/>
        <v>554</v>
      </c>
      <c r="B576" s="54" t="s">
        <v>1617</v>
      </c>
      <c r="C576" s="48" t="s">
        <v>561</v>
      </c>
      <c r="D576" s="255">
        <v>2019.12</v>
      </c>
      <c r="E576" s="96" t="s">
        <v>718</v>
      </c>
      <c r="F576" s="56">
        <v>721</v>
      </c>
      <c r="G576" s="56">
        <v>1465</v>
      </c>
      <c r="H576" s="98" t="s">
        <v>43</v>
      </c>
      <c r="I576" s="94" t="s">
        <v>53</v>
      </c>
      <c r="J576" s="27" t="s">
        <v>1048</v>
      </c>
    </row>
    <row r="577" spans="1:238" ht="33" customHeight="1" x14ac:dyDescent="0.2">
      <c r="A577" s="21">
        <f t="shared" si="18"/>
        <v>555</v>
      </c>
      <c r="B577" s="47" t="s">
        <v>1618</v>
      </c>
      <c r="C577" s="23" t="s">
        <v>561</v>
      </c>
      <c r="D577" s="223">
        <v>2020.07</v>
      </c>
      <c r="E577" s="48" t="s">
        <v>635</v>
      </c>
      <c r="F577" s="49">
        <v>1938</v>
      </c>
      <c r="G577" s="49">
        <v>4566</v>
      </c>
      <c r="H577" s="98" t="s">
        <v>1182</v>
      </c>
      <c r="I577" s="51" t="s">
        <v>53</v>
      </c>
      <c r="J577" s="27" t="s">
        <v>1048</v>
      </c>
    </row>
    <row r="578" spans="1:238" ht="33" customHeight="1" x14ac:dyDescent="0.2">
      <c r="A578" s="21">
        <f t="shared" si="18"/>
        <v>556</v>
      </c>
      <c r="B578" s="216" t="s">
        <v>1619</v>
      </c>
      <c r="C578" s="89" t="s">
        <v>561</v>
      </c>
      <c r="D578" s="220">
        <v>2020.07</v>
      </c>
      <c r="E578" s="48" t="s">
        <v>784</v>
      </c>
      <c r="F578" s="137">
        <v>1332</v>
      </c>
      <c r="G578" s="137">
        <v>2617</v>
      </c>
      <c r="H578" s="262" t="s">
        <v>1182</v>
      </c>
      <c r="I578" s="138" t="s">
        <v>620</v>
      </c>
    </row>
    <row r="579" spans="1:238" ht="33" customHeight="1" x14ac:dyDescent="0.2">
      <c r="A579" s="21">
        <f t="shared" si="18"/>
        <v>557</v>
      </c>
      <c r="B579" s="47" t="s">
        <v>1620</v>
      </c>
      <c r="C579" s="89" t="s">
        <v>561</v>
      </c>
      <c r="D579" s="223">
        <v>2020.07</v>
      </c>
      <c r="E579" s="131" t="s">
        <v>785</v>
      </c>
      <c r="F579" s="49">
        <v>967</v>
      </c>
      <c r="G579" s="49">
        <v>1968</v>
      </c>
      <c r="H579" s="98" t="s">
        <v>1402</v>
      </c>
      <c r="I579" s="51" t="s">
        <v>53</v>
      </c>
      <c r="J579" s="27" t="s">
        <v>1621</v>
      </c>
    </row>
    <row r="580" spans="1:238" ht="33" customHeight="1" x14ac:dyDescent="0.2">
      <c r="A580" s="21">
        <f t="shared" si="18"/>
        <v>558</v>
      </c>
      <c r="B580" s="54" t="s">
        <v>1622</v>
      </c>
      <c r="C580" s="48" t="s">
        <v>561</v>
      </c>
      <c r="D580" s="224">
        <v>2020.08</v>
      </c>
      <c r="E580" s="55" t="s">
        <v>798</v>
      </c>
      <c r="F580" s="56">
        <v>890</v>
      </c>
      <c r="G580" s="56">
        <v>1473</v>
      </c>
      <c r="H580" s="98" t="s">
        <v>1402</v>
      </c>
      <c r="I580" s="58" t="s">
        <v>53</v>
      </c>
      <c r="J580" s="46"/>
    </row>
    <row r="581" spans="1:238" ht="33" customHeight="1" x14ac:dyDescent="0.2">
      <c r="A581" s="21">
        <f t="shared" si="18"/>
        <v>559</v>
      </c>
      <c r="B581" s="47" t="s">
        <v>1623</v>
      </c>
      <c r="C581" s="23" t="s">
        <v>561</v>
      </c>
      <c r="D581" s="223">
        <v>2020.09</v>
      </c>
      <c r="E581" s="48" t="s">
        <v>340</v>
      </c>
      <c r="F581" s="49">
        <v>1711</v>
      </c>
      <c r="G581" s="49">
        <v>3489</v>
      </c>
      <c r="H581" s="98" t="s">
        <v>54</v>
      </c>
      <c r="I581" s="51" t="s">
        <v>53</v>
      </c>
      <c r="J581" s="27" t="s">
        <v>801</v>
      </c>
    </row>
    <row r="582" spans="1:238" ht="33" customHeight="1" x14ac:dyDescent="0.2">
      <c r="A582" s="21">
        <f t="shared" si="18"/>
        <v>560</v>
      </c>
      <c r="B582" s="47" t="s">
        <v>1624</v>
      </c>
      <c r="C582" s="95" t="s">
        <v>561</v>
      </c>
      <c r="D582" s="223" t="s">
        <v>822</v>
      </c>
      <c r="E582" s="48" t="s">
        <v>772</v>
      </c>
      <c r="F582" s="49">
        <v>1938</v>
      </c>
      <c r="G582" s="49">
        <v>5057</v>
      </c>
      <c r="H582" s="98" t="s">
        <v>828</v>
      </c>
      <c r="I582" s="51" t="s">
        <v>53</v>
      </c>
    </row>
    <row r="583" spans="1:238" ht="33" customHeight="1" x14ac:dyDescent="0.2">
      <c r="A583" s="21">
        <f t="shared" si="18"/>
        <v>561</v>
      </c>
      <c r="B583" s="47" t="s">
        <v>1625</v>
      </c>
      <c r="C583" s="95" t="s">
        <v>561</v>
      </c>
      <c r="D583" s="223" t="s">
        <v>822</v>
      </c>
      <c r="E583" s="48" t="s">
        <v>623</v>
      </c>
      <c r="F583" s="49">
        <v>270</v>
      </c>
      <c r="G583" s="49">
        <v>595</v>
      </c>
      <c r="H583" s="50" t="s">
        <v>43</v>
      </c>
      <c r="I583" s="51" t="s">
        <v>53</v>
      </c>
    </row>
    <row r="584" spans="1:238" ht="33" thickBot="1" x14ac:dyDescent="0.25">
      <c r="A584" s="21">
        <f t="shared" si="18"/>
        <v>562</v>
      </c>
      <c r="B584" s="337" t="s">
        <v>2739</v>
      </c>
      <c r="C584" s="337" t="s">
        <v>2755</v>
      </c>
      <c r="D584" s="338">
        <v>2020.12</v>
      </c>
      <c r="E584" s="339" t="s">
        <v>661</v>
      </c>
      <c r="F584" s="340">
        <v>1165</v>
      </c>
      <c r="G584" s="340">
        <v>3507</v>
      </c>
      <c r="H584" s="341" t="s">
        <v>43</v>
      </c>
      <c r="I584" s="342" t="s">
        <v>53</v>
      </c>
      <c r="J584" s="355"/>
    </row>
    <row r="585" spans="1:238" s="27" customFormat="1" ht="33" customHeight="1" x14ac:dyDescent="0.2">
      <c r="A585" s="369" t="s">
        <v>1626</v>
      </c>
      <c r="B585" s="370"/>
      <c r="C585" s="370"/>
      <c r="D585" s="370"/>
      <c r="E585" s="370"/>
      <c r="F585" s="370"/>
      <c r="G585" s="370"/>
      <c r="H585" s="370"/>
      <c r="I585" s="370"/>
      <c r="J585" s="371"/>
      <c r="K585" s="15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  <c r="FF585" s="1"/>
      <c r="FG585" s="1"/>
      <c r="FH585" s="1"/>
      <c r="FI585" s="1"/>
      <c r="FJ585" s="1"/>
      <c r="FK585" s="1"/>
      <c r="FL585" s="1"/>
      <c r="FM585" s="1"/>
      <c r="FN585" s="1"/>
      <c r="FO585" s="1"/>
      <c r="FP585" s="1"/>
      <c r="FQ585" s="1"/>
      <c r="FR585" s="1"/>
      <c r="FS585" s="1"/>
      <c r="FT585" s="1"/>
      <c r="FU585" s="1"/>
      <c r="FV585" s="1"/>
      <c r="FW585" s="1"/>
      <c r="FX585" s="1"/>
      <c r="FY585" s="1"/>
      <c r="FZ585" s="1"/>
      <c r="GA585" s="1"/>
      <c r="GB585" s="1"/>
      <c r="GC585" s="1"/>
      <c r="GD585" s="1"/>
      <c r="GE585" s="1"/>
      <c r="GF585" s="1"/>
      <c r="GG585" s="1"/>
      <c r="GH585" s="1"/>
      <c r="GI585" s="1"/>
      <c r="GJ585" s="1"/>
      <c r="GK585" s="1"/>
      <c r="GL585" s="1"/>
      <c r="GM585" s="1"/>
      <c r="GN585" s="1"/>
      <c r="GO585" s="1"/>
      <c r="GP585" s="1"/>
      <c r="GQ585" s="1"/>
      <c r="GR585" s="1"/>
      <c r="GS585" s="1"/>
      <c r="GT585" s="1"/>
      <c r="GU585" s="1"/>
      <c r="GV585" s="1"/>
      <c r="GW585" s="1"/>
      <c r="GX585" s="1"/>
      <c r="GY585" s="1"/>
      <c r="GZ585" s="1"/>
      <c r="HA585" s="1"/>
      <c r="HB585" s="1"/>
      <c r="HC585" s="1"/>
      <c r="HD585" s="1"/>
      <c r="HE585" s="1"/>
      <c r="HF585" s="1"/>
      <c r="HG585" s="1"/>
      <c r="HH585" s="1"/>
      <c r="HI585" s="1"/>
      <c r="HJ585" s="1"/>
      <c r="HK585" s="1"/>
      <c r="HL585" s="1"/>
      <c r="HM585" s="1"/>
      <c r="HN585" s="1"/>
      <c r="HO585" s="1"/>
      <c r="HP585" s="1"/>
      <c r="HQ585" s="1"/>
      <c r="HR585" s="1"/>
      <c r="HS585" s="1"/>
      <c r="HT585" s="1"/>
      <c r="HU585" s="1"/>
      <c r="HV585" s="1"/>
      <c r="HW585" s="1"/>
      <c r="HX585" s="1"/>
      <c r="HY585" s="1"/>
      <c r="HZ585" s="1"/>
      <c r="IA585" s="1"/>
      <c r="IB585" s="1"/>
      <c r="IC585" s="1"/>
      <c r="ID585" s="1"/>
    </row>
    <row r="586" spans="1:238" s="27" customFormat="1" ht="33" customHeight="1" x14ac:dyDescent="0.2">
      <c r="A586" s="21">
        <f>ROW()-23</f>
        <v>563</v>
      </c>
      <c r="B586" s="28" t="s">
        <v>1627</v>
      </c>
      <c r="C586" s="54" t="s">
        <v>736</v>
      </c>
      <c r="D586" s="233">
        <v>2014.01</v>
      </c>
      <c r="E586" s="52" t="s">
        <v>319</v>
      </c>
      <c r="F586" s="53">
        <v>653</v>
      </c>
      <c r="G586" s="24">
        <v>875</v>
      </c>
      <c r="H586" s="29" t="s">
        <v>1628</v>
      </c>
      <c r="I586" s="26" t="s">
        <v>53</v>
      </c>
      <c r="J586" s="45"/>
      <c r="K586" s="15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  <c r="DO586" s="1"/>
      <c r="DP586" s="1"/>
      <c r="DQ586" s="1"/>
      <c r="DR586" s="1"/>
      <c r="DS586" s="1"/>
      <c r="DT586" s="1"/>
      <c r="DU586" s="1"/>
      <c r="DV586" s="1"/>
      <c r="DW586" s="1"/>
      <c r="DX586" s="1"/>
      <c r="DY586" s="1"/>
      <c r="DZ586" s="1"/>
      <c r="EA586" s="1"/>
      <c r="EB586" s="1"/>
      <c r="EC586" s="1"/>
      <c r="ED586" s="1"/>
      <c r="EE586" s="1"/>
      <c r="EF586" s="1"/>
      <c r="EG586" s="1"/>
      <c r="EH586" s="1"/>
      <c r="EI586" s="1"/>
      <c r="EJ586" s="1"/>
      <c r="EK586" s="1"/>
      <c r="EL586" s="1"/>
      <c r="EM586" s="1"/>
      <c r="EN586" s="1"/>
      <c r="EO586" s="1"/>
      <c r="EP586" s="1"/>
      <c r="EQ586" s="1"/>
      <c r="ER586" s="1"/>
      <c r="ES586" s="1"/>
      <c r="ET586" s="1"/>
      <c r="EU586" s="1"/>
      <c r="EV586" s="1"/>
      <c r="EW586" s="1"/>
      <c r="EX586" s="1"/>
      <c r="EY586" s="1"/>
      <c r="EZ586" s="1"/>
      <c r="FA586" s="1"/>
      <c r="FB586" s="1"/>
      <c r="FC586" s="1"/>
      <c r="FD586" s="1"/>
      <c r="FE586" s="1"/>
      <c r="FF586" s="1"/>
      <c r="FG586" s="1"/>
      <c r="FH586" s="1"/>
      <c r="FI586" s="1"/>
      <c r="FJ586" s="1"/>
      <c r="FK586" s="1"/>
      <c r="FL586" s="1"/>
      <c r="FM586" s="1"/>
      <c r="FN586" s="1"/>
      <c r="FO586" s="1"/>
      <c r="FP586" s="1"/>
      <c r="FQ586" s="1"/>
      <c r="FR586" s="1"/>
      <c r="FS586" s="1"/>
      <c r="FT586" s="1"/>
      <c r="FU586" s="1"/>
      <c r="FV586" s="1"/>
      <c r="FW586" s="1"/>
      <c r="FX586" s="1"/>
      <c r="FY586" s="1"/>
      <c r="FZ586" s="1"/>
      <c r="GA586" s="1"/>
      <c r="GB586" s="1"/>
      <c r="GC586" s="1"/>
      <c r="GD586" s="1"/>
      <c r="GE586" s="1"/>
      <c r="GF586" s="1"/>
      <c r="GG586" s="1"/>
      <c r="GH586" s="1"/>
      <c r="GI586" s="1"/>
      <c r="GJ586" s="1"/>
      <c r="GK586" s="1"/>
      <c r="GL586" s="1"/>
      <c r="GM586" s="1"/>
      <c r="GN586" s="1"/>
      <c r="GO586" s="1"/>
      <c r="GP586" s="1"/>
      <c r="GQ586" s="1"/>
      <c r="GR586" s="1"/>
      <c r="GS586" s="1"/>
      <c r="GT586" s="1"/>
      <c r="GU586" s="1"/>
      <c r="GV586" s="1"/>
      <c r="GW586" s="1"/>
      <c r="GX586" s="1"/>
      <c r="GY586" s="1"/>
      <c r="GZ586" s="1"/>
      <c r="HA586" s="1"/>
      <c r="HB586" s="1"/>
      <c r="HC586" s="1"/>
      <c r="HD586" s="1"/>
      <c r="HE586" s="1"/>
      <c r="HF586" s="1"/>
      <c r="HG586" s="1"/>
      <c r="HH586" s="1"/>
      <c r="HI586" s="1"/>
      <c r="HJ586" s="1"/>
      <c r="HK586" s="1"/>
      <c r="HL586" s="1"/>
      <c r="HM586" s="1"/>
      <c r="HN586" s="1"/>
      <c r="HO586" s="1"/>
      <c r="HP586" s="1"/>
      <c r="HQ586" s="1"/>
      <c r="HR586" s="1"/>
      <c r="HS586" s="1"/>
      <c r="HT586" s="1"/>
      <c r="HU586" s="1"/>
      <c r="HV586" s="1"/>
      <c r="HW586" s="1"/>
      <c r="HX586" s="1"/>
      <c r="HY586" s="1"/>
      <c r="HZ586" s="1"/>
      <c r="IA586" s="1"/>
      <c r="IB586" s="1"/>
      <c r="IC586" s="1"/>
      <c r="ID586" s="1"/>
    </row>
    <row r="587" spans="1:238" s="27" customFormat="1" ht="33" customHeight="1" x14ac:dyDescent="0.2">
      <c r="A587" s="21">
        <f t="shared" ref="A587:A588" si="19">ROW()-23</f>
        <v>564</v>
      </c>
      <c r="B587" s="28" t="s">
        <v>1629</v>
      </c>
      <c r="C587" s="54" t="s">
        <v>754</v>
      </c>
      <c r="D587" s="233" t="s">
        <v>981</v>
      </c>
      <c r="E587" s="30" t="s">
        <v>187</v>
      </c>
      <c r="F587" s="31">
        <v>1653</v>
      </c>
      <c r="G587" s="31">
        <v>2148</v>
      </c>
      <c r="H587" s="32" t="s">
        <v>4</v>
      </c>
      <c r="I587" s="33" t="s">
        <v>53</v>
      </c>
      <c r="J587" s="46"/>
      <c r="K587" s="15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  <c r="DO587" s="1"/>
      <c r="DP587" s="1"/>
      <c r="DQ587" s="1"/>
      <c r="DR587" s="1"/>
      <c r="DS587" s="1"/>
      <c r="DT587" s="1"/>
      <c r="DU587" s="1"/>
      <c r="DV587" s="1"/>
      <c r="DW587" s="1"/>
      <c r="DX587" s="1"/>
      <c r="DY587" s="1"/>
      <c r="DZ587" s="1"/>
      <c r="EA587" s="1"/>
      <c r="EB587" s="1"/>
      <c r="EC587" s="1"/>
      <c r="ED587" s="1"/>
      <c r="EE587" s="1"/>
      <c r="EF587" s="1"/>
      <c r="EG587" s="1"/>
      <c r="EH587" s="1"/>
      <c r="EI587" s="1"/>
      <c r="EJ587" s="1"/>
      <c r="EK587" s="1"/>
      <c r="EL587" s="1"/>
      <c r="EM587" s="1"/>
      <c r="EN587" s="1"/>
      <c r="EO587" s="1"/>
      <c r="EP587" s="1"/>
      <c r="EQ587" s="1"/>
      <c r="ER587" s="1"/>
      <c r="ES587" s="1"/>
      <c r="ET587" s="1"/>
      <c r="EU587" s="1"/>
      <c r="EV587" s="1"/>
      <c r="EW587" s="1"/>
      <c r="EX587" s="1"/>
      <c r="EY587" s="1"/>
      <c r="EZ587" s="1"/>
      <c r="FA587" s="1"/>
      <c r="FB587" s="1"/>
      <c r="FC587" s="1"/>
      <c r="FD587" s="1"/>
      <c r="FE587" s="1"/>
      <c r="FF587" s="1"/>
      <c r="FG587" s="1"/>
      <c r="FH587" s="1"/>
      <c r="FI587" s="1"/>
      <c r="FJ587" s="1"/>
      <c r="FK587" s="1"/>
      <c r="FL587" s="1"/>
      <c r="FM587" s="1"/>
      <c r="FN587" s="1"/>
      <c r="FO587" s="1"/>
      <c r="FP587" s="1"/>
      <c r="FQ587" s="1"/>
      <c r="FR587" s="1"/>
      <c r="FS587" s="1"/>
      <c r="FT587" s="1"/>
      <c r="FU587" s="1"/>
      <c r="FV587" s="1"/>
      <c r="FW587" s="1"/>
      <c r="FX587" s="1"/>
      <c r="FY587" s="1"/>
      <c r="FZ587" s="1"/>
      <c r="GA587" s="1"/>
      <c r="GB587" s="1"/>
      <c r="GC587" s="1"/>
      <c r="GD587" s="1"/>
      <c r="GE587" s="1"/>
      <c r="GF587" s="1"/>
      <c r="GG587" s="1"/>
      <c r="GH587" s="1"/>
      <c r="GI587" s="1"/>
      <c r="GJ587" s="1"/>
      <c r="GK587" s="1"/>
      <c r="GL587" s="1"/>
      <c r="GM587" s="1"/>
      <c r="GN587" s="1"/>
      <c r="GO587" s="1"/>
      <c r="GP587" s="1"/>
      <c r="GQ587" s="1"/>
      <c r="GR587" s="1"/>
      <c r="GS587" s="1"/>
      <c r="GT587" s="1"/>
      <c r="GU587" s="1"/>
      <c r="GV587" s="1"/>
      <c r="GW587" s="1"/>
      <c r="GX587" s="1"/>
      <c r="GY587" s="1"/>
      <c r="GZ587" s="1"/>
      <c r="HA587" s="1"/>
      <c r="HB587" s="1"/>
      <c r="HC587" s="1"/>
      <c r="HD587" s="1"/>
      <c r="HE587" s="1"/>
      <c r="HF587" s="1"/>
      <c r="HG587" s="1"/>
      <c r="HH587" s="1"/>
      <c r="HI587" s="1"/>
      <c r="HJ587" s="1"/>
      <c r="HK587" s="1"/>
      <c r="HL587" s="1"/>
      <c r="HM587" s="1"/>
      <c r="HN587" s="1"/>
      <c r="HO587" s="1"/>
      <c r="HP587" s="1"/>
      <c r="HQ587" s="1"/>
      <c r="HR587" s="1"/>
      <c r="HS587" s="1"/>
      <c r="HT587" s="1"/>
      <c r="HU587" s="1"/>
      <c r="HV587" s="1"/>
      <c r="HW587" s="1"/>
      <c r="HX587" s="1"/>
      <c r="HY587" s="1"/>
      <c r="HZ587" s="1"/>
      <c r="IA587" s="1"/>
      <c r="IB587" s="1"/>
      <c r="IC587" s="1"/>
      <c r="ID587" s="1"/>
    </row>
    <row r="588" spans="1:238" ht="33" customHeight="1" x14ac:dyDescent="0.2">
      <c r="A588" s="21">
        <f t="shared" si="19"/>
        <v>565</v>
      </c>
      <c r="B588" s="54" t="s">
        <v>1630</v>
      </c>
      <c r="C588" s="89" t="s">
        <v>1631</v>
      </c>
      <c r="D588" s="224">
        <v>2020.04</v>
      </c>
      <c r="E588" s="96" t="s">
        <v>748</v>
      </c>
      <c r="F588" s="56">
        <v>2102</v>
      </c>
      <c r="G588" s="56">
        <v>4436</v>
      </c>
      <c r="H588" s="98" t="s">
        <v>908</v>
      </c>
      <c r="I588" s="94" t="s">
        <v>53</v>
      </c>
      <c r="J588" s="27" t="s">
        <v>1632</v>
      </c>
    </row>
    <row r="589" spans="1:238" s="27" customFormat="1" ht="33" customHeight="1" x14ac:dyDescent="0.2">
      <c r="A589" s="369" t="s">
        <v>657</v>
      </c>
      <c r="B589" s="370"/>
      <c r="C589" s="370"/>
      <c r="D589" s="370"/>
      <c r="E589" s="370"/>
      <c r="F589" s="370"/>
      <c r="G589" s="370"/>
      <c r="H589" s="370"/>
      <c r="I589" s="370"/>
      <c r="J589" s="371"/>
      <c r="K589" s="15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  <c r="DO589" s="1"/>
      <c r="DP589" s="1"/>
      <c r="DQ589" s="1"/>
      <c r="DR589" s="1"/>
      <c r="DS589" s="1"/>
      <c r="DT589" s="1"/>
      <c r="DU589" s="1"/>
      <c r="DV589" s="1"/>
      <c r="DW589" s="1"/>
      <c r="DX589" s="1"/>
      <c r="DY589" s="1"/>
      <c r="DZ589" s="1"/>
      <c r="EA589" s="1"/>
      <c r="EB589" s="1"/>
      <c r="EC589" s="1"/>
      <c r="ED589" s="1"/>
      <c r="EE589" s="1"/>
      <c r="EF589" s="1"/>
      <c r="EG589" s="1"/>
      <c r="EH589" s="1"/>
      <c r="EI589" s="1"/>
      <c r="EJ589" s="1"/>
      <c r="EK589" s="1"/>
      <c r="EL589" s="1"/>
      <c r="EM589" s="1"/>
      <c r="EN589" s="1"/>
      <c r="EO589" s="1"/>
      <c r="EP589" s="1"/>
      <c r="EQ589" s="1"/>
      <c r="ER589" s="1"/>
      <c r="ES589" s="1"/>
      <c r="ET589" s="1"/>
      <c r="EU589" s="1"/>
      <c r="EV589" s="1"/>
      <c r="EW589" s="1"/>
      <c r="EX589" s="1"/>
      <c r="EY589" s="1"/>
      <c r="EZ589" s="1"/>
      <c r="FA589" s="1"/>
      <c r="FB589" s="1"/>
      <c r="FC589" s="1"/>
      <c r="FD589" s="1"/>
      <c r="FE589" s="1"/>
      <c r="FF589" s="1"/>
      <c r="FG589" s="1"/>
      <c r="FH589" s="1"/>
      <c r="FI589" s="1"/>
      <c r="FJ589" s="1"/>
      <c r="FK589" s="1"/>
      <c r="FL589" s="1"/>
      <c r="FM589" s="1"/>
      <c r="FN589" s="1"/>
      <c r="FO589" s="1"/>
      <c r="FP589" s="1"/>
      <c r="FQ589" s="1"/>
      <c r="FR589" s="1"/>
      <c r="FS589" s="1"/>
      <c r="FT589" s="1"/>
      <c r="FU589" s="1"/>
      <c r="FV589" s="1"/>
      <c r="FW589" s="1"/>
      <c r="FX589" s="1"/>
      <c r="FY589" s="1"/>
      <c r="FZ589" s="1"/>
      <c r="GA589" s="1"/>
      <c r="GB589" s="1"/>
      <c r="GC589" s="1"/>
      <c r="GD589" s="1"/>
      <c r="GE589" s="1"/>
      <c r="GF589" s="1"/>
      <c r="GG589" s="1"/>
      <c r="GH589" s="1"/>
      <c r="GI589" s="1"/>
      <c r="GJ589" s="1"/>
      <c r="GK589" s="1"/>
      <c r="GL589" s="1"/>
      <c r="GM589" s="1"/>
      <c r="GN589" s="1"/>
      <c r="GO589" s="1"/>
      <c r="GP589" s="1"/>
      <c r="GQ589" s="1"/>
      <c r="GR589" s="1"/>
      <c r="GS589" s="1"/>
      <c r="GT589" s="1"/>
      <c r="GU589" s="1"/>
      <c r="GV589" s="1"/>
      <c r="GW589" s="1"/>
      <c r="GX589" s="1"/>
      <c r="GY589" s="1"/>
      <c r="GZ589" s="1"/>
      <c r="HA589" s="1"/>
      <c r="HB589" s="1"/>
      <c r="HC589" s="1"/>
      <c r="HD589" s="1"/>
      <c r="HE589" s="1"/>
      <c r="HF589" s="1"/>
      <c r="HG589" s="1"/>
      <c r="HH589" s="1"/>
      <c r="HI589" s="1"/>
      <c r="HJ589" s="1"/>
      <c r="HK589" s="1"/>
      <c r="HL589" s="1"/>
      <c r="HM589" s="1"/>
      <c r="HN589" s="1"/>
      <c r="HO589" s="1"/>
      <c r="HP589" s="1"/>
      <c r="HQ589" s="1"/>
      <c r="HR589" s="1"/>
      <c r="HS589" s="1"/>
      <c r="HT589" s="1"/>
      <c r="HU589" s="1"/>
      <c r="HV589" s="1"/>
      <c r="HW589" s="1"/>
      <c r="HX589" s="1"/>
      <c r="HY589" s="1"/>
      <c r="HZ589" s="1"/>
      <c r="IA589" s="1"/>
      <c r="IB589" s="1"/>
      <c r="IC589" s="1"/>
      <c r="ID589" s="1"/>
    </row>
    <row r="590" spans="1:238" s="27" customFormat="1" ht="33" customHeight="1" x14ac:dyDescent="0.2">
      <c r="A590" s="217">
        <f>ROW()-24</f>
        <v>566</v>
      </c>
      <c r="B590" s="28" t="s">
        <v>1633</v>
      </c>
      <c r="C590" s="89" t="s">
        <v>657</v>
      </c>
      <c r="D590" s="233">
        <v>2019.07</v>
      </c>
      <c r="E590" s="111" t="s">
        <v>656</v>
      </c>
      <c r="F590" s="31">
        <v>299</v>
      </c>
      <c r="G590" s="31">
        <v>624</v>
      </c>
      <c r="H590" s="91" t="s">
        <v>621</v>
      </c>
      <c r="I590" s="92" t="s">
        <v>35</v>
      </c>
      <c r="K590" s="15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  <c r="DO590" s="1"/>
      <c r="DP590" s="1"/>
      <c r="DQ590" s="1"/>
      <c r="DR590" s="1"/>
      <c r="DS590" s="1"/>
      <c r="DT590" s="1"/>
      <c r="DU590" s="1"/>
      <c r="DV590" s="1"/>
      <c r="DW590" s="1"/>
      <c r="DX590" s="1"/>
      <c r="DY590" s="1"/>
      <c r="DZ590" s="1"/>
      <c r="EA590" s="1"/>
      <c r="EB590" s="1"/>
      <c r="EC590" s="1"/>
      <c r="ED590" s="1"/>
      <c r="EE590" s="1"/>
      <c r="EF590" s="1"/>
      <c r="EG590" s="1"/>
      <c r="EH590" s="1"/>
      <c r="EI590" s="1"/>
      <c r="EJ590" s="1"/>
      <c r="EK590" s="1"/>
      <c r="EL590" s="1"/>
      <c r="EM590" s="1"/>
      <c r="EN590" s="1"/>
      <c r="EO590" s="1"/>
      <c r="EP590" s="1"/>
      <c r="EQ590" s="1"/>
      <c r="ER590" s="1"/>
      <c r="ES590" s="1"/>
      <c r="ET590" s="1"/>
      <c r="EU590" s="1"/>
      <c r="EV590" s="1"/>
      <c r="EW590" s="1"/>
      <c r="EX590" s="1"/>
      <c r="EY590" s="1"/>
      <c r="EZ590" s="1"/>
      <c r="FA590" s="1"/>
      <c r="FB590" s="1"/>
      <c r="FC590" s="1"/>
      <c r="FD590" s="1"/>
      <c r="FE590" s="1"/>
      <c r="FF590" s="1"/>
      <c r="FG590" s="1"/>
      <c r="FH590" s="1"/>
      <c r="FI590" s="1"/>
      <c r="FJ590" s="1"/>
      <c r="FK590" s="1"/>
      <c r="FL590" s="1"/>
      <c r="FM590" s="1"/>
      <c r="FN590" s="1"/>
      <c r="FO590" s="1"/>
      <c r="FP590" s="1"/>
      <c r="FQ590" s="1"/>
      <c r="FR590" s="1"/>
      <c r="FS590" s="1"/>
      <c r="FT590" s="1"/>
      <c r="FU590" s="1"/>
      <c r="FV590" s="1"/>
      <c r="FW590" s="1"/>
      <c r="FX590" s="1"/>
      <c r="FY590" s="1"/>
      <c r="FZ590" s="1"/>
      <c r="GA590" s="1"/>
      <c r="GB590" s="1"/>
      <c r="GC590" s="1"/>
      <c r="GD590" s="1"/>
      <c r="GE590" s="1"/>
      <c r="GF590" s="1"/>
      <c r="GG590" s="1"/>
      <c r="GH590" s="1"/>
      <c r="GI590" s="1"/>
      <c r="GJ590" s="1"/>
      <c r="GK590" s="1"/>
      <c r="GL590" s="1"/>
      <c r="GM590" s="1"/>
      <c r="GN590" s="1"/>
      <c r="GO590" s="1"/>
      <c r="GP590" s="1"/>
      <c r="GQ590" s="1"/>
      <c r="GR590" s="1"/>
      <c r="GS590" s="1"/>
      <c r="GT590" s="1"/>
      <c r="GU590" s="1"/>
      <c r="GV590" s="1"/>
      <c r="GW590" s="1"/>
      <c r="GX590" s="1"/>
      <c r="GY590" s="1"/>
      <c r="GZ590" s="1"/>
      <c r="HA590" s="1"/>
      <c r="HB590" s="1"/>
      <c r="HC590" s="1"/>
      <c r="HD590" s="1"/>
      <c r="HE590" s="1"/>
      <c r="HF590" s="1"/>
      <c r="HG590" s="1"/>
      <c r="HH590" s="1"/>
      <c r="HI590" s="1"/>
      <c r="HJ590" s="1"/>
      <c r="HK590" s="1"/>
      <c r="HL590" s="1"/>
      <c r="HM590" s="1"/>
      <c r="HN590" s="1"/>
      <c r="HO590" s="1"/>
      <c r="HP590" s="1"/>
      <c r="HQ590" s="1"/>
      <c r="HR590" s="1"/>
      <c r="HS590" s="1"/>
      <c r="HT590" s="1"/>
      <c r="HU590" s="1"/>
      <c r="HV590" s="1"/>
      <c r="HW590" s="1"/>
      <c r="HX590" s="1"/>
      <c r="HY590" s="1"/>
      <c r="HZ590" s="1"/>
      <c r="IA590" s="1"/>
      <c r="IB590" s="1"/>
      <c r="IC590" s="1"/>
      <c r="ID590" s="1"/>
    </row>
    <row r="591" spans="1:238" s="27" customFormat="1" ht="33" customHeight="1" x14ac:dyDescent="0.2">
      <c r="A591" s="369" t="s">
        <v>735</v>
      </c>
      <c r="B591" s="370"/>
      <c r="C591" s="370"/>
      <c r="D591" s="370"/>
      <c r="E591" s="370"/>
      <c r="F591" s="370"/>
      <c r="G591" s="370"/>
      <c r="H591" s="370"/>
      <c r="I591" s="370"/>
      <c r="J591" s="371"/>
      <c r="K591" s="15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  <c r="DO591" s="1"/>
      <c r="DP591" s="1"/>
      <c r="DQ591" s="1"/>
      <c r="DR591" s="1"/>
      <c r="DS591" s="1"/>
      <c r="DT591" s="1"/>
      <c r="DU591" s="1"/>
      <c r="DV591" s="1"/>
      <c r="DW591" s="1"/>
      <c r="DX591" s="1"/>
      <c r="DY591" s="1"/>
      <c r="DZ591" s="1"/>
      <c r="EA591" s="1"/>
      <c r="EB591" s="1"/>
      <c r="EC591" s="1"/>
      <c r="ED591" s="1"/>
      <c r="EE591" s="1"/>
      <c r="EF591" s="1"/>
      <c r="EG591" s="1"/>
      <c r="EH591" s="1"/>
      <c r="EI591" s="1"/>
      <c r="EJ591" s="1"/>
      <c r="EK591" s="1"/>
      <c r="EL591" s="1"/>
      <c r="EM591" s="1"/>
      <c r="EN591" s="1"/>
      <c r="EO591" s="1"/>
      <c r="EP591" s="1"/>
      <c r="EQ591" s="1"/>
      <c r="ER591" s="1"/>
      <c r="ES591" s="1"/>
      <c r="ET591" s="1"/>
      <c r="EU591" s="1"/>
      <c r="EV591" s="1"/>
      <c r="EW591" s="1"/>
      <c r="EX591" s="1"/>
      <c r="EY591" s="1"/>
      <c r="EZ591" s="1"/>
      <c r="FA591" s="1"/>
      <c r="FB591" s="1"/>
      <c r="FC591" s="1"/>
      <c r="FD591" s="1"/>
      <c r="FE591" s="1"/>
      <c r="FF591" s="1"/>
      <c r="FG591" s="1"/>
      <c r="FH591" s="1"/>
      <c r="FI591" s="1"/>
      <c r="FJ591" s="1"/>
      <c r="FK591" s="1"/>
      <c r="FL591" s="1"/>
      <c r="FM591" s="1"/>
      <c r="FN591" s="1"/>
      <c r="FO591" s="1"/>
      <c r="FP591" s="1"/>
      <c r="FQ591" s="1"/>
      <c r="FR591" s="1"/>
      <c r="FS591" s="1"/>
      <c r="FT591" s="1"/>
      <c r="FU591" s="1"/>
      <c r="FV591" s="1"/>
      <c r="FW591" s="1"/>
      <c r="FX591" s="1"/>
      <c r="FY591" s="1"/>
      <c r="FZ591" s="1"/>
      <c r="GA591" s="1"/>
      <c r="GB591" s="1"/>
      <c r="GC591" s="1"/>
      <c r="GD591" s="1"/>
      <c r="GE591" s="1"/>
      <c r="GF591" s="1"/>
      <c r="GG591" s="1"/>
      <c r="GH591" s="1"/>
      <c r="GI591" s="1"/>
      <c r="GJ591" s="1"/>
      <c r="GK591" s="1"/>
      <c r="GL591" s="1"/>
      <c r="GM591" s="1"/>
      <c r="GN591" s="1"/>
      <c r="GO591" s="1"/>
      <c r="GP591" s="1"/>
      <c r="GQ591" s="1"/>
      <c r="GR591" s="1"/>
      <c r="GS591" s="1"/>
      <c r="GT591" s="1"/>
      <c r="GU591" s="1"/>
      <c r="GV591" s="1"/>
      <c r="GW591" s="1"/>
      <c r="GX591" s="1"/>
      <c r="GY591" s="1"/>
      <c r="GZ591" s="1"/>
      <c r="HA591" s="1"/>
      <c r="HB591" s="1"/>
      <c r="HC591" s="1"/>
      <c r="HD591" s="1"/>
      <c r="HE591" s="1"/>
      <c r="HF591" s="1"/>
      <c r="HG591" s="1"/>
      <c r="HH591" s="1"/>
      <c r="HI591" s="1"/>
      <c r="HJ591" s="1"/>
      <c r="HK591" s="1"/>
      <c r="HL591" s="1"/>
      <c r="HM591" s="1"/>
      <c r="HN591" s="1"/>
      <c r="HO591" s="1"/>
      <c r="HP591" s="1"/>
      <c r="HQ591" s="1"/>
      <c r="HR591" s="1"/>
      <c r="HS591" s="1"/>
      <c r="HT591" s="1"/>
      <c r="HU591" s="1"/>
      <c r="HV591" s="1"/>
      <c r="HW591" s="1"/>
      <c r="HX591" s="1"/>
      <c r="HY591" s="1"/>
      <c r="HZ591" s="1"/>
      <c r="IA591" s="1"/>
      <c r="IB591" s="1"/>
      <c r="IC591" s="1"/>
      <c r="ID591" s="1"/>
    </row>
    <row r="592" spans="1:238" s="27" customFormat="1" ht="33" customHeight="1" x14ac:dyDescent="0.2">
      <c r="A592" s="21">
        <f>ROW()-25</f>
        <v>567</v>
      </c>
      <c r="B592" s="22" t="s">
        <v>1634</v>
      </c>
      <c r="C592" s="22" t="s">
        <v>735</v>
      </c>
      <c r="D592" s="233">
        <v>2014.08</v>
      </c>
      <c r="E592" s="23" t="s">
        <v>191</v>
      </c>
      <c r="F592" s="24">
        <v>1695</v>
      </c>
      <c r="G592" s="24">
        <v>2765</v>
      </c>
      <c r="H592" s="29" t="s">
        <v>908</v>
      </c>
      <c r="I592" s="26" t="s">
        <v>1635</v>
      </c>
      <c r="K592" s="15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  <c r="DO592" s="1"/>
      <c r="DP592" s="1"/>
      <c r="DQ592" s="1"/>
      <c r="DR592" s="1"/>
      <c r="DS592" s="1"/>
      <c r="DT592" s="1"/>
      <c r="DU592" s="1"/>
      <c r="DV592" s="1"/>
      <c r="DW592" s="1"/>
      <c r="DX592" s="1"/>
      <c r="DY592" s="1"/>
      <c r="DZ592" s="1"/>
      <c r="EA592" s="1"/>
      <c r="EB592" s="1"/>
      <c r="EC592" s="1"/>
      <c r="ED592" s="1"/>
      <c r="EE592" s="1"/>
      <c r="EF592" s="1"/>
      <c r="EG592" s="1"/>
      <c r="EH592" s="1"/>
      <c r="EI592" s="1"/>
      <c r="EJ592" s="1"/>
      <c r="EK592" s="1"/>
      <c r="EL592" s="1"/>
      <c r="EM592" s="1"/>
      <c r="EN592" s="1"/>
      <c r="EO592" s="1"/>
      <c r="EP592" s="1"/>
      <c r="EQ592" s="1"/>
      <c r="ER592" s="1"/>
      <c r="ES592" s="1"/>
      <c r="ET592" s="1"/>
      <c r="EU592" s="1"/>
      <c r="EV592" s="1"/>
      <c r="EW592" s="1"/>
      <c r="EX592" s="1"/>
      <c r="EY592" s="1"/>
      <c r="EZ592" s="1"/>
      <c r="FA592" s="1"/>
      <c r="FB592" s="1"/>
      <c r="FC592" s="1"/>
      <c r="FD592" s="1"/>
      <c r="FE592" s="1"/>
      <c r="FF592" s="1"/>
      <c r="FG592" s="1"/>
      <c r="FH592" s="1"/>
      <c r="FI592" s="1"/>
      <c r="FJ592" s="1"/>
      <c r="FK592" s="1"/>
      <c r="FL592" s="1"/>
      <c r="FM592" s="1"/>
      <c r="FN592" s="1"/>
      <c r="FO592" s="1"/>
      <c r="FP592" s="1"/>
      <c r="FQ592" s="1"/>
      <c r="FR592" s="1"/>
      <c r="FS592" s="1"/>
      <c r="FT592" s="1"/>
      <c r="FU592" s="1"/>
      <c r="FV592" s="1"/>
      <c r="FW592" s="1"/>
      <c r="FX592" s="1"/>
      <c r="FY592" s="1"/>
      <c r="FZ592" s="1"/>
      <c r="GA592" s="1"/>
      <c r="GB592" s="1"/>
      <c r="GC592" s="1"/>
      <c r="GD592" s="1"/>
      <c r="GE592" s="1"/>
      <c r="GF592" s="1"/>
      <c r="GG592" s="1"/>
      <c r="GH592" s="1"/>
      <c r="GI592" s="1"/>
      <c r="GJ592" s="1"/>
      <c r="GK592" s="1"/>
      <c r="GL592" s="1"/>
      <c r="GM592" s="1"/>
      <c r="GN592" s="1"/>
      <c r="GO592" s="1"/>
      <c r="GP592" s="1"/>
      <c r="GQ592" s="1"/>
      <c r="GR592" s="1"/>
      <c r="GS592" s="1"/>
      <c r="GT592" s="1"/>
      <c r="GU592" s="1"/>
      <c r="GV592" s="1"/>
      <c r="GW592" s="1"/>
      <c r="GX592" s="1"/>
      <c r="GY592" s="1"/>
      <c r="GZ592" s="1"/>
      <c r="HA592" s="1"/>
      <c r="HB592" s="1"/>
      <c r="HC592" s="1"/>
      <c r="HD592" s="1"/>
      <c r="HE592" s="1"/>
      <c r="HF592" s="1"/>
      <c r="HG592" s="1"/>
      <c r="HH592" s="1"/>
      <c r="HI592" s="1"/>
      <c r="HJ592" s="1"/>
      <c r="HK592" s="1"/>
      <c r="HL592" s="1"/>
      <c r="HM592" s="1"/>
      <c r="HN592" s="1"/>
      <c r="HO592" s="1"/>
      <c r="HP592" s="1"/>
      <c r="HQ592" s="1"/>
      <c r="HR592" s="1"/>
      <c r="HS592" s="1"/>
      <c r="HT592" s="1"/>
      <c r="HU592" s="1"/>
      <c r="HV592" s="1"/>
      <c r="HW592" s="1"/>
      <c r="HX592" s="1"/>
      <c r="HY592" s="1"/>
      <c r="HZ592" s="1"/>
      <c r="IA592" s="1"/>
      <c r="IB592" s="1"/>
      <c r="IC592" s="1"/>
      <c r="ID592" s="1"/>
    </row>
    <row r="593" spans="1:238" s="27" customFormat="1" ht="33" customHeight="1" x14ac:dyDescent="0.2">
      <c r="A593" s="21">
        <f t="shared" ref="A593:A595" si="20">ROW()-25</f>
        <v>568</v>
      </c>
      <c r="B593" s="28" t="s">
        <v>1636</v>
      </c>
      <c r="C593" s="54" t="s">
        <v>735</v>
      </c>
      <c r="D593" s="233">
        <v>2015.09</v>
      </c>
      <c r="E593" s="30" t="s">
        <v>133</v>
      </c>
      <c r="F593" s="31">
        <v>499</v>
      </c>
      <c r="G593" s="31">
        <v>956</v>
      </c>
      <c r="H593" s="32" t="s">
        <v>1637</v>
      </c>
      <c r="I593" s="33" t="s">
        <v>70</v>
      </c>
      <c r="J593" s="46" t="s">
        <v>1638</v>
      </c>
      <c r="K593" s="15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  <c r="DO593" s="1"/>
      <c r="DP593" s="1"/>
      <c r="DQ593" s="1"/>
      <c r="DR593" s="1"/>
      <c r="DS593" s="1"/>
      <c r="DT593" s="1"/>
      <c r="DU593" s="1"/>
      <c r="DV593" s="1"/>
      <c r="DW593" s="1"/>
      <c r="DX593" s="1"/>
      <c r="DY593" s="1"/>
      <c r="DZ593" s="1"/>
      <c r="EA593" s="1"/>
      <c r="EB593" s="1"/>
      <c r="EC593" s="1"/>
      <c r="ED593" s="1"/>
      <c r="EE593" s="1"/>
      <c r="EF593" s="1"/>
      <c r="EG593" s="1"/>
      <c r="EH593" s="1"/>
      <c r="EI593" s="1"/>
      <c r="EJ593" s="1"/>
      <c r="EK593" s="1"/>
      <c r="EL593" s="1"/>
      <c r="EM593" s="1"/>
      <c r="EN593" s="1"/>
      <c r="EO593" s="1"/>
      <c r="EP593" s="1"/>
      <c r="EQ593" s="1"/>
      <c r="ER593" s="1"/>
      <c r="ES593" s="1"/>
      <c r="ET593" s="1"/>
      <c r="EU593" s="1"/>
      <c r="EV593" s="1"/>
      <c r="EW593" s="1"/>
      <c r="EX593" s="1"/>
      <c r="EY593" s="1"/>
      <c r="EZ593" s="1"/>
      <c r="FA593" s="1"/>
      <c r="FB593" s="1"/>
      <c r="FC593" s="1"/>
      <c r="FD593" s="1"/>
      <c r="FE593" s="1"/>
      <c r="FF593" s="1"/>
      <c r="FG593" s="1"/>
      <c r="FH593" s="1"/>
      <c r="FI593" s="1"/>
      <c r="FJ593" s="1"/>
      <c r="FK593" s="1"/>
      <c r="FL593" s="1"/>
      <c r="FM593" s="1"/>
      <c r="FN593" s="1"/>
      <c r="FO593" s="1"/>
      <c r="FP593" s="1"/>
      <c r="FQ593" s="1"/>
      <c r="FR593" s="1"/>
      <c r="FS593" s="1"/>
      <c r="FT593" s="1"/>
      <c r="FU593" s="1"/>
      <c r="FV593" s="1"/>
      <c r="FW593" s="1"/>
      <c r="FX593" s="1"/>
      <c r="FY593" s="1"/>
      <c r="FZ593" s="1"/>
      <c r="GA593" s="1"/>
      <c r="GB593" s="1"/>
      <c r="GC593" s="1"/>
      <c r="GD593" s="1"/>
      <c r="GE593" s="1"/>
      <c r="GF593" s="1"/>
      <c r="GG593" s="1"/>
      <c r="GH593" s="1"/>
      <c r="GI593" s="1"/>
      <c r="GJ593" s="1"/>
      <c r="GK593" s="1"/>
      <c r="GL593" s="1"/>
      <c r="GM593" s="1"/>
      <c r="GN593" s="1"/>
      <c r="GO593" s="1"/>
      <c r="GP593" s="1"/>
      <c r="GQ593" s="1"/>
      <c r="GR593" s="1"/>
      <c r="GS593" s="1"/>
      <c r="GT593" s="1"/>
      <c r="GU593" s="1"/>
      <c r="GV593" s="1"/>
      <c r="GW593" s="1"/>
      <c r="GX593" s="1"/>
      <c r="GY593" s="1"/>
      <c r="GZ593" s="1"/>
      <c r="HA593" s="1"/>
      <c r="HB593" s="1"/>
      <c r="HC593" s="1"/>
      <c r="HD593" s="1"/>
      <c r="HE593" s="1"/>
      <c r="HF593" s="1"/>
      <c r="HG593" s="1"/>
      <c r="HH593" s="1"/>
      <c r="HI593" s="1"/>
      <c r="HJ593" s="1"/>
      <c r="HK593" s="1"/>
      <c r="HL593" s="1"/>
      <c r="HM593" s="1"/>
      <c r="HN593" s="1"/>
      <c r="HO593" s="1"/>
      <c r="HP593" s="1"/>
      <c r="HQ593" s="1"/>
      <c r="HR593" s="1"/>
      <c r="HS593" s="1"/>
      <c r="HT593" s="1"/>
      <c r="HU593" s="1"/>
      <c r="HV593" s="1"/>
      <c r="HW593" s="1"/>
      <c r="HX593" s="1"/>
      <c r="HY593" s="1"/>
      <c r="HZ593" s="1"/>
      <c r="IA593" s="1"/>
      <c r="IB593" s="1"/>
      <c r="IC593" s="1"/>
      <c r="ID593" s="1"/>
    </row>
    <row r="594" spans="1:238" s="27" customFormat="1" ht="33" customHeight="1" x14ac:dyDescent="0.2">
      <c r="A594" s="21">
        <f t="shared" si="20"/>
        <v>569</v>
      </c>
      <c r="B594" s="28" t="s">
        <v>1639</v>
      </c>
      <c r="C594" s="28" t="s">
        <v>735</v>
      </c>
      <c r="D594" s="233">
        <v>2015.09</v>
      </c>
      <c r="E594" s="30" t="s">
        <v>499</v>
      </c>
      <c r="F594" s="31">
        <v>836</v>
      </c>
      <c r="G594" s="31">
        <v>1479</v>
      </c>
      <c r="H594" s="32" t="s">
        <v>30</v>
      </c>
      <c r="I594" s="33" t="s">
        <v>53</v>
      </c>
      <c r="J594" s="46"/>
      <c r="K594" s="15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  <c r="DO594" s="1"/>
      <c r="DP594" s="1"/>
      <c r="DQ594" s="1"/>
      <c r="DR594" s="1"/>
      <c r="DS594" s="1"/>
      <c r="DT594" s="1"/>
      <c r="DU594" s="1"/>
      <c r="DV594" s="1"/>
      <c r="DW594" s="1"/>
      <c r="DX594" s="1"/>
      <c r="DY594" s="1"/>
      <c r="DZ594" s="1"/>
      <c r="EA594" s="1"/>
      <c r="EB594" s="1"/>
      <c r="EC594" s="1"/>
      <c r="ED594" s="1"/>
      <c r="EE594" s="1"/>
      <c r="EF594" s="1"/>
      <c r="EG594" s="1"/>
      <c r="EH594" s="1"/>
      <c r="EI594" s="1"/>
      <c r="EJ594" s="1"/>
      <c r="EK594" s="1"/>
      <c r="EL594" s="1"/>
      <c r="EM594" s="1"/>
      <c r="EN594" s="1"/>
      <c r="EO594" s="1"/>
      <c r="EP594" s="1"/>
      <c r="EQ594" s="1"/>
      <c r="ER594" s="1"/>
      <c r="ES594" s="1"/>
      <c r="ET594" s="1"/>
      <c r="EU594" s="1"/>
      <c r="EV594" s="1"/>
      <c r="EW594" s="1"/>
      <c r="EX594" s="1"/>
      <c r="EY594" s="1"/>
      <c r="EZ594" s="1"/>
      <c r="FA594" s="1"/>
      <c r="FB594" s="1"/>
      <c r="FC594" s="1"/>
      <c r="FD594" s="1"/>
      <c r="FE594" s="1"/>
      <c r="FF594" s="1"/>
      <c r="FG594" s="1"/>
      <c r="FH594" s="1"/>
      <c r="FI594" s="1"/>
      <c r="FJ594" s="1"/>
      <c r="FK594" s="1"/>
      <c r="FL594" s="1"/>
      <c r="FM594" s="1"/>
      <c r="FN594" s="1"/>
      <c r="FO594" s="1"/>
      <c r="FP594" s="1"/>
      <c r="FQ594" s="1"/>
      <c r="FR594" s="1"/>
      <c r="FS594" s="1"/>
      <c r="FT594" s="1"/>
      <c r="FU594" s="1"/>
      <c r="FV594" s="1"/>
      <c r="FW594" s="1"/>
      <c r="FX594" s="1"/>
      <c r="FY594" s="1"/>
      <c r="FZ594" s="1"/>
      <c r="GA594" s="1"/>
      <c r="GB594" s="1"/>
      <c r="GC594" s="1"/>
      <c r="GD594" s="1"/>
      <c r="GE594" s="1"/>
      <c r="GF594" s="1"/>
      <c r="GG594" s="1"/>
      <c r="GH594" s="1"/>
      <c r="GI594" s="1"/>
      <c r="GJ594" s="1"/>
      <c r="GK594" s="1"/>
      <c r="GL594" s="1"/>
      <c r="GM594" s="1"/>
      <c r="GN594" s="1"/>
      <c r="GO594" s="1"/>
      <c r="GP594" s="1"/>
      <c r="GQ594" s="1"/>
      <c r="GR594" s="1"/>
      <c r="GS594" s="1"/>
      <c r="GT594" s="1"/>
      <c r="GU594" s="1"/>
      <c r="GV594" s="1"/>
      <c r="GW594" s="1"/>
      <c r="GX594" s="1"/>
      <c r="GY594" s="1"/>
      <c r="GZ594" s="1"/>
      <c r="HA594" s="1"/>
      <c r="HB594" s="1"/>
      <c r="HC594" s="1"/>
      <c r="HD594" s="1"/>
      <c r="HE594" s="1"/>
      <c r="HF594" s="1"/>
      <c r="HG594" s="1"/>
      <c r="HH594" s="1"/>
      <c r="HI594" s="1"/>
      <c r="HJ594" s="1"/>
      <c r="HK594" s="1"/>
      <c r="HL594" s="1"/>
      <c r="HM594" s="1"/>
      <c r="HN594" s="1"/>
      <c r="HO594" s="1"/>
      <c r="HP594" s="1"/>
      <c r="HQ594" s="1"/>
      <c r="HR594" s="1"/>
      <c r="HS594" s="1"/>
      <c r="HT594" s="1"/>
      <c r="HU594" s="1"/>
      <c r="HV594" s="1"/>
      <c r="HW594" s="1"/>
      <c r="HX594" s="1"/>
      <c r="HY594" s="1"/>
      <c r="HZ594" s="1"/>
      <c r="IA594" s="1"/>
      <c r="IB594" s="1"/>
      <c r="IC594" s="1"/>
      <c r="ID594" s="1"/>
    </row>
    <row r="595" spans="1:238" s="27" customFormat="1" ht="33" customHeight="1" x14ac:dyDescent="0.2">
      <c r="A595" s="21">
        <f t="shared" si="20"/>
        <v>570</v>
      </c>
      <c r="B595" s="28" t="s">
        <v>1640</v>
      </c>
      <c r="C595" s="28" t="s">
        <v>735</v>
      </c>
      <c r="D595" s="233" t="s">
        <v>1641</v>
      </c>
      <c r="E595" s="112" t="s">
        <v>75</v>
      </c>
      <c r="F595" s="31">
        <v>194</v>
      </c>
      <c r="G595" s="31">
        <v>368</v>
      </c>
      <c r="H595" s="32" t="s">
        <v>1637</v>
      </c>
      <c r="I595" s="33" t="s">
        <v>1154</v>
      </c>
      <c r="J595" s="46"/>
      <c r="K595" s="1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  <c r="DO595" s="1"/>
      <c r="DP595" s="1"/>
      <c r="DQ595" s="1"/>
      <c r="DR595" s="1"/>
      <c r="DS595" s="1"/>
      <c r="DT595" s="1"/>
      <c r="DU595" s="1"/>
      <c r="DV595" s="1"/>
      <c r="DW595" s="1"/>
      <c r="DX595" s="1"/>
      <c r="DY595" s="1"/>
      <c r="DZ595" s="1"/>
      <c r="EA595" s="1"/>
      <c r="EB595" s="1"/>
      <c r="EC595" s="1"/>
      <c r="ED595" s="1"/>
      <c r="EE595" s="1"/>
      <c r="EF595" s="1"/>
      <c r="EG595" s="1"/>
      <c r="EH595" s="1"/>
      <c r="EI595" s="1"/>
      <c r="EJ595" s="1"/>
      <c r="EK595" s="1"/>
      <c r="EL595" s="1"/>
      <c r="EM595" s="1"/>
      <c r="EN595" s="1"/>
      <c r="EO595" s="1"/>
      <c r="EP595" s="1"/>
      <c r="EQ595" s="1"/>
      <c r="ER595" s="1"/>
      <c r="ES595" s="1"/>
      <c r="ET595" s="1"/>
      <c r="EU595" s="1"/>
      <c r="EV595" s="1"/>
      <c r="EW595" s="1"/>
      <c r="EX595" s="1"/>
      <c r="EY595" s="1"/>
      <c r="EZ595" s="1"/>
      <c r="FA595" s="1"/>
      <c r="FB595" s="1"/>
      <c r="FC595" s="1"/>
      <c r="FD595" s="1"/>
      <c r="FE595" s="1"/>
      <c r="FF595" s="1"/>
      <c r="FG595" s="1"/>
      <c r="FH595" s="1"/>
      <c r="FI595" s="1"/>
      <c r="FJ595" s="1"/>
      <c r="FK595" s="1"/>
      <c r="FL595" s="1"/>
      <c r="FM595" s="1"/>
      <c r="FN595" s="1"/>
      <c r="FO595" s="1"/>
      <c r="FP595" s="1"/>
      <c r="FQ595" s="1"/>
      <c r="FR595" s="1"/>
      <c r="FS595" s="1"/>
      <c r="FT595" s="1"/>
      <c r="FU595" s="1"/>
      <c r="FV595" s="1"/>
      <c r="FW595" s="1"/>
      <c r="FX595" s="1"/>
      <c r="FY595" s="1"/>
      <c r="FZ595" s="1"/>
      <c r="GA595" s="1"/>
      <c r="GB595" s="1"/>
      <c r="GC595" s="1"/>
      <c r="GD595" s="1"/>
      <c r="GE595" s="1"/>
      <c r="GF595" s="1"/>
      <c r="GG595" s="1"/>
      <c r="GH595" s="1"/>
      <c r="GI595" s="1"/>
      <c r="GJ595" s="1"/>
      <c r="GK595" s="1"/>
      <c r="GL595" s="1"/>
      <c r="GM595" s="1"/>
      <c r="GN595" s="1"/>
      <c r="GO595" s="1"/>
      <c r="GP595" s="1"/>
      <c r="GQ595" s="1"/>
      <c r="GR595" s="1"/>
      <c r="GS595" s="1"/>
      <c r="GT595" s="1"/>
      <c r="GU595" s="1"/>
      <c r="GV595" s="1"/>
      <c r="GW595" s="1"/>
      <c r="GX595" s="1"/>
      <c r="GY595" s="1"/>
      <c r="GZ595" s="1"/>
      <c r="HA595" s="1"/>
      <c r="HB595" s="1"/>
      <c r="HC595" s="1"/>
      <c r="HD595" s="1"/>
      <c r="HE595" s="1"/>
      <c r="HF595" s="1"/>
      <c r="HG595" s="1"/>
      <c r="HH595" s="1"/>
      <c r="HI595" s="1"/>
      <c r="HJ595" s="1"/>
      <c r="HK595" s="1"/>
      <c r="HL595" s="1"/>
      <c r="HM595" s="1"/>
      <c r="HN595" s="1"/>
      <c r="HO595" s="1"/>
      <c r="HP595" s="1"/>
      <c r="HQ595" s="1"/>
      <c r="HR595" s="1"/>
      <c r="HS595" s="1"/>
      <c r="HT595" s="1"/>
      <c r="HU595" s="1"/>
      <c r="HV595" s="1"/>
      <c r="HW595" s="1"/>
      <c r="HX595" s="1"/>
      <c r="HY595" s="1"/>
      <c r="HZ595" s="1"/>
      <c r="IA595" s="1"/>
      <c r="IB595" s="1"/>
      <c r="IC595" s="1"/>
      <c r="ID595" s="1"/>
    </row>
    <row r="596" spans="1:238" s="27" customFormat="1" ht="33" customHeight="1" x14ac:dyDescent="0.2">
      <c r="A596" s="369" t="s">
        <v>1642</v>
      </c>
      <c r="B596" s="370"/>
      <c r="C596" s="370"/>
      <c r="D596" s="370"/>
      <c r="E596" s="370"/>
      <c r="F596" s="370"/>
      <c r="G596" s="370"/>
      <c r="H596" s="370"/>
      <c r="I596" s="370"/>
      <c r="J596" s="371"/>
      <c r="K596" s="15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  <c r="DO596" s="1"/>
      <c r="DP596" s="1"/>
      <c r="DQ596" s="1"/>
      <c r="DR596" s="1"/>
      <c r="DS596" s="1"/>
      <c r="DT596" s="1"/>
      <c r="DU596" s="1"/>
      <c r="DV596" s="1"/>
      <c r="DW596" s="1"/>
      <c r="DX596" s="1"/>
      <c r="DY596" s="1"/>
      <c r="DZ596" s="1"/>
      <c r="EA596" s="1"/>
      <c r="EB596" s="1"/>
      <c r="EC596" s="1"/>
      <c r="ED596" s="1"/>
      <c r="EE596" s="1"/>
      <c r="EF596" s="1"/>
      <c r="EG596" s="1"/>
      <c r="EH596" s="1"/>
      <c r="EI596" s="1"/>
      <c r="EJ596" s="1"/>
      <c r="EK596" s="1"/>
      <c r="EL596" s="1"/>
      <c r="EM596" s="1"/>
      <c r="EN596" s="1"/>
      <c r="EO596" s="1"/>
      <c r="EP596" s="1"/>
      <c r="EQ596" s="1"/>
      <c r="ER596" s="1"/>
      <c r="ES596" s="1"/>
      <c r="ET596" s="1"/>
      <c r="EU596" s="1"/>
      <c r="EV596" s="1"/>
      <c r="EW596" s="1"/>
      <c r="EX596" s="1"/>
      <c r="EY596" s="1"/>
      <c r="EZ596" s="1"/>
      <c r="FA596" s="1"/>
      <c r="FB596" s="1"/>
      <c r="FC596" s="1"/>
      <c r="FD596" s="1"/>
      <c r="FE596" s="1"/>
      <c r="FF596" s="1"/>
      <c r="FG596" s="1"/>
      <c r="FH596" s="1"/>
      <c r="FI596" s="1"/>
      <c r="FJ596" s="1"/>
      <c r="FK596" s="1"/>
      <c r="FL596" s="1"/>
      <c r="FM596" s="1"/>
      <c r="FN596" s="1"/>
      <c r="FO596" s="1"/>
      <c r="FP596" s="1"/>
      <c r="FQ596" s="1"/>
      <c r="FR596" s="1"/>
      <c r="FS596" s="1"/>
      <c r="FT596" s="1"/>
      <c r="FU596" s="1"/>
      <c r="FV596" s="1"/>
      <c r="FW596" s="1"/>
      <c r="FX596" s="1"/>
      <c r="FY596" s="1"/>
      <c r="FZ596" s="1"/>
      <c r="GA596" s="1"/>
      <c r="GB596" s="1"/>
      <c r="GC596" s="1"/>
      <c r="GD596" s="1"/>
      <c r="GE596" s="1"/>
      <c r="GF596" s="1"/>
      <c r="GG596" s="1"/>
      <c r="GH596" s="1"/>
      <c r="GI596" s="1"/>
      <c r="GJ596" s="1"/>
      <c r="GK596" s="1"/>
      <c r="GL596" s="1"/>
      <c r="GM596" s="1"/>
      <c r="GN596" s="1"/>
      <c r="GO596" s="1"/>
      <c r="GP596" s="1"/>
      <c r="GQ596" s="1"/>
      <c r="GR596" s="1"/>
      <c r="GS596" s="1"/>
      <c r="GT596" s="1"/>
      <c r="GU596" s="1"/>
      <c r="GV596" s="1"/>
      <c r="GW596" s="1"/>
      <c r="GX596" s="1"/>
      <c r="GY596" s="1"/>
      <c r="GZ596" s="1"/>
      <c r="HA596" s="1"/>
      <c r="HB596" s="1"/>
      <c r="HC596" s="1"/>
      <c r="HD596" s="1"/>
      <c r="HE596" s="1"/>
      <c r="HF596" s="1"/>
      <c r="HG596" s="1"/>
      <c r="HH596" s="1"/>
      <c r="HI596" s="1"/>
      <c r="HJ596" s="1"/>
      <c r="HK596" s="1"/>
      <c r="HL596" s="1"/>
      <c r="HM596" s="1"/>
      <c r="HN596" s="1"/>
      <c r="HO596" s="1"/>
      <c r="HP596" s="1"/>
      <c r="HQ596" s="1"/>
      <c r="HR596" s="1"/>
      <c r="HS596" s="1"/>
      <c r="HT596" s="1"/>
      <c r="HU596" s="1"/>
      <c r="HV596" s="1"/>
      <c r="HW596" s="1"/>
      <c r="HX596" s="1"/>
      <c r="HY596" s="1"/>
      <c r="HZ596" s="1"/>
      <c r="IA596" s="1"/>
      <c r="IB596" s="1"/>
      <c r="IC596" s="1"/>
      <c r="ID596" s="1"/>
    </row>
    <row r="597" spans="1:238" s="27" customFormat="1" ht="33" customHeight="1" x14ac:dyDescent="0.2">
      <c r="A597" s="217">
        <f>ROW()-26</f>
        <v>571</v>
      </c>
      <c r="B597" s="28" t="s">
        <v>1643</v>
      </c>
      <c r="C597" s="28" t="s">
        <v>1642</v>
      </c>
      <c r="D597" s="233">
        <v>2016.09</v>
      </c>
      <c r="E597" s="30" t="s">
        <v>153</v>
      </c>
      <c r="F597" s="31">
        <v>1299</v>
      </c>
      <c r="G597" s="31">
        <v>2547</v>
      </c>
      <c r="H597" s="32" t="s">
        <v>3</v>
      </c>
      <c r="I597" s="33" t="s">
        <v>53</v>
      </c>
      <c r="J597" s="46"/>
      <c r="K597" s="15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  <c r="DO597" s="1"/>
      <c r="DP597" s="1"/>
      <c r="DQ597" s="1"/>
      <c r="DR597" s="1"/>
      <c r="DS597" s="1"/>
      <c r="DT597" s="1"/>
      <c r="DU597" s="1"/>
      <c r="DV597" s="1"/>
      <c r="DW597" s="1"/>
      <c r="DX597" s="1"/>
      <c r="DY597" s="1"/>
      <c r="DZ597" s="1"/>
      <c r="EA597" s="1"/>
      <c r="EB597" s="1"/>
      <c r="EC597" s="1"/>
      <c r="ED597" s="1"/>
      <c r="EE597" s="1"/>
      <c r="EF597" s="1"/>
      <c r="EG597" s="1"/>
      <c r="EH597" s="1"/>
      <c r="EI597" s="1"/>
      <c r="EJ597" s="1"/>
      <c r="EK597" s="1"/>
      <c r="EL597" s="1"/>
      <c r="EM597" s="1"/>
      <c r="EN597" s="1"/>
      <c r="EO597" s="1"/>
      <c r="EP597" s="1"/>
      <c r="EQ597" s="1"/>
      <c r="ER597" s="1"/>
      <c r="ES597" s="1"/>
      <c r="ET597" s="1"/>
      <c r="EU597" s="1"/>
      <c r="EV597" s="1"/>
      <c r="EW597" s="1"/>
      <c r="EX597" s="1"/>
      <c r="EY597" s="1"/>
      <c r="EZ597" s="1"/>
      <c r="FA597" s="1"/>
      <c r="FB597" s="1"/>
      <c r="FC597" s="1"/>
      <c r="FD597" s="1"/>
      <c r="FE597" s="1"/>
      <c r="FF597" s="1"/>
      <c r="FG597" s="1"/>
      <c r="FH597" s="1"/>
      <c r="FI597" s="1"/>
      <c r="FJ597" s="1"/>
      <c r="FK597" s="1"/>
      <c r="FL597" s="1"/>
      <c r="FM597" s="1"/>
      <c r="FN597" s="1"/>
      <c r="FO597" s="1"/>
      <c r="FP597" s="1"/>
      <c r="FQ597" s="1"/>
      <c r="FR597" s="1"/>
      <c r="FS597" s="1"/>
      <c r="FT597" s="1"/>
      <c r="FU597" s="1"/>
      <c r="FV597" s="1"/>
      <c r="FW597" s="1"/>
      <c r="FX597" s="1"/>
      <c r="FY597" s="1"/>
      <c r="FZ597" s="1"/>
      <c r="GA597" s="1"/>
      <c r="GB597" s="1"/>
      <c r="GC597" s="1"/>
      <c r="GD597" s="1"/>
      <c r="GE597" s="1"/>
      <c r="GF597" s="1"/>
      <c r="GG597" s="1"/>
      <c r="GH597" s="1"/>
      <c r="GI597" s="1"/>
      <c r="GJ597" s="1"/>
      <c r="GK597" s="1"/>
      <c r="GL597" s="1"/>
      <c r="GM597" s="1"/>
      <c r="GN597" s="1"/>
      <c r="GO597" s="1"/>
      <c r="GP597" s="1"/>
      <c r="GQ597" s="1"/>
      <c r="GR597" s="1"/>
      <c r="GS597" s="1"/>
      <c r="GT597" s="1"/>
      <c r="GU597" s="1"/>
      <c r="GV597" s="1"/>
      <c r="GW597" s="1"/>
      <c r="GX597" s="1"/>
      <c r="GY597" s="1"/>
      <c r="GZ597" s="1"/>
      <c r="HA597" s="1"/>
      <c r="HB597" s="1"/>
      <c r="HC597" s="1"/>
      <c r="HD597" s="1"/>
      <c r="HE597" s="1"/>
      <c r="HF597" s="1"/>
      <c r="HG597" s="1"/>
      <c r="HH597" s="1"/>
      <c r="HI597" s="1"/>
      <c r="HJ597" s="1"/>
      <c r="HK597" s="1"/>
      <c r="HL597" s="1"/>
      <c r="HM597" s="1"/>
      <c r="HN597" s="1"/>
      <c r="HO597" s="1"/>
      <c r="HP597" s="1"/>
      <c r="HQ597" s="1"/>
      <c r="HR597" s="1"/>
      <c r="HS597" s="1"/>
      <c r="HT597" s="1"/>
      <c r="HU597" s="1"/>
      <c r="HV597" s="1"/>
      <c r="HW597" s="1"/>
      <c r="HX597" s="1"/>
      <c r="HY597" s="1"/>
      <c r="HZ597" s="1"/>
      <c r="IA597" s="1"/>
      <c r="IB597" s="1"/>
      <c r="IC597" s="1"/>
      <c r="ID597" s="1"/>
    </row>
    <row r="598" spans="1:238" s="27" customFormat="1" ht="33" customHeight="1" x14ac:dyDescent="0.2">
      <c r="A598" s="217">
        <f>ROW()-26</f>
        <v>572</v>
      </c>
      <c r="B598" s="28" t="s">
        <v>1644</v>
      </c>
      <c r="C598" s="28" t="s">
        <v>1642</v>
      </c>
      <c r="D598" s="233">
        <v>2016.09</v>
      </c>
      <c r="E598" s="30" t="s">
        <v>153</v>
      </c>
      <c r="F598" s="31">
        <v>1186</v>
      </c>
      <c r="G598" s="31">
        <v>2345</v>
      </c>
      <c r="H598" s="32" t="s">
        <v>3</v>
      </c>
      <c r="I598" s="33" t="s">
        <v>53</v>
      </c>
      <c r="J598" s="46"/>
      <c r="K598" s="15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  <c r="DO598" s="1"/>
      <c r="DP598" s="1"/>
      <c r="DQ598" s="1"/>
      <c r="DR598" s="1"/>
      <c r="DS598" s="1"/>
      <c r="DT598" s="1"/>
      <c r="DU598" s="1"/>
      <c r="DV598" s="1"/>
      <c r="DW598" s="1"/>
      <c r="DX598" s="1"/>
      <c r="DY598" s="1"/>
      <c r="DZ598" s="1"/>
      <c r="EA598" s="1"/>
      <c r="EB598" s="1"/>
      <c r="EC598" s="1"/>
      <c r="ED598" s="1"/>
      <c r="EE598" s="1"/>
      <c r="EF598" s="1"/>
      <c r="EG598" s="1"/>
      <c r="EH598" s="1"/>
      <c r="EI598" s="1"/>
      <c r="EJ598" s="1"/>
      <c r="EK598" s="1"/>
      <c r="EL598" s="1"/>
      <c r="EM598" s="1"/>
      <c r="EN598" s="1"/>
      <c r="EO598" s="1"/>
      <c r="EP598" s="1"/>
      <c r="EQ598" s="1"/>
      <c r="ER598" s="1"/>
      <c r="ES598" s="1"/>
      <c r="ET598" s="1"/>
      <c r="EU598" s="1"/>
      <c r="EV598" s="1"/>
      <c r="EW598" s="1"/>
      <c r="EX598" s="1"/>
      <c r="EY598" s="1"/>
      <c r="EZ598" s="1"/>
      <c r="FA598" s="1"/>
      <c r="FB598" s="1"/>
      <c r="FC598" s="1"/>
      <c r="FD598" s="1"/>
      <c r="FE598" s="1"/>
      <c r="FF598" s="1"/>
      <c r="FG598" s="1"/>
      <c r="FH598" s="1"/>
      <c r="FI598" s="1"/>
      <c r="FJ598" s="1"/>
      <c r="FK598" s="1"/>
      <c r="FL598" s="1"/>
      <c r="FM598" s="1"/>
      <c r="FN598" s="1"/>
      <c r="FO598" s="1"/>
      <c r="FP598" s="1"/>
      <c r="FQ598" s="1"/>
      <c r="FR598" s="1"/>
      <c r="FS598" s="1"/>
      <c r="FT598" s="1"/>
      <c r="FU598" s="1"/>
      <c r="FV598" s="1"/>
      <c r="FW598" s="1"/>
      <c r="FX598" s="1"/>
      <c r="FY598" s="1"/>
      <c r="FZ598" s="1"/>
      <c r="GA598" s="1"/>
      <c r="GB598" s="1"/>
      <c r="GC598" s="1"/>
      <c r="GD598" s="1"/>
      <c r="GE598" s="1"/>
      <c r="GF598" s="1"/>
      <c r="GG598" s="1"/>
      <c r="GH598" s="1"/>
      <c r="GI598" s="1"/>
      <c r="GJ598" s="1"/>
      <c r="GK598" s="1"/>
      <c r="GL598" s="1"/>
      <c r="GM598" s="1"/>
      <c r="GN598" s="1"/>
      <c r="GO598" s="1"/>
      <c r="GP598" s="1"/>
      <c r="GQ598" s="1"/>
      <c r="GR598" s="1"/>
      <c r="GS598" s="1"/>
      <c r="GT598" s="1"/>
      <c r="GU598" s="1"/>
      <c r="GV598" s="1"/>
      <c r="GW598" s="1"/>
      <c r="GX598" s="1"/>
      <c r="GY598" s="1"/>
      <c r="GZ598" s="1"/>
      <c r="HA598" s="1"/>
      <c r="HB598" s="1"/>
      <c r="HC598" s="1"/>
      <c r="HD598" s="1"/>
      <c r="HE598" s="1"/>
      <c r="HF598" s="1"/>
      <c r="HG598" s="1"/>
      <c r="HH598" s="1"/>
      <c r="HI598" s="1"/>
      <c r="HJ598" s="1"/>
      <c r="HK598" s="1"/>
      <c r="HL598" s="1"/>
      <c r="HM598" s="1"/>
      <c r="HN598" s="1"/>
      <c r="HO598" s="1"/>
      <c r="HP598" s="1"/>
      <c r="HQ598" s="1"/>
      <c r="HR598" s="1"/>
      <c r="HS598" s="1"/>
      <c r="HT598" s="1"/>
      <c r="HU598" s="1"/>
      <c r="HV598" s="1"/>
      <c r="HW598" s="1"/>
      <c r="HX598" s="1"/>
      <c r="HY598" s="1"/>
      <c r="HZ598" s="1"/>
      <c r="IA598" s="1"/>
      <c r="IB598" s="1"/>
      <c r="IC598" s="1"/>
      <c r="ID598" s="1"/>
    </row>
    <row r="599" spans="1:238" s="27" customFormat="1" ht="33" customHeight="1" x14ac:dyDescent="0.2">
      <c r="A599" s="369" t="s">
        <v>44</v>
      </c>
      <c r="B599" s="370"/>
      <c r="C599" s="370"/>
      <c r="D599" s="370"/>
      <c r="E599" s="370"/>
      <c r="F599" s="370"/>
      <c r="G599" s="370"/>
      <c r="H599" s="370"/>
      <c r="I599" s="370"/>
      <c r="J599" s="371"/>
      <c r="K599" s="15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  <c r="DO599" s="1"/>
      <c r="DP599" s="1"/>
      <c r="DQ599" s="1"/>
      <c r="DR599" s="1"/>
      <c r="DS599" s="1"/>
      <c r="DT599" s="1"/>
      <c r="DU599" s="1"/>
      <c r="DV599" s="1"/>
      <c r="DW599" s="1"/>
      <c r="DX599" s="1"/>
      <c r="DY599" s="1"/>
      <c r="DZ599" s="1"/>
      <c r="EA599" s="1"/>
      <c r="EB599" s="1"/>
      <c r="EC599" s="1"/>
      <c r="ED599" s="1"/>
      <c r="EE599" s="1"/>
      <c r="EF599" s="1"/>
      <c r="EG599" s="1"/>
      <c r="EH599" s="1"/>
      <c r="EI599" s="1"/>
      <c r="EJ599" s="1"/>
      <c r="EK599" s="1"/>
      <c r="EL599" s="1"/>
      <c r="EM599" s="1"/>
      <c r="EN599" s="1"/>
      <c r="EO599" s="1"/>
      <c r="EP599" s="1"/>
      <c r="EQ599" s="1"/>
      <c r="ER599" s="1"/>
      <c r="ES599" s="1"/>
      <c r="ET599" s="1"/>
      <c r="EU599" s="1"/>
      <c r="EV599" s="1"/>
      <c r="EW599" s="1"/>
      <c r="EX599" s="1"/>
      <c r="EY599" s="1"/>
      <c r="EZ599" s="1"/>
      <c r="FA599" s="1"/>
      <c r="FB599" s="1"/>
      <c r="FC599" s="1"/>
      <c r="FD599" s="1"/>
      <c r="FE599" s="1"/>
      <c r="FF599" s="1"/>
      <c r="FG599" s="1"/>
      <c r="FH599" s="1"/>
      <c r="FI599" s="1"/>
      <c r="FJ599" s="1"/>
      <c r="FK599" s="1"/>
      <c r="FL599" s="1"/>
      <c r="FM599" s="1"/>
      <c r="FN599" s="1"/>
      <c r="FO599" s="1"/>
      <c r="FP599" s="1"/>
      <c r="FQ599" s="1"/>
      <c r="FR599" s="1"/>
      <c r="FS599" s="1"/>
      <c r="FT599" s="1"/>
      <c r="FU599" s="1"/>
      <c r="FV599" s="1"/>
      <c r="FW599" s="1"/>
      <c r="FX599" s="1"/>
      <c r="FY599" s="1"/>
      <c r="FZ599" s="1"/>
      <c r="GA599" s="1"/>
      <c r="GB599" s="1"/>
      <c r="GC599" s="1"/>
      <c r="GD599" s="1"/>
      <c r="GE599" s="1"/>
      <c r="GF599" s="1"/>
      <c r="GG599" s="1"/>
      <c r="GH599" s="1"/>
      <c r="GI599" s="1"/>
      <c r="GJ599" s="1"/>
      <c r="GK599" s="1"/>
      <c r="GL599" s="1"/>
      <c r="GM599" s="1"/>
      <c r="GN599" s="1"/>
      <c r="GO599" s="1"/>
      <c r="GP599" s="1"/>
      <c r="GQ599" s="1"/>
      <c r="GR599" s="1"/>
      <c r="GS599" s="1"/>
      <c r="GT599" s="1"/>
      <c r="GU599" s="1"/>
      <c r="GV599" s="1"/>
      <c r="GW599" s="1"/>
      <c r="GX599" s="1"/>
      <c r="GY599" s="1"/>
      <c r="GZ599" s="1"/>
      <c r="HA599" s="1"/>
      <c r="HB599" s="1"/>
      <c r="HC599" s="1"/>
      <c r="HD599" s="1"/>
      <c r="HE599" s="1"/>
      <c r="HF599" s="1"/>
      <c r="HG599" s="1"/>
      <c r="HH599" s="1"/>
      <c r="HI599" s="1"/>
      <c r="HJ599" s="1"/>
      <c r="HK599" s="1"/>
      <c r="HL599" s="1"/>
      <c r="HM599" s="1"/>
      <c r="HN599" s="1"/>
      <c r="HO599" s="1"/>
      <c r="HP599" s="1"/>
      <c r="HQ599" s="1"/>
      <c r="HR599" s="1"/>
      <c r="HS599" s="1"/>
      <c r="HT599" s="1"/>
      <c r="HU599" s="1"/>
      <c r="HV599" s="1"/>
      <c r="HW599" s="1"/>
      <c r="HX599" s="1"/>
      <c r="HY599" s="1"/>
      <c r="HZ599" s="1"/>
      <c r="IA599" s="1"/>
      <c r="IB599" s="1"/>
      <c r="IC599" s="1"/>
      <c r="ID599" s="1"/>
    </row>
    <row r="600" spans="1:238" s="27" customFormat="1" ht="33" customHeight="1" x14ac:dyDescent="0.2">
      <c r="A600" s="21">
        <f>ROW()-27</f>
        <v>573</v>
      </c>
      <c r="B600" s="22" t="s">
        <v>1645</v>
      </c>
      <c r="C600" s="54" t="s">
        <v>44</v>
      </c>
      <c r="D600" s="233">
        <v>2011.07</v>
      </c>
      <c r="E600" s="23" t="s">
        <v>383</v>
      </c>
      <c r="F600" s="24">
        <v>53</v>
      </c>
      <c r="G600" s="24">
        <v>86</v>
      </c>
      <c r="H600" s="29" t="s">
        <v>1146</v>
      </c>
      <c r="I600" s="26" t="s">
        <v>1646</v>
      </c>
      <c r="K600" s="15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  <c r="DO600" s="1"/>
      <c r="DP600" s="1"/>
      <c r="DQ600" s="1"/>
      <c r="DR600" s="1"/>
      <c r="DS600" s="1"/>
      <c r="DT600" s="1"/>
      <c r="DU600" s="1"/>
      <c r="DV600" s="1"/>
      <c r="DW600" s="1"/>
      <c r="DX600" s="1"/>
      <c r="DY600" s="1"/>
      <c r="DZ600" s="1"/>
      <c r="EA600" s="1"/>
      <c r="EB600" s="1"/>
      <c r="EC600" s="1"/>
      <c r="ED600" s="1"/>
      <c r="EE600" s="1"/>
      <c r="EF600" s="1"/>
      <c r="EG600" s="1"/>
      <c r="EH600" s="1"/>
      <c r="EI600" s="1"/>
      <c r="EJ600" s="1"/>
      <c r="EK600" s="1"/>
      <c r="EL600" s="1"/>
      <c r="EM600" s="1"/>
      <c r="EN600" s="1"/>
      <c r="EO600" s="1"/>
      <c r="EP600" s="1"/>
      <c r="EQ600" s="1"/>
      <c r="ER600" s="1"/>
      <c r="ES600" s="1"/>
      <c r="ET600" s="1"/>
      <c r="EU600" s="1"/>
      <c r="EV600" s="1"/>
      <c r="EW600" s="1"/>
      <c r="EX600" s="1"/>
      <c r="EY600" s="1"/>
      <c r="EZ600" s="1"/>
      <c r="FA600" s="1"/>
      <c r="FB600" s="1"/>
      <c r="FC600" s="1"/>
      <c r="FD600" s="1"/>
      <c r="FE600" s="1"/>
      <c r="FF600" s="1"/>
      <c r="FG600" s="1"/>
      <c r="FH600" s="1"/>
      <c r="FI600" s="1"/>
      <c r="FJ600" s="1"/>
      <c r="FK600" s="1"/>
      <c r="FL600" s="1"/>
      <c r="FM600" s="1"/>
      <c r="FN600" s="1"/>
      <c r="FO600" s="1"/>
      <c r="FP600" s="1"/>
      <c r="FQ600" s="1"/>
      <c r="FR600" s="1"/>
      <c r="FS600" s="1"/>
      <c r="FT600" s="1"/>
      <c r="FU600" s="1"/>
      <c r="FV600" s="1"/>
      <c r="FW600" s="1"/>
      <c r="FX600" s="1"/>
      <c r="FY600" s="1"/>
      <c r="FZ600" s="1"/>
      <c r="GA600" s="1"/>
      <c r="GB600" s="1"/>
      <c r="GC600" s="1"/>
      <c r="GD600" s="1"/>
      <c r="GE600" s="1"/>
      <c r="GF600" s="1"/>
      <c r="GG600" s="1"/>
      <c r="GH600" s="1"/>
      <c r="GI600" s="1"/>
      <c r="GJ600" s="1"/>
      <c r="GK600" s="1"/>
      <c r="GL600" s="1"/>
      <c r="GM600" s="1"/>
      <c r="GN600" s="1"/>
      <c r="GO600" s="1"/>
      <c r="GP600" s="1"/>
      <c r="GQ600" s="1"/>
      <c r="GR600" s="1"/>
      <c r="GS600" s="1"/>
      <c r="GT600" s="1"/>
      <c r="GU600" s="1"/>
      <c r="GV600" s="1"/>
      <c r="GW600" s="1"/>
      <c r="GX600" s="1"/>
      <c r="GY600" s="1"/>
      <c r="GZ600" s="1"/>
      <c r="HA600" s="1"/>
      <c r="HB600" s="1"/>
      <c r="HC600" s="1"/>
      <c r="HD600" s="1"/>
      <c r="HE600" s="1"/>
      <c r="HF600" s="1"/>
      <c r="HG600" s="1"/>
      <c r="HH600" s="1"/>
      <c r="HI600" s="1"/>
      <c r="HJ600" s="1"/>
      <c r="HK600" s="1"/>
      <c r="HL600" s="1"/>
      <c r="HM600" s="1"/>
      <c r="HN600" s="1"/>
      <c r="HO600" s="1"/>
      <c r="HP600" s="1"/>
      <c r="HQ600" s="1"/>
      <c r="HR600" s="1"/>
      <c r="HS600" s="1"/>
      <c r="HT600" s="1"/>
      <c r="HU600" s="1"/>
      <c r="HV600" s="1"/>
      <c r="HW600" s="1"/>
      <c r="HX600" s="1"/>
      <c r="HY600" s="1"/>
      <c r="HZ600" s="1"/>
      <c r="IA600" s="1"/>
      <c r="IB600" s="1"/>
      <c r="IC600" s="1"/>
      <c r="ID600" s="1"/>
    </row>
    <row r="601" spans="1:238" s="27" customFormat="1" ht="33" customHeight="1" x14ac:dyDescent="0.2">
      <c r="A601" s="21">
        <f t="shared" ref="A601:A618" si="21">ROW()-27</f>
        <v>574</v>
      </c>
      <c r="B601" s="28" t="s">
        <v>58</v>
      </c>
      <c r="C601" s="54" t="s">
        <v>44</v>
      </c>
      <c r="D601" s="235">
        <v>2013.02</v>
      </c>
      <c r="E601" s="30" t="s">
        <v>375</v>
      </c>
      <c r="F601" s="31">
        <v>117</v>
      </c>
      <c r="G601" s="31">
        <v>198</v>
      </c>
      <c r="H601" s="29" t="s">
        <v>1158</v>
      </c>
      <c r="I601" s="33" t="s">
        <v>53</v>
      </c>
      <c r="J601" s="46" t="s">
        <v>1638</v>
      </c>
      <c r="K601" s="15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  <c r="IA601" s="1"/>
      <c r="IB601" s="1"/>
      <c r="IC601" s="1"/>
      <c r="ID601" s="1"/>
    </row>
    <row r="602" spans="1:238" s="27" customFormat="1" ht="33" customHeight="1" x14ac:dyDescent="0.2">
      <c r="A602" s="21">
        <f t="shared" si="21"/>
        <v>575</v>
      </c>
      <c r="B602" s="28" t="s">
        <v>1647</v>
      </c>
      <c r="C602" s="28" t="s">
        <v>44</v>
      </c>
      <c r="D602" s="235">
        <v>2013.09</v>
      </c>
      <c r="E602" s="23" t="s">
        <v>228</v>
      </c>
      <c r="F602" s="24">
        <v>655</v>
      </c>
      <c r="G602" s="24">
        <v>1526</v>
      </c>
      <c r="H602" s="29" t="s">
        <v>908</v>
      </c>
      <c r="I602" s="26" t="s">
        <v>53</v>
      </c>
      <c r="K602" s="15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  <c r="FI602" s="1"/>
      <c r="FJ602" s="1"/>
      <c r="FK602" s="1"/>
      <c r="FL602" s="1"/>
      <c r="FM602" s="1"/>
      <c r="FN602" s="1"/>
      <c r="FO602" s="1"/>
      <c r="FP602" s="1"/>
      <c r="FQ602" s="1"/>
      <c r="FR602" s="1"/>
      <c r="FS602" s="1"/>
      <c r="FT602" s="1"/>
      <c r="FU602" s="1"/>
      <c r="FV602" s="1"/>
      <c r="FW602" s="1"/>
      <c r="FX602" s="1"/>
      <c r="FY602" s="1"/>
      <c r="FZ602" s="1"/>
      <c r="GA602" s="1"/>
      <c r="GB602" s="1"/>
      <c r="GC602" s="1"/>
      <c r="GD602" s="1"/>
      <c r="GE602" s="1"/>
      <c r="GF602" s="1"/>
      <c r="GG602" s="1"/>
      <c r="GH602" s="1"/>
      <c r="GI602" s="1"/>
      <c r="GJ602" s="1"/>
      <c r="GK602" s="1"/>
      <c r="GL602" s="1"/>
      <c r="GM602" s="1"/>
      <c r="GN602" s="1"/>
      <c r="GO602" s="1"/>
      <c r="GP602" s="1"/>
      <c r="GQ602" s="1"/>
      <c r="GR602" s="1"/>
      <c r="GS602" s="1"/>
      <c r="GT602" s="1"/>
      <c r="GU602" s="1"/>
      <c r="GV602" s="1"/>
      <c r="GW602" s="1"/>
      <c r="GX602" s="1"/>
      <c r="GY602" s="1"/>
      <c r="GZ602" s="1"/>
      <c r="HA602" s="1"/>
      <c r="HB602" s="1"/>
      <c r="HC602" s="1"/>
      <c r="HD602" s="1"/>
      <c r="HE602" s="1"/>
      <c r="HF602" s="1"/>
      <c r="HG602" s="1"/>
      <c r="HH602" s="1"/>
      <c r="HI602" s="1"/>
      <c r="HJ602" s="1"/>
      <c r="HK602" s="1"/>
      <c r="HL602" s="1"/>
      <c r="HM602" s="1"/>
      <c r="HN602" s="1"/>
      <c r="HO602" s="1"/>
      <c r="HP602" s="1"/>
      <c r="HQ602" s="1"/>
      <c r="HR602" s="1"/>
      <c r="HS602" s="1"/>
      <c r="HT602" s="1"/>
      <c r="HU602" s="1"/>
      <c r="HV602" s="1"/>
      <c r="HW602" s="1"/>
      <c r="HX602" s="1"/>
      <c r="HY602" s="1"/>
      <c r="HZ602" s="1"/>
      <c r="IA602" s="1"/>
      <c r="IB602" s="1"/>
      <c r="IC602" s="1"/>
      <c r="ID602" s="1"/>
    </row>
    <row r="603" spans="1:238" s="27" customFormat="1" ht="33" customHeight="1" x14ac:dyDescent="0.2">
      <c r="A603" s="21">
        <f t="shared" si="21"/>
        <v>576</v>
      </c>
      <c r="B603" s="28" t="s">
        <v>1648</v>
      </c>
      <c r="C603" s="28" t="s">
        <v>44</v>
      </c>
      <c r="D603" s="233">
        <v>2014.04</v>
      </c>
      <c r="E603" s="52" t="s">
        <v>327</v>
      </c>
      <c r="F603" s="31">
        <v>416</v>
      </c>
      <c r="G603" s="31">
        <v>623</v>
      </c>
      <c r="H603" s="32" t="s">
        <v>5</v>
      </c>
      <c r="I603" s="33" t="s">
        <v>32</v>
      </c>
      <c r="J603" s="46" t="s">
        <v>1255</v>
      </c>
      <c r="K603" s="15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</row>
    <row r="604" spans="1:238" s="27" customFormat="1" ht="33" customHeight="1" x14ac:dyDescent="0.2">
      <c r="A604" s="21">
        <f t="shared" si="21"/>
        <v>577</v>
      </c>
      <c r="B604" s="28" t="s">
        <v>1649</v>
      </c>
      <c r="C604" s="28" t="s">
        <v>44</v>
      </c>
      <c r="D604" s="233">
        <v>2014.05</v>
      </c>
      <c r="E604" s="52" t="s">
        <v>132</v>
      </c>
      <c r="F604" s="53">
        <v>140</v>
      </c>
      <c r="G604" s="24">
        <v>187</v>
      </c>
      <c r="H604" s="29" t="s">
        <v>908</v>
      </c>
      <c r="I604" s="26" t="s">
        <v>1635</v>
      </c>
      <c r="J604" s="27" t="s">
        <v>1638</v>
      </c>
      <c r="K604" s="15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</row>
    <row r="605" spans="1:238" s="27" customFormat="1" ht="33" customHeight="1" x14ac:dyDescent="0.2">
      <c r="A605" s="21">
        <f t="shared" si="21"/>
        <v>578</v>
      </c>
      <c r="B605" s="28" t="s">
        <v>1650</v>
      </c>
      <c r="C605" s="28" t="s">
        <v>44</v>
      </c>
      <c r="D605" s="233">
        <v>2015.03</v>
      </c>
      <c r="E605" s="30" t="s">
        <v>257</v>
      </c>
      <c r="F605" s="31">
        <v>227</v>
      </c>
      <c r="G605" s="31">
        <v>483</v>
      </c>
      <c r="H605" s="29" t="s">
        <v>908</v>
      </c>
      <c r="I605" s="33" t="s">
        <v>53</v>
      </c>
      <c r="J605" s="46"/>
      <c r="K605" s="15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  <c r="DO605" s="1"/>
      <c r="DP605" s="1"/>
      <c r="DQ605" s="1"/>
      <c r="DR605" s="1"/>
      <c r="DS605" s="1"/>
      <c r="DT605" s="1"/>
      <c r="DU605" s="1"/>
      <c r="DV605" s="1"/>
      <c r="DW605" s="1"/>
      <c r="DX605" s="1"/>
      <c r="DY605" s="1"/>
      <c r="DZ605" s="1"/>
      <c r="EA605" s="1"/>
      <c r="EB605" s="1"/>
      <c r="EC605" s="1"/>
      <c r="ED605" s="1"/>
      <c r="EE605" s="1"/>
      <c r="EF605" s="1"/>
      <c r="EG605" s="1"/>
      <c r="EH605" s="1"/>
      <c r="EI605" s="1"/>
      <c r="EJ605" s="1"/>
      <c r="EK605" s="1"/>
      <c r="EL605" s="1"/>
      <c r="EM605" s="1"/>
      <c r="EN605" s="1"/>
      <c r="EO605" s="1"/>
      <c r="EP605" s="1"/>
      <c r="EQ605" s="1"/>
      <c r="ER605" s="1"/>
      <c r="ES605" s="1"/>
      <c r="ET605" s="1"/>
      <c r="EU605" s="1"/>
      <c r="EV605" s="1"/>
      <c r="EW605" s="1"/>
      <c r="EX605" s="1"/>
      <c r="EY605" s="1"/>
      <c r="EZ605" s="1"/>
      <c r="FA605" s="1"/>
      <c r="FB605" s="1"/>
      <c r="FC605" s="1"/>
      <c r="FD605" s="1"/>
      <c r="FE605" s="1"/>
      <c r="FF605" s="1"/>
      <c r="FG605" s="1"/>
      <c r="FH605" s="1"/>
      <c r="FI605" s="1"/>
      <c r="FJ605" s="1"/>
      <c r="FK605" s="1"/>
      <c r="FL605" s="1"/>
      <c r="FM605" s="1"/>
      <c r="FN605" s="1"/>
      <c r="FO605" s="1"/>
      <c r="FP605" s="1"/>
      <c r="FQ605" s="1"/>
      <c r="FR605" s="1"/>
      <c r="FS605" s="1"/>
      <c r="FT605" s="1"/>
      <c r="FU605" s="1"/>
      <c r="FV605" s="1"/>
      <c r="FW605" s="1"/>
      <c r="FX605" s="1"/>
      <c r="FY605" s="1"/>
      <c r="FZ605" s="1"/>
      <c r="GA605" s="1"/>
      <c r="GB605" s="1"/>
      <c r="GC605" s="1"/>
      <c r="GD605" s="1"/>
      <c r="GE605" s="1"/>
      <c r="GF605" s="1"/>
      <c r="GG605" s="1"/>
      <c r="GH605" s="1"/>
      <c r="GI605" s="1"/>
      <c r="GJ605" s="1"/>
      <c r="GK605" s="1"/>
      <c r="GL605" s="1"/>
      <c r="GM605" s="1"/>
      <c r="GN605" s="1"/>
      <c r="GO605" s="1"/>
      <c r="GP605" s="1"/>
      <c r="GQ605" s="1"/>
      <c r="GR605" s="1"/>
      <c r="GS605" s="1"/>
      <c r="GT605" s="1"/>
      <c r="GU605" s="1"/>
      <c r="GV605" s="1"/>
      <c r="GW605" s="1"/>
      <c r="GX605" s="1"/>
      <c r="GY605" s="1"/>
      <c r="GZ605" s="1"/>
      <c r="HA605" s="1"/>
      <c r="HB605" s="1"/>
      <c r="HC605" s="1"/>
      <c r="HD605" s="1"/>
      <c r="HE605" s="1"/>
      <c r="HF605" s="1"/>
      <c r="HG605" s="1"/>
      <c r="HH605" s="1"/>
      <c r="HI605" s="1"/>
      <c r="HJ605" s="1"/>
      <c r="HK605" s="1"/>
      <c r="HL605" s="1"/>
      <c r="HM605" s="1"/>
      <c r="HN605" s="1"/>
      <c r="HO605" s="1"/>
      <c r="HP605" s="1"/>
      <c r="HQ605" s="1"/>
      <c r="HR605" s="1"/>
      <c r="HS605" s="1"/>
      <c r="HT605" s="1"/>
      <c r="HU605" s="1"/>
      <c r="HV605" s="1"/>
      <c r="HW605" s="1"/>
      <c r="HX605" s="1"/>
      <c r="HY605" s="1"/>
      <c r="HZ605" s="1"/>
      <c r="IA605" s="1"/>
      <c r="IB605" s="1"/>
      <c r="IC605" s="1"/>
      <c r="ID605" s="1"/>
    </row>
    <row r="606" spans="1:238" s="27" customFormat="1" ht="33" customHeight="1" x14ac:dyDescent="0.2">
      <c r="A606" s="21">
        <f t="shared" si="21"/>
        <v>579</v>
      </c>
      <c r="B606" s="28" t="s">
        <v>1651</v>
      </c>
      <c r="C606" s="28" t="s">
        <v>44</v>
      </c>
      <c r="D606" s="233">
        <v>2015.05</v>
      </c>
      <c r="E606" s="30" t="s">
        <v>166</v>
      </c>
      <c r="F606" s="31">
        <v>267</v>
      </c>
      <c r="G606" s="31">
        <v>937</v>
      </c>
      <c r="H606" s="32" t="s">
        <v>1652</v>
      </c>
      <c r="I606" s="33" t="s">
        <v>1653</v>
      </c>
      <c r="J606" s="45"/>
      <c r="K606" s="15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</row>
    <row r="607" spans="1:238" s="27" customFormat="1" ht="33" customHeight="1" x14ac:dyDescent="0.2">
      <c r="A607" s="21">
        <f t="shared" si="21"/>
        <v>580</v>
      </c>
      <c r="B607" s="28" t="s">
        <v>1654</v>
      </c>
      <c r="C607" s="28" t="s">
        <v>44</v>
      </c>
      <c r="D607" s="233">
        <v>2015.07</v>
      </c>
      <c r="E607" s="30" t="s">
        <v>280</v>
      </c>
      <c r="F607" s="31">
        <v>444</v>
      </c>
      <c r="G607" s="31">
        <v>952</v>
      </c>
      <c r="H607" s="32" t="s">
        <v>1087</v>
      </c>
      <c r="I607" s="33" t="s">
        <v>1655</v>
      </c>
      <c r="J607" s="46"/>
      <c r="K607" s="15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  <c r="DO607" s="1"/>
      <c r="DP607" s="1"/>
      <c r="DQ607" s="1"/>
      <c r="DR607" s="1"/>
      <c r="DS607" s="1"/>
      <c r="DT607" s="1"/>
      <c r="DU607" s="1"/>
      <c r="DV607" s="1"/>
      <c r="DW607" s="1"/>
      <c r="DX607" s="1"/>
      <c r="DY607" s="1"/>
      <c r="DZ607" s="1"/>
      <c r="EA607" s="1"/>
      <c r="EB607" s="1"/>
      <c r="EC607" s="1"/>
      <c r="ED607" s="1"/>
      <c r="EE607" s="1"/>
      <c r="EF607" s="1"/>
      <c r="EG607" s="1"/>
      <c r="EH607" s="1"/>
      <c r="EI607" s="1"/>
      <c r="EJ607" s="1"/>
      <c r="EK607" s="1"/>
      <c r="EL607" s="1"/>
      <c r="EM607" s="1"/>
      <c r="EN607" s="1"/>
      <c r="EO607" s="1"/>
      <c r="EP607" s="1"/>
      <c r="EQ607" s="1"/>
      <c r="ER607" s="1"/>
      <c r="ES607" s="1"/>
      <c r="ET607" s="1"/>
      <c r="EU607" s="1"/>
      <c r="EV607" s="1"/>
      <c r="EW607" s="1"/>
      <c r="EX607" s="1"/>
      <c r="EY607" s="1"/>
      <c r="EZ607" s="1"/>
      <c r="FA607" s="1"/>
      <c r="FB607" s="1"/>
      <c r="FC607" s="1"/>
      <c r="FD607" s="1"/>
      <c r="FE607" s="1"/>
      <c r="FF607" s="1"/>
      <c r="FG607" s="1"/>
      <c r="FH607" s="1"/>
      <c r="FI607" s="1"/>
      <c r="FJ607" s="1"/>
      <c r="FK607" s="1"/>
      <c r="FL607" s="1"/>
      <c r="FM607" s="1"/>
      <c r="FN607" s="1"/>
      <c r="FO607" s="1"/>
      <c r="FP607" s="1"/>
      <c r="FQ607" s="1"/>
      <c r="FR607" s="1"/>
      <c r="FS607" s="1"/>
      <c r="FT607" s="1"/>
      <c r="FU607" s="1"/>
      <c r="FV607" s="1"/>
      <c r="FW607" s="1"/>
      <c r="FX607" s="1"/>
      <c r="FY607" s="1"/>
      <c r="FZ607" s="1"/>
      <c r="GA607" s="1"/>
      <c r="GB607" s="1"/>
      <c r="GC607" s="1"/>
      <c r="GD607" s="1"/>
      <c r="GE607" s="1"/>
      <c r="GF607" s="1"/>
      <c r="GG607" s="1"/>
      <c r="GH607" s="1"/>
      <c r="GI607" s="1"/>
      <c r="GJ607" s="1"/>
      <c r="GK607" s="1"/>
      <c r="GL607" s="1"/>
      <c r="GM607" s="1"/>
      <c r="GN607" s="1"/>
      <c r="GO607" s="1"/>
      <c r="GP607" s="1"/>
      <c r="GQ607" s="1"/>
      <c r="GR607" s="1"/>
      <c r="GS607" s="1"/>
      <c r="GT607" s="1"/>
      <c r="GU607" s="1"/>
      <c r="GV607" s="1"/>
      <c r="GW607" s="1"/>
      <c r="GX607" s="1"/>
      <c r="GY607" s="1"/>
      <c r="GZ607" s="1"/>
      <c r="HA607" s="1"/>
      <c r="HB607" s="1"/>
      <c r="HC607" s="1"/>
      <c r="HD607" s="1"/>
      <c r="HE607" s="1"/>
      <c r="HF607" s="1"/>
      <c r="HG607" s="1"/>
      <c r="HH607" s="1"/>
      <c r="HI607" s="1"/>
      <c r="HJ607" s="1"/>
      <c r="HK607" s="1"/>
      <c r="HL607" s="1"/>
      <c r="HM607" s="1"/>
      <c r="HN607" s="1"/>
      <c r="HO607" s="1"/>
      <c r="HP607" s="1"/>
      <c r="HQ607" s="1"/>
      <c r="HR607" s="1"/>
      <c r="HS607" s="1"/>
      <c r="HT607" s="1"/>
      <c r="HU607" s="1"/>
      <c r="HV607" s="1"/>
      <c r="HW607" s="1"/>
      <c r="HX607" s="1"/>
      <c r="HY607" s="1"/>
      <c r="HZ607" s="1"/>
      <c r="IA607" s="1"/>
      <c r="IB607" s="1"/>
      <c r="IC607" s="1"/>
      <c r="ID607" s="1"/>
    </row>
    <row r="608" spans="1:238" s="27" customFormat="1" ht="33" customHeight="1" x14ac:dyDescent="0.2">
      <c r="A608" s="21">
        <f t="shared" si="21"/>
        <v>581</v>
      </c>
      <c r="B608" s="28" t="s">
        <v>1656</v>
      </c>
      <c r="C608" s="28" t="s">
        <v>44</v>
      </c>
      <c r="D608" s="233">
        <v>2016.03</v>
      </c>
      <c r="E608" s="30" t="s">
        <v>132</v>
      </c>
      <c r="F608" s="31">
        <v>342</v>
      </c>
      <c r="G608" s="31">
        <v>675</v>
      </c>
      <c r="H608" s="32" t="s">
        <v>989</v>
      </c>
      <c r="I608" s="33" t="s">
        <v>1657</v>
      </c>
      <c r="J608" s="46"/>
      <c r="K608" s="15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  <c r="DO608" s="1"/>
      <c r="DP608" s="1"/>
      <c r="DQ608" s="1"/>
      <c r="DR608" s="1"/>
      <c r="DS608" s="1"/>
      <c r="DT608" s="1"/>
      <c r="DU608" s="1"/>
      <c r="DV608" s="1"/>
      <c r="DW608" s="1"/>
      <c r="DX608" s="1"/>
      <c r="DY608" s="1"/>
      <c r="DZ608" s="1"/>
      <c r="EA608" s="1"/>
      <c r="EB608" s="1"/>
      <c r="EC608" s="1"/>
      <c r="ED608" s="1"/>
      <c r="EE608" s="1"/>
      <c r="EF608" s="1"/>
      <c r="EG608" s="1"/>
      <c r="EH608" s="1"/>
      <c r="EI608" s="1"/>
      <c r="EJ608" s="1"/>
      <c r="EK608" s="1"/>
      <c r="EL608" s="1"/>
      <c r="EM608" s="1"/>
      <c r="EN608" s="1"/>
      <c r="EO608" s="1"/>
      <c r="EP608" s="1"/>
      <c r="EQ608" s="1"/>
      <c r="ER608" s="1"/>
      <c r="ES608" s="1"/>
      <c r="ET608" s="1"/>
      <c r="EU608" s="1"/>
      <c r="EV608" s="1"/>
      <c r="EW608" s="1"/>
      <c r="EX608" s="1"/>
      <c r="EY608" s="1"/>
      <c r="EZ608" s="1"/>
      <c r="FA608" s="1"/>
      <c r="FB608" s="1"/>
      <c r="FC608" s="1"/>
      <c r="FD608" s="1"/>
      <c r="FE608" s="1"/>
      <c r="FF608" s="1"/>
      <c r="FG608" s="1"/>
      <c r="FH608" s="1"/>
      <c r="FI608" s="1"/>
      <c r="FJ608" s="1"/>
      <c r="FK608" s="1"/>
      <c r="FL608" s="1"/>
      <c r="FM608" s="1"/>
      <c r="FN608" s="1"/>
      <c r="FO608" s="1"/>
      <c r="FP608" s="1"/>
      <c r="FQ608" s="1"/>
      <c r="FR608" s="1"/>
      <c r="FS608" s="1"/>
      <c r="FT608" s="1"/>
      <c r="FU608" s="1"/>
      <c r="FV608" s="1"/>
      <c r="FW608" s="1"/>
      <c r="FX608" s="1"/>
      <c r="FY608" s="1"/>
      <c r="FZ608" s="1"/>
      <c r="GA608" s="1"/>
      <c r="GB608" s="1"/>
      <c r="GC608" s="1"/>
      <c r="GD608" s="1"/>
      <c r="GE608" s="1"/>
      <c r="GF608" s="1"/>
      <c r="GG608" s="1"/>
      <c r="GH608" s="1"/>
      <c r="GI608" s="1"/>
      <c r="GJ608" s="1"/>
      <c r="GK608" s="1"/>
      <c r="GL608" s="1"/>
      <c r="GM608" s="1"/>
      <c r="GN608" s="1"/>
      <c r="GO608" s="1"/>
      <c r="GP608" s="1"/>
      <c r="GQ608" s="1"/>
      <c r="GR608" s="1"/>
      <c r="GS608" s="1"/>
      <c r="GT608" s="1"/>
      <c r="GU608" s="1"/>
      <c r="GV608" s="1"/>
      <c r="GW608" s="1"/>
      <c r="GX608" s="1"/>
      <c r="GY608" s="1"/>
      <c r="GZ608" s="1"/>
      <c r="HA608" s="1"/>
      <c r="HB608" s="1"/>
      <c r="HC608" s="1"/>
      <c r="HD608" s="1"/>
      <c r="HE608" s="1"/>
      <c r="HF608" s="1"/>
      <c r="HG608" s="1"/>
      <c r="HH608" s="1"/>
      <c r="HI608" s="1"/>
      <c r="HJ608" s="1"/>
      <c r="HK608" s="1"/>
      <c r="HL608" s="1"/>
      <c r="HM608" s="1"/>
      <c r="HN608" s="1"/>
      <c r="HO608" s="1"/>
      <c r="HP608" s="1"/>
      <c r="HQ608" s="1"/>
      <c r="HR608" s="1"/>
      <c r="HS608" s="1"/>
      <c r="HT608" s="1"/>
      <c r="HU608" s="1"/>
      <c r="HV608" s="1"/>
      <c r="HW608" s="1"/>
      <c r="HX608" s="1"/>
      <c r="HY608" s="1"/>
      <c r="HZ608" s="1"/>
      <c r="IA608" s="1"/>
      <c r="IB608" s="1"/>
      <c r="IC608" s="1"/>
      <c r="ID608" s="1"/>
    </row>
    <row r="609" spans="1:238" s="27" customFormat="1" ht="33" customHeight="1" x14ac:dyDescent="0.2">
      <c r="A609" s="21">
        <f t="shared" si="21"/>
        <v>582</v>
      </c>
      <c r="B609" s="28" t="s">
        <v>1658</v>
      </c>
      <c r="C609" s="28" t="s">
        <v>44</v>
      </c>
      <c r="D609" s="233">
        <v>2017.02</v>
      </c>
      <c r="E609" s="30" t="s">
        <v>151</v>
      </c>
      <c r="F609" s="77">
        <v>167</v>
      </c>
      <c r="G609" s="31">
        <v>432</v>
      </c>
      <c r="H609" s="32" t="s">
        <v>4</v>
      </c>
      <c r="I609" s="33" t="s">
        <v>1653</v>
      </c>
      <c r="J609" s="46"/>
      <c r="K609" s="15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  <c r="DO609" s="1"/>
      <c r="DP609" s="1"/>
      <c r="DQ609" s="1"/>
      <c r="DR609" s="1"/>
      <c r="DS609" s="1"/>
      <c r="DT609" s="1"/>
      <c r="DU609" s="1"/>
      <c r="DV609" s="1"/>
      <c r="DW609" s="1"/>
      <c r="DX609" s="1"/>
      <c r="DY609" s="1"/>
      <c r="DZ609" s="1"/>
      <c r="EA609" s="1"/>
      <c r="EB609" s="1"/>
      <c r="EC609" s="1"/>
      <c r="ED609" s="1"/>
      <c r="EE609" s="1"/>
      <c r="EF609" s="1"/>
      <c r="EG609" s="1"/>
      <c r="EH609" s="1"/>
      <c r="EI609" s="1"/>
      <c r="EJ609" s="1"/>
      <c r="EK609" s="1"/>
      <c r="EL609" s="1"/>
      <c r="EM609" s="1"/>
      <c r="EN609" s="1"/>
      <c r="EO609" s="1"/>
      <c r="EP609" s="1"/>
      <c r="EQ609" s="1"/>
      <c r="ER609" s="1"/>
      <c r="ES609" s="1"/>
      <c r="ET609" s="1"/>
      <c r="EU609" s="1"/>
      <c r="EV609" s="1"/>
      <c r="EW609" s="1"/>
      <c r="EX609" s="1"/>
      <c r="EY609" s="1"/>
      <c r="EZ609" s="1"/>
      <c r="FA609" s="1"/>
      <c r="FB609" s="1"/>
      <c r="FC609" s="1"/>
      <c r="FD609" s="1"/>
      <c r="FE609" s="1"/>
      <c r="FF609" s="1"/>
      <c r="FG609" s="1"/>
      <c r="FH609" s="1"/>
      <c r="FI609" s="1"/>
      <c r="FJ609" s="1"/>
      <c r="FK609" s="1"/>
      <c r="FL609" s="1"/>
      <c r="FM609" s="1"/>
      <c r="FN609" s="1"/>
      <c r="FO609" s="1"/>
      <c r="FP609" s="1"/>
      <c r="FQ609" s="1"/>
      <c r="FR609" s="1"/>
      <c r="FS609" s="1"/>
      <c r="FT609" s="1"/>
      <c r="FU609" s="1"/>
      <c r="FV609" s="1"/>
      <c r="FW609" s="1"/>
      <c r="FX609" s="1"/>
      <c r="FY609" s="1"/>
      <c r="FZ609" s="1"/>
      <c r="GA609" s="1"/>
      <c r="GB609" s="1"/>
      <c r="GC609" s="1"/>
      <c r="GD609" s="1"/>
      <c r="GE609" s="1"/>
      <c r="GF609" s="1"/>
      <c r="GG609" s="1"/>
      <c r="GH609" s="1"/>
      <c r="GI609" s="1"/>
      <c r="GJ609" s="1"/>
      <c r="GK609" s="1"/>
      <c r="GL609" s="1"/>
      <c r="GM609" s="1"/>
      <c r="GN609" s="1"/>
      <c r="GO609" s="1"/>
      <c r="GP609" s="1"/>
      <c r="GQ609" s="1"/>
      <c r="GR609" s="1"/>
      <c r="GS609" s="1"/>
      <c r="GT609" s="1"/>
      <c r="GU609" s="1"/>
      <c r="GV609" s="1"/>
      <c r="GW609" s="1"/>
      <c r="GX609" s="1"/>
      <c r="GY609" s="1"/>
      <c r="GZ609" s="1"/>
      <c r="HA609" s="1"/>
      <c r="HB609" s="1"/>
      <c r="HC609" s="1"/>
      <c r="HD609" s="1"/>
      <c r="HE609" s="1"/>
      <c r="HF609" s="1"/>
      <c r="HG609" s="1"/>
      <c r="HH609" s="1"/>
      <c r="HI609" s="1"/>
      <c r="HJ609" s="1"/>
      <c r="HK609" s="1"/>
      <c r="HL609" s="1"/>
      <c r="HM609" s="1"/>
      <c r="HN609" s="1"/>
      <c r="HO609" s="1"/>
      <c r="HP609" s="1"/>
      <c r="HQ609" s="1"/>
      <c r="HR609" s="1"/>
      <c r="HS609" s="1"/>
      <c r="HT609" s="1"/>
      <c r="HU609" s="1"/>
      <c r="HV609" s="1"/>
      <c r="HW609" s="1"/>
      <c r="HX609" s="1"/>
      <c r="HY609" s="1"/>
      <c r="HZ609" s="1"/>
      <c r="IA609" s="1"/>
      <c r="IB609" s="1"/>
      <c r="IC609" s="1"/>
      <c r="ID609" s="1"/>
    </row>
    <row r="610" spans="1:238" s="27" customFormat="1" ht="33" customHeight="1" x14ac:dyDescent="0.2">
      <c r="A610" s="21">
        <f t="shared" si="21"/>
        <v>583</v>
      </c>
      <c r="B610" s="79" t="s">
        <v>1659</v>
      </c>
      <c r="C610" s="28" t="s">
        <v>44</v>
      </c>
      <c r="D610" s="233">
        <v>2017.04</v>
      </c>
      <c r="E610" s="30" t="s">
        <v>185</v>
      </c>
      <c r="F610" s="31">
        <v>96.5</v>
      </c>
      <c r="G610" s="31">
        <v>184</v>
      </c>
      <c r="H610" s="32" t="s">
        <v>4</v>
      </c>
      <c r="I610" s="263" t="s">
        <v>52</v>
      </c>
      <c r="J610" s="46" t="s">
        <v>1241</v>
      </c>
      <c r="K610" s="15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  <c r="DO610" s="1"/>
      <c r="DP610" s="1"/>
      <c r="DQ610" s="1"/>
      <c r="DR610" s="1"/>
      <c r="DS610" s="1"/>
      <c r="DT610" s="1"/>
      <c r="DU610" s="1"/>
      <c r="DV610" s="1"/>
      <c r="DW610" s="1"/>
      <c r="DX610" s="1"/>
      <c r="DY610" s="1"/>
      <c r="DZ610" s="1"/>
      <c r="EA610" s="1"/>
      <c r="EB610" s="1"/>
      <c r="EC610" s="1"/>
      <c r="ED610" s="1"/>
      <c r="EE610" s="1"/>
      <c r="EF610" s="1"/>
      <c r="EG610" s="1"/>
      <c r="EH610" s="1"/>
      <c r="EI610" s="1"/>
      <c r="EJ610" s="1"/>
      <c r="EK610" s="1"/>
      <c r="EL610" s="1"/>
      <c r="EM610" s="1"/>
      <c r="EN610" s="1"/>
      <c r="EO610" s="1"/>
      <c r="EP610" s="1"/>
      <c r="EQ610" s="1"/>
      <c r="ER610" s="1"/>
      <c r="ES610" s="1"/>
      <c r="ET610" s="1"/>
      <c r="EU610" s="1"/>
      <c r="EV610" s="1"/>
      <c r="EW610" s="1"/>
      <c r="EX610" s="1"/>
      <c r="EY610" s="1"/>
      <c r="EZ610" s="1"/>
      <c r="FA610" s="1"/>
      <c r="FB610" s="1"/>
      <c r="FC610" s="1"/>
      <c r="FD610" s="1"/>
      <c r="FE610" s="1"/>
      <c r="FF610" s="1"/>
      <c r="FG610" s="1"/>
      <c r="FH610" s="1"/>
      <c r="FI610" s="1"/>
      <c r="FJ610" s="1"/>
      <c r="FK610" s="1"/>
      <c r="FL610" s="1"/>
      <c r="FM610" s="1"/>
      <c r="FN610" s="1"/>
      <c r="FO610" s="1"/>
      <c r="FP610" s="1"/>
      <c r="FQ610" s="1"/>
      <c r="FR610" s="1"/>
      <c r="FS610" s="1"/>
      <c r="FT610" s="1"/>
      <c r="FU610" s="1"/>
      <c r="FV610" s="1"/>
      <c r="FW610" s="1"/>
      <c r="FX610" s="1"/>
      <c r="FY610" s="1"/>
      <c r="FZ610" s="1"/>
      <c r="GA610" s="1"/>
      <c r="GB610" s="1"/>
      <c r="GC610" s="1"/>
      <c r="GD610" s="1"/>
      <c r="GE610" s="1"/>
      <c r="GF610" s="1"/>
      <c r="GG610" s="1"/>
      <c r="GH610" s="1"/>
      <c r="GI610" s="1"/>
      <c r="GJ610" s="1"/>
      <c r="GK610" s="1"/>
      <c r="GL610" s="1"/>
      <c r="GM610" s="1"/>
      <c r="GN610" s="1"/>
      <c r="GO610" s="1"/>
      <c r="GP610" s="1"/>
      <c r="GQ610" s="1"/>
      <c r="GR610" s="1"/>
      <c r="GS610" s="1"/>
      <c r="GT610" s="1"/>
      <c r="GU610" s="1"/>
      <c r="GV610" s="1"/>
      <c r="GW610" s="1"/>
      <c r="GX610" s="1"/>
      <c r="GY610" s="1"/>
      <c r="GZ610" s="1"/>
      <c r="HA610" s="1"/>
      <c r="HB610" s="1"/>
      <c r="HC610" s="1"/>
      <c r="HD610" s="1"/>
      <c r="HE610" s="1"/>
      <c r="HF610" s="1"/>
      <c r="HG610" s="1"/>
      <c r="HH610" s="1"/>
      <c r="HI610" s="1"/>
      <c r="HJ610" s="1"/>
      <c r="HK610" s="1"/>
      <c r="HL610" s="1"/>
      <c r="HM610" s="1"/>
      <c r="HN610" s="1"/>
      <c r="HO610" s="1"/>
      <c r="HP610" s="1"/>
      <c r="HQ610" s="1"/>
      <c r="HR610" s="1"/>
      <c r="HS610" s="1"/>
      <c r="HT610" s="1"/>
      <c r="HU610" s="1"/>
      <c r="HV610" s="1"/>
      <c r="HW610" s="1"/>
      <c r="HX610" s="1"/>
      <c r="HY610" s="1"/>
      <c r="HZ610" s="1"/>
      <c r="IA610" s="1"/>
      <c r="IB610" s="1"/>
      <c r="IC610" s="1"/>
      <c r="ID610" s="1"/>
    </row>
    <row r="611" spans="1:238" s="27" customFormat="1" ht="33" customHeight="1" x14ac:dyDescent="0.2">
      <c r="A611" s="21">
        <f t="shared" si="21"/>
        <v>584</v>
      </c>
      <c r="B611" s="79" t="s">
        <v>1660</v>
      </c>
      <c r="C611" s="28" t="s">
        <v>44</v>
      </c>
      <c r="D611" s="233">
        <v>2017.06</v>
      </c>
      <c r="E611" s="30" t="s">
        <v>116</v>
      </c>
      <c r="F611" s="31">
        <v>271</v>
      </c>
      <c r="G611" s="31">
        <v>501</v>
      </c>
      <c r="H611" s="32" t="s">
        <v>3</v>
      </c>
      <c r="I611" s="33" t="s">
        <v>32</v>
      </c>
      <c r="J611" s="46"/>
      <c r="K611" s="15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  <c r="DO611" s="1"/>
      <c r="DP611" s="1"/>
      <c r="DQ611" s="1"/>
      <c r="DR611" s="1"/>
      <c r="DS611" s="1"/>
      <c r="DT611" s="1"/>
      <c r="DU611" s="1"/>
      <c r="DV611" s="1"/>
      <c r="DW611" s="1"/>
      <c r="DX611" s="1"/>
      <c r="DY611" s="1"/>
      <c r="DZ611" s="1"/>
      <c r="EA611" s="1"/>
      <c r="EB611" s="1"/>
      <c r="EC611" s="1"/>
      <c r="ED611" s="1"/>
      <c r="EE611" s="1"/>
      <c r="EF611" s="1"/>
      <c r="EG611" s="1"/>
      <c r="EH611" s="1"/>
      <c r="EI611" s="1"/>
      <c r="EJ611" s="1"/>
      <c r="EK611" s="1"/>
      <c r="EL611" s="1"/>
      <c r="EM611" s="1"/>
      <c r="EN611" s="1"/>
      <c r="EO611" s="1"/>
      <c r="EP611" s="1"/>
      <c r="EQ611" s="1"/>
      <c r="ER611" s="1"/>
      <c r="ES611" s="1"/>
      <c r="ET611" s="1"/>
      <c r="EU611" s="1"/>
      <c r="EV611" s="1"/>
      <c r="EW611" s="1"/>
      <c r="EX611" s="1"/>
      <c r="EY611" s="1"/>
      <c r="EZ611" s="1"/>
      <c r="FA611" s="1"/>
      <c r="FB611" s="1"/>
      <c r="FC611" s="1"/>
      <c r="FD611" s="1"/>
      <c r="FE611" s="1"/>
      <c r="FF611" s="1"/>
      <c r="FG611" s="1"/>
      <c r="FH611" s="1"/>
      <c r="FI611" s="1"/>
      <c r="FJ611" s="1"/>
      <c r="FK611" s="1"/>
      <c r="FL611" s="1"/>
      <c r="FM611" s="1"/>
      <c r="FN611" s="1"/>
      <c r="FO611" s="1"/>
      <c r="FP611" s="1"/>
      <c r="FQ611" s="1"/>
      <c r="FR611" s="1"/>
      <c r="FS611" s="1"/>
      <c r="FT611" s="1"/>
      <c r="FU611" s="1"/>
      <c r="FV611" s="1"/>
      <c r="FW611" s="1"/>
      <c r="FX611" s="1"/>
      <c r="FY611" s="1"/>
      <c r="FZ611" s="1"/>
      <c r="GA611" s="1"/>
      <c r="GB611" s="1"/>
      <c r="GC611" s="1"/>
      <c r="GD611" s="1"/>
      <c r="GE611" s="1"/>
      <c r="GF611" s="1"/>
      <c r="GG611" s="1"/>
      <c r="GH611" s="1"/>
      <c r="GI611" s="1"/>
      <c r="GJ611" s="1"/>
      <c r="GK611" s="1"/>
      <c r="GL611" s="1"/>
      <c r="GM611" s="1"/>
      <c r="GN611" s="1"/>
      <c r="GO611" s="1"/>
      <c r="GP611" s="1"/>
      <c r="GQ611" s="1"/>
      <c r="GR611" s="1"/>
      <c r="GS611" s="1"/>
      <c r="GT611" s="1"/>
      <c r="GU611" s="1"/>
      <c r="GV611" s="1"/>
      <c r="GW611" s="1"/>
      <c r="GX611" s="1"/>
      <c r="GY611" s="1"/>
      <c r="GZ611" s="1"/>
      <c r="HA611" s="1"/>
      <c r="HB611" s="1"/>
      <c r="HC611" s="1"/>
      <c r="HD611" s="1"/>
      <c r="HE611" s="1"/>
      <c r="HF611" s="1"/>
      <c r="HG611" s="1"/>
      <c r="HH611" s="1"/>
      <c r="HI611" s="1"/>
      <c r="HJ611" s="1"/>
      <c r="HK611" s="1"/>
      <c r="HL611" s="1"/>
      <c r="HM611" s="1"/>
      <c r="HN611" s="1"/>
      <c r="HO611" s="1"/>
      <c r="HP611" s="1"/>
      <c r="HQ611" s="1"/>
      <c r="HR611" s="1"/>
      <c r="HS611" s="1"/>
      <c r="HT611" s="1"/>
      <c r="HU611" s="1"/>
      <c r="HV611" s="1"/>
      <c r="HW611" s="1"/>
      <c r="HX611" s="1"/>
      <c r="HY611" s="1"/>
      <c r="HZ611" s="1"/>
      <c r="IA611" s="1"/>
      <c r="IB611" s="1"/>
      <c r="IC611" s="1"/>
      <c r="ID611" s="1"/>
    </row>
    <row r="612" spans="1:238" s="27" customFormat="1" ht="33" customHeight="1" x14ac:dyDescent="0.2">
      <c r="A612" s="21">
        <f t="shared" si="21"/>
        <v>585</v>
      </c>
      <c r="B612" s="79" t="s">
        <v>1661</v>
      </c>
      <c r="C612" s="28" t="s">
        <v>44</v>
      </c>
      <c r="D612" s="233">
        <v>2018.02</v>
      </c>
      <c r="E612" s="30" t="s">
        <v>1662</v>
      </c>
      <c r="F612" s="31">
        <v>295</v>
      </c>
      <c r="G612" s="31">
        <v>525</v>
      </c>
      <c r="H612" s="32" t="s">
        <v>4</v>
      </c>
      <c r="I612" s="33" t="s">
        <v>529</v>
      </c>
      <c r="J612" s="46" t="s">
        <v>1663</v>
      </c>
      <c r="K612" s="15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  <c r="DO612" s="1"/>
      <c r="DP612" s="1"/>
      <c r="DQ612" s="1"/>
      <c r="DR612" s="1"/>
      <c r="DS612" s="1"/>
      <c r="DT612" s="1"/>
      <c r="DU612" s="1"/>
      <c r="DV612" s="1"/>
      <c r="DW612" s="1"/>
      <c r="DX612" s="1"/>
      <c r="DY612" s="1"/>
      <c r="DZ612" s="1"/>
      <c r="EA612" s="1"/>
      <c r="EB612" s="1"/>
      <c r="EC612" s="1"/>
      <c r="ED612" s="1"/>
      <c r="EE612" s="1"/>
      <c r="EF612" s="1"/>
      <c r="EG612" s="1"/>
      <c r="EH612" s="1"/>
      <c r="EI612" s="1"/>
      <c r="EJ612" s="1"/>
      <c r="EK612" s="1"/>
      <c r="EL612" s="1"/>
      <c r="EM612" s="1"/>
      <c r="EN612" s="1"/>
      <c r="EO612" s="1"/>
      <c r="EP612" s="1"/>
      <c r="EQ612" s="1"/>
      <c r="ER612" s="1"/>
      <c r="ES612" s="1"/>
      <c r="ET612" s="1"/>
      <c r="EU612" s="1"/>
      <c r="EV612" s="1"/>
      <c r="EW612" s="1"/>
      <c r="EX612" s="1"/>
      <c r="EY612" s="1"/>
      <c r="EZ612" s="1"/>
      <c r="FA612" s="1"/>
      <c r="FB612" s="1"/>
      <c r="FC612" s="1"/>
      <c r="FD612" s="1"/>
      <c r="FE612" s="1"/>
      <c r="FF612" s="1"/>
      <c r="FG612" s="1"/>
      <c r="FH612" s="1"/>
      <c r="FI612" s="1"/>
      <c r="FJ612" s="1"/>
      <c r="FK612" s="1"/>
      <c r="FL612" s="1"/>
      <c r="FM612" s="1"/>
      <c r="FN612" s="1"/>
      <c r="FO612" s="1"/>
      <c r="FP612" s="1"/>
      <c r="FQ612" s="1"/>
      <c r="FR612" s="1"/>
      <c r="FS612" s="1"/>
      <c r="FT612" s="1"/>
      <c r="FU612" s="1"/>
      <c r="FV612" s="1"/>
      <c r="FW612" s="1"/>
      <c r="FX612" s="1"/>
      <c r="FY612" s="1"/>
      <c r="FZ612" s="1"/>
      <c r="GA612" s="1"/>
      <c r="GB612" s="1"/>
      <c r="GC612" s="1"/>
      <c r="GD612" s="1"/>
      <c r="GE612" s="1"/>
      <c r="GF612" s="1"/>
      <c r="GG612" s="1"/>
      <c r="GH612" s="1"/>
      <c r="GI612" s="1"/>
      <c r="GJ612" s="1"/>
      <c r="GK612" s="1"/>
      <c r="GL612" s="1"/>
      <c r="GM612" s="1"/>
      <c r="GN612" s="1"/>
      <c r="GO612" s="1"/>
      <c r="GP612" s="1"/>
      <c r="GQ612" s="1"/>
      <c r="GR612" s="1"/>
      <c r="GS612" s="1"/>
      <c r="GT612" s="1"/>
      <c r="GU612" s="1"/>
      <c r="GV612" s="1"/>
      <c r="GW612" s="1"/>
      <c r="GX612" s="1"/>
      <c r="GY612" s="1"/>
      <c r="GZ612" s="1"/>
      <c r="HA612" s="1"/>
      <c r="HB612" s="1"/>
      <c r="HC612" s="1"/>
      <c r="HD612" s="1"/>
      <c r="HE612" s="1"/>
      <c r="HF612" s="1"/>
      <c r="HG612" s="1"/>
      <c r="HH612" s="1"/>
      <c r="HI612" s="1"/>
      <c r="HJ612" s="1"/>
      <c r="HK612" s="1"/>
      <c r="HL612" s="1"/>
      <c r="HM612" s="1"/>
      <c r="HN612" s="1"/>
      <c r="HO612" s="1"/>
      <c r="HP612" s="1"/>
      <c r="HQ612" s="1"/>
      <c r="HR612" s="1"/>
      <c r="HS612" s="1"/>
      <c r="HT612" s="1"/>
      <c r="HU612" s="1"/>
      <c r="HV612" s="1"/>
      <c r="HW612" s="1"/>
      <c r="HX612" s="1"/>
      <c r="HY612" s="1"/>
      <c r="HZ612" s="1"/>
      <c r="IA612" s="1"/>
      <c r="IB612" s="1"/>
      <c r="IC612" s="1"/>
      <c r="ID612" s="1"/>
    </row>
    <row r="613" spans="1:238" s="27" customFormat="1" ht="33" customHeight="1" x14ac:dyDescent="0.2">
      <c r="A613" s="21">
        <f t="shared" si="21"/>
        <v>586</v>
      </c>
      <c r="B613" s="28" t="s">
        <v>1664</v>
      </c>
      <c r="C613" s="28" t="s">
        <v>44</v>
      </c>
      <c r="D613" s="233">
        <v>2018.02</v>
      </c>
      <c r="E613" s="30" t="s">
        <v>526</v>
      </c>
      <c r="F613" s="31">
        <v>142</v>
      </c>
      <c r="G613" s="31">
        <v>274</v>
      </c>
      <c r="H613" s="32" t="s">
        <v>3</v>
      </c>
      <c r="I613" s="33" t="s">
        <v>1665</v>
      </c>
      <c r="K613" s="15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  <c r="DO613" s="1"/>
      <c r="DP613" s="1"/>
      <c r="DQ613" s="1"/>
      <c r="DR613" s="1"/>
      <c r="DS613" s="1"/>
      <c r="DT613" s="1"/>
      <c r="DU613" s="1"/>
      <c r="DV613" s="1"/>
      <c r="DW613" s="1"/>
      <c r="DX613" s="1"/>
      <c r="DY613" s="1"/>
      <c r="DZ613" s="1"/>
      <c r="EA613" s="1"/>
      <c r="EB613" s="1"/>
      <c r="EC613" s="1"/>
      <c r="ED613" s="1"/>
      <c r="EE613" s="1"/>
      <c r="EF613" s="1"/>
      <c r="EG613" s="1"/>
      <c r="EH613" s="1"/>
      <c r="EI613" s="1"/>
      <c r="EJ613" s="1"/>
      <c r="EK613" s="1"/>
      <c r="EL613" s="1"/>
      <c r="EM613" s="1"/>
      <c r="EN613" s="1"/>
      <c r="EO613" s="1"/>
      <c r="EP613" s="1"/>
      <c r="EQ613" s="1"/>
      <c r="ER613" s="1"/>
      <c r="ES613" s="1"/>
      <c r="ET613" s="1"/>
      <c r="EU613" s="1"/>
      <c r="EV613" s="1"/>
      <c r="EW613" s="1"/>
      <c r="EX613" s="1"/>
      <c r="EY613" s="1"/>
      <c r="EZ613" s="1"/>
      <c r="FA613" s="1"/>
      <c r="FB613" s="1"/>
      <c r="FC613" s="1"/>
      <c r="FD613" s="1"/>
      <c r="FE613" s="1"/>
      <c r="FF613" s="1"/>
      <c r="FG613" s="1"/>
      <c r="FH613" s="1"/>
      <c r="FI613" s="1"/>
      <c r="FJ613" s="1"/>
      <c r="FK613" s="1"/>
      <c r="FL613" s="1"/>
      <c r="FM613" s="1"/>
      <c r="FN613" s="1"/>
      <c r="FO613" s="1"/>
      <c r="FP613" s="1"/>
      <c r="FQ613" s="1"/>
      <c r="FR613" s="1"/>
      <c r="FS613" s="1"/>
      <c r="FT613" s="1"/>
      <c r="FU613" s="1"/>
      <c r="FV613" s="1"/>
      <c r="FW613" s="1"/>
      <c r="FX613" s="1"/>
      <c r="FY613" s="1"/>
      <c r="FZ613" s="1"/>
      <c r="GA613" s="1"/>
      <c r="GB613" s="1"/>
      <c r="GC613" s="1"/>
      <c r="GD613" s="1"/>
      <c r="GE613" s="1"/>
      <c r="GF613" s="1"/>
      <c r="GG613" s="1"/>
      <c r="GH613" s="1"/>
      <c r="GI613" s="1"/>
      <c r="GJ613" s="1"/>
      <c r="GK613" s="1"/>
      <c r="GL613" s="1"/>
      <c r="GM613" s="1"/>
      <c r="GN613" s="1"/>
      <c r="GO613" s="1"/>
      <c r="GP613" s="1"/>
      <c r="GQ613" s="1"/>
      <c r="GR613" s="1"/>
      <c r="GS613" s="1"/>
      <c r="GT613" s="1"/>
      <c r="GU613" s="1"/>
      <c r="GV613" s="1"/>
      <c r="GW613" s="1"/>
      <c r="GX613" s="1"/>
      <c r="GY613" s="1"/>
      <c r="GZ613" s="1"/>
      <c r="HA613" s="1"/>
      <c r="HB613" s="1"/>
      <c r="HC613" s="1"/>
      <c r="HD613" s="1"/>
      <c r="HE613" s="1"/>
      <c r="HF613" s="1"/>
      <c r="HG613" s="1"/>
      <c r="HH613" s="1"/>
      <c r="HI613" s="1"/>
      <c r="HJ613" s="1"/>
      <c r="HK613" s="1"/>
      <c r="HL613" s="1"/>
      <c r="HM613" s="1"/>
      <c r="HN613" s="1"/>
      <c r="HO613" s="1"/>
      <c r="HP613" s="1"/>
      <c r="HQ613" s="1"/>
      <c r="HR613" s="1"/>
      <c r="HS613" s="1"/>
      <c r="HT613" s="1"/>
      <c r="HU613" s="1"/>
      <c r="HV613" s="1"/>
      <c r="HW613" s="1"/>
      <c r="HX613" s="1"/>
      <c r="HY613" s="1"/>
      <c r="HZ613" s="1"/>
      <c r="IA613" s="1"/>
      <c r="IB613" s="1"/>
      <c r="IC613" s="1"/>
      <c r="ID613" s="1"/>
    </row>
    <row r="614" spans="1:238" s="27" customFormat="1" ht="33" customHeight="1" x14ac:dyDescent="0.2">
      <c r="A614" s="21">
        <f t="shared" si="21"/>
        <v>587</v>
      </c>
      <c r="B614" s="28" t="s">
        <v>1666</v>
      </c>
      <c r="C614" s="54" t="s">
        <v>44</v>
      </c>
      <c r="D614" s="233">
        <v>2018.05</v>
      </c>
      <c r="E614" s="30" t="s">
        <v>1667</v>
      </c>
      <c r="F614" s="31">
        <v>415</v>
      </c>
      <c r="G614" s="31">
        <v>1106</v>
      </c>
      <c r="H614" s="32" t="s">
        <v>3</v>
      </c>
      <c r="I614" s="33" t="s">
        <v>1653</v>
      </c>
      <c r="J614" s="46"/>
      <c r="K614" s="15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  <c r="IA614" s="1"/>
      <c r="IB614" s="1"/>
      <c r="IC614" s="1"/>
      <c r="ID614" s="1"/>
    </row>
    <row r="615" spans="1:238" ht="33" customHeight="1" x14ac:dyDescent="0.2">
      <c r="A615" s="21">
        <f t="shared" si="21"/>
        <v>588</v>
      </c>
      <c r="B615" s="22" t="s">
        <v>1668</v>
      </c>
      <c r="C615" s="28" t="s">
        <v>44</v>
      </c>
      <c r="D615" s="244">
        <v>2019.02</v>
      </c>
      <c r="E615" s="22" t="s">
        <v>605</v>
      </c>
      <c r="F615" s="119">
        <v>270</v>
      </c>
      <c r="G615" s="119">
        <v>467</v>
      </c>
      <c r="H615" s="120" t="s">
        <v>1669</v>
      </c>
      <c r="I615" s="121" t="s">
        <v>35</v>
      </c>
    </row>
    <row r="616" spans="1:238" ht="33" customHeight="1" x14ac:dyDescent="0.2">
      <c r="A616" s="21">
        <f t="shared" si="21"/>
        <v>589</v>
      </c>
      <c r="B616" s="28" t="s">
        <v>1670</v>
      </c>
      <c r="C616" s="28" t="s">
        <v>44</v>
      </c>
      <c r="D616" s="233">
        <v>2019.09</v>
      </c>
      <c r="E616" s="111" t="s">
        <v>689</v>
      </c>
      <c r="F616" s="31">
        <v>161</v>
      </c>
      <c r="G616" s="31">
        <v>249</v>
      </c>
      <c r="H616" s="120" t="s">
        <v>1671</v>
      </c>
      <c r="I616" s="92" t="s">
        <v>677</v>
      </c>
      <c r="J616" s="27" t="s">
        <v>1672</v>
      </c>
    </row>
    <row r="617" spans="1:238" ht="33" customHeight="1" x14ac:dyDescent="0.2">
      <c r="A617" s="21">
        <f t="shared" si="21"/>
        <v>590</v>
      </c>
      <c r="B617" s="28" t="s">
        <v>1673</v>
      </c>
      <c r="C617" s="28" t="s">
        <v>752</v>
      </c>
      <c r="D617" s="233" t="s">
        <v>1674</v>
      </c>
      <c r="E617" s="111" t="s">
        <v>695</v>
      </c>
      <c r="F617" s="31">
        <v>51</v>
      </c>
      <c r="G617" s="91" t="s">
        <v>1675</v>
      </c>
      <c r="H617" s="120" t="s">
        <v>1671</v>
      </c>
      <c r="I617" s="92" t="s">
        <v>620</v>
      </c>
      <c r="J617" s="27" t="s">
        <v>1241</v>
      </c>
    </row>
    <row r="618" spans="1:238" ht="33" customHeight="1" x14ac:dyDescent="0.2">
      <c r="A618" s="21">
        <f t="shared" si="21"/>
        <v>591</v>
      </c>
      <c r="B618" s="54" t="s">
        <v>751</v>
      </c>
      <c r="C618" s="28" t="s">
        <v>752</v>
      </c>
      <c r="D618" s="224">
        <v>2020.04</v>
      </c>
      <c r="E618" s="96" t="s">
        <v>753</v>
      </c>
      <c r="F618" s="56">
        <v>164</v>
      </c>
      <c r="G618" s="56">
        <v>234</v>
      </c>
      <c r="H618" s="98" t="s">
        <v>43</v>
      </c>
      <c r="I618" s="94" t="s">
        <v>677</v>
      </c>
    </row>
    <row r="619" spans="1:238" ht="33" customHeight="1" x14ac:dyDescent="0.2">
      <c r="A619" s="369" t="s">
        <v>738</v>
      </c>
      <c r="B619" s="370"/>
      <c r="C619" s="370"/>
      <c r="D619" s="370"/>
      <c r="E619" s="370"/>
      <c r="F619" s="370"/>
      <c r="G619" s="370"/>
      <c r="H619" s="370"/>
      <c r="I619" s="370"/>
      <c r="J619" s="371"/>
    </row>
    <row r="620" spans="1:238" ht="33" customHeight="1" x14ac:dyDescent="0.2">
      <c r="A620" s="217">
        <f>ROW()-28</f>
        <v>592</v>
      </c>
      <c r="B620" s="28" t="s">
        <v>1676</v>
      </c>
      <c r="C620" s="28" t="s">
        <v>738</v>
      </c>
      <c r="D620" s="233">
        <v>2017.03</v>
      </c>
      <c r="E620" s="30" t="s">
        <v>150</v>
      </c>
      <c r="F620" s="31">
        <v>857</v>
      </c>
      <c r="G620" s="31">
        <v>1683</v>
      </c>
      <c r="H620" s="32" t="s">
        <v>4</v>
      </c>
      <c r="I620" s="64" t="s">
        <v>53</v>
      </c>
      <c r="J620" s="46"/>
    </row>
    <row r="621" spans="1:238" ht="33" customHeight="1" x14ac:dyDescent="0.2">
      <c r="A621" s="369" t="s">
        <v>1677</v>
      </c>
      <c r="B621" s="370"/>
      <c r="C621" s="370"/>
      <c r="D621" s="370"/>
      <c r="E621" s="370"/>
      <c r="F621" s="370"/>
      <c r="G621" s="370"/>
      <c r="H621" s="370"/>
      <c r="I621" s="370"/>
      <c r="J621" s="371"/>
    </row>
    <row r="622" spans="1:238" ht="33" customHeight="1" x14ac:dyDescent="0.2">
      <c r="A622" s="21">
        <f>ROW()-29</f>
        <v>593</v>
      </c>
      <c r="B622" s="22" t="s">
        <v>1678</v>
      </c>
      <c r="C622" s="54" t="s">
        <v>1679</v>
      </c>
      <c r="D622" s="235">
        <v>2006.04</v>
      </c>
      <c r="E622" s="23" t="s">
        <v>151</v>
      </c>
      <c r="F622" s="24">
        <v>5450</v>
      </c>
      <c r="G622" s="24">
        <v>2840</v>
      </c>
      <c r="H622" s="29" t="s">
        <v>2</v>
      </c>
      <c r="I622" s="26" t="s">
        <v>53</v>
      </c>
    </row>
    <row r="623" spans="1:238" ht="33" customHeight="1" x14ac:dyDescent="0.2">
      <c r="A623" s="21">
        <f t="shared" ref="A623:A667" si="22">ROW()-29</f>
        <v>594</v>
      </c>
      <c r="B623" s="28" t="s">
        <v>1680</v>
      </c>
      <c r="C623" s="28" t="s">
        <v>1677</v>
      </c>
      <c r="D623" s="233">
        <v>2006.09</v>
      </c>
      <c r="E623" s="30" t="s">
        <v>440</v>
      </c>
      <c r="F623" s="31">
        <v>30100</v>
      </c>
      <c r="G623" s="31">
        <v>49666</v>
      </c>
      <c r="H623" s="32" t="s">
        <v>2</v>
      </c>
      <c r="I623" s="26" t="s">
        <v>53</v>
      </c>
      <c r="J623" s="46"/>
    </row>
    <row r="624" spans="1:238" ht="33" customHeight="1" x14ac:dyDescent="0.2">
      <c r="A624" s="21">
        <f t="shared" si="22"/>
        <v>595</v>
      </c>
      <c r="B624" s="28" t="s">
        <v>1681</v>
      </c>
      <c r="C624" s="28" t="s">
        <v>1682</v>
      </c>
      <c r="D624" s="233" t="s">
        <v>1683</v>
      </c>
      <c r="E624" s="30" t="s">
        <v>251</v>
      </c>
      <c r="F624" s="31">
        <v>22452</v>
      </c>
      <c r="G624" s="31">
        <v>41751</v>
      </c>
      <c r="H624" s="32" t="s">
        <v>2</v>
      </c>
      <c r="I624" s="33" t="s">
        <v>53</v>
      </c>
      <c r="J624" s="46"/>
    </row>
    <row r="625" spans="1:11" ht="33" customHeight="1" x14ac:dyDescent="0.2">
      <c r="A625" s="21">
        <f t="shared" si="22"/>
        <v>596</v>
      </c>
      <c r="B625" s="28" t="s">
        <v>1684</v>
      </c>
      <c r="C625" s="28" t="s">
        <v>1685</v>
      </c>
      <c r="D625" s="233">
        <v>2007.12</v>
      </c>
      <c r="E625" s="30" t="s">
        <v>494</v>
      </c>
      <c r="F625" s="31">
        <v>856</v>
      </c>
      <c r="G625" s="31">
        <v>1113</v>
      </c>
      <c r="H625" s="32" t="s">
        <v>4</v>
      </c>
      <c r="I625" s="33" t="s">
        <v>53</v>
      </c>
      <c r="J625" s="46"/>
    </row>
    <row r="626" spans="1:11" s="5" customFormat="1" ht="33" customHeight="1" x14ac:dyDescent="0.2">
      <c r="A626" s="21">
        <f t="shared" si="22"/>
        <v>597</v>
      </c>
      <c r="B626" s="22" t="s">
        <v>1686</v>
      </c>
      <c r="C626" s="28" t="s">
        <v>1677</v>
      </c>
      <c r="D626" s="235">
        <v>2009.04</v>
      </c>
      <c r="E626" s="23" t="s">
        <v>466</v>
      </c>
      <c r="F626" s="24">
        <v>5459</v>
      </c>
      <c r="G626" s="24">
        <v>9511</v>
      </c>
      <c r="H626" s="25" t="s">
        <v>2</v>
      </c>
      <c r="I626" s="26" t="s">
        <v>53</v>
      </c>
      <c r="J626" s="27"/>
      <c r="K626" s="231"/>
    </row>
    <row r="627" spans="1:11" ht="33" customHeight="1" x14ac:dyDescent="0.2">
      <c r="A627" s="21">
        <f t="shared" si="22"/>
        <v>598</v>
      </c>
      <c r="B627" s="22" t="s">
        <v>1687</v>
      </c>
      <c r="C627" s="54" t="s">
        <v>1677</v>
      </c>
      <c r="D627" s="233">
        <v>2009.04</v>
      </c>
      <c r="E627" s="23" t="s">
        <v>467</v>
      </c>
      <c r="F627" s="24">
        <v>2630</v>
      </c>
      <c r="G627" s="24">
        <v>6602</v>
      </c>
      <c r="H627" s="25" t="s">
        <v>2</v>
      </c>
      <c r="I627" s="26" t="s">
        <v>53</v>
      </c>
    </row>
    <row r="628" spans="1:11" s="5" customFormat="1" ht="33" customHeight="1" x14ac:dyDescent="0.2">
      <c r="A628" s="21">
        <f t="shared" si="22"/>
        <v>599</v>
      </c>
      <c r="B628" s="22" t="s">
        <v>1688</v>
      </c>
      <c r="C628" s="28" t="s">
        <v>1677</v>
      </c>
      <c r="D628" s="235">
        <v>2009.11</v>
      </c>
      <c r="E628" s="23" t="s">
        <v>253</v>
      </c>
      <c r="F628" s="24">
        <v>153</v>
      </c>
      <c r="G628" s="24">
        <v>191</v>
      </c>
      <c r="H628" s="29" t="s">
        <v>2</v>
      </c>
      <c r="I628" s="26" t="s">
        <v>53</v>
      </c>
      <c r="J628" s="27"/>
      <c r="K628" s="231"/>
    </row>
    <row r="629" spans="1:11" s="5" customFormat="1" ht="33" customHeight="1" x14ac:dyDescent="0.2">
      <c r="A629" s="21">
        <f t="shared" si="22"/>
        <v>600</v>
      </c>
      <c r="B629" s="22" t="s">
        <v>1689</v>
      </c>
      <c r="C629" s="54" t="s">
        <v>1677</v>
      </c>
      <c r="D629" s="235">
        <v>2009.12</v>
      </c>
      <c r="E629" s="23" t="s">
        <v>475</v>
      </c>
      <c r="F629" s="24">
        <v>19644</v>
      </c>
      <c r="G629" s="24">
        <v>39848</v>
      </c>
      <c r="H629" s="29" t="s">
        <v>2</v>
      </c>
      <c r="I629" s="26" t="s">
        <v>53</v>
      </c>
      <c r="J629" s="27"/>
      <c r="K629" s="231"/>
    </row>
    <row r="630" spans="1:11" s="5" customFormat="1" ht="33" customHeight="1" x14ac:dyDescent="0.2">
      <c r="A630" s="21">
        <f t="shared" si="22"/>
        <v>601</v>
      </c>
      <c r="B630" s="22" t="s">
        <v>1690</v>
      </c>
      <c r="C630" s="28" t="s">
        <v>1691</v>
      </c>
      <c r="D630" s="235">
        <v>2010.01</v>
      </c>
      <c r="E630" s="23" t="s">
        <v>150</v>
      </c>
      <c r="F630" s="24">
        <v>206</v>
      </c>
      <c r="G630" s="24">
        <v>133</v>
      </c>
      <c r="H630" s="29" t="s">
        <v>2</v>
      </c>
      <c r="I630" s="26" t="s">
        <v>53</v>
      </c>
      <c r="J630" s="27"/>
      <c r="K630" s="231"/>
    </row>
    <row r="631" spans="1:11" s="5" customFormat="1" ht="33" customHeight="1" x14ac:dyDescent="0.2">
      <c r="A631" s="21">
        <f t="shared" si="22"/>
        <v>602</v>
      </c>
      <c r="B631" s="22" t="s">
        <v>40</v>
      </c>
      <c r="C631" s="28" t="s">
        <v>1677</v>
      </c>
      <c r="D631" s="233">
        <v>2010.08</v>
      </c>
      <c r="E631" s="23" t="s">
        <v>430</v>
      </c>
      <c r="F631" s="24">
        <v>3512</v>
      </c>
      <c r="G631" s="24">
        <v>3748</v>
      </c>
      <c r="H631" s="29" t="s">
        <v>2</v>
      </c>
      <c r="I631" s="26" t="s">
        <v>53</v>
      </c>
      <c r="J631" s="27"/>
      <c r="K631" s="231"/>
    </row>
    <row r="632" spans="1:11" s="5" customFormat="1" ht="33" customHeight="1" x14ac:dyDescent="0.2">
      <c r="A632" s="21">
        <f t="shared" si="22"/>
        <v>603</v>
      </c>
      <c r="B632" s="22" t="s">
        <v>61</v>
      </c>
      <c r="C632" s="28" t="s">
        <v>1692</v>
      </c>
      <c r="D632" s="233">
        <v>2010.08</v>
      </c>
      <c r="E632" s="23" t="s">
        <v>432</v>
      </c>
      <c r="F632" s="24">
        <v>3209</v>
      </c>
      <c r="G632" s="24">
        <v>4052</v>
      </c>
      <c r="H632" s="29" t="s">
        <v>2</v>
      </c>
      <c r="I632" s="26" t="s">
        <v>53</v>
      </c>
      <c r="J632" s="27"/>
      <c r="K632" s="231"/>
    </row>
    <row r="633" spans="1:11" s="5" customFormat="1" ht="33" customHeight="1" x14ac:dyDescent="0.2">
      <c r="A633" s="21">
        <f t="shared" si="22"/>
        <v>604</v>
      </c>
      <c r="B633" s="22" t="s">
        <v>62</v>
      </c>
      <c r="C633" s="28" t="s">
        <v>1677</v>
      </c>
      <c r="D633" s="233">
        <v>2010.08</v>
      </c>
      <c r="E633" s="23" t="s">
        <v>432</v>
      </c>
      <c r="F633" s="24">
        <v>2549</v>
      </c>
      <c r="G633" s="24">
        <v>3169</v>
      </c>
      <c r="H633" s="29" t="s">
        <v>2</v>
      </c>
      <c r="I633" s="26" t="s">
        <v>53</v>
      </c>
      <c r="J633" s="27"/>
      <c r="K633" s="231"/>
    </row>
    <row r="634" spans="1:11" s="5" customFormat="1" ht="33" customHeight="1" x14ac:dyDescent="0.2">
      <c r="A634" s="21">
        <f t="shared" si="22"/>
        <v>605</v>
      </c>
      <c r="B634" s="22" t="s">
        <v>63</v>
      </c>
      <c r="C634" s="28" t="s">
        <v>1693</v>
      </c>
      <c r="D634" s="233">
        <v>2010.08</v>
      </c>
      <c r="E634" s="23" t="s">
        <v>432</v>
      </c>
      <c r="F634" s="24">
        <v>1180</v>
      </c>
      <c r="G634" s="24">
        <v>1483</v>
      </c>
      <c r="H634" s="29" t="s">
        <v>2</v>
      </c>
      <c r="I634" s="26" t="s">
        <v>53</v>
      </c>
      <c r="J634" s="27"/>
      <c r="K634" s="231"/>
    </row>
    <row r="635" spans="1:11" s="5" customFormat="1" ht="33" customHeight="1" x14ac:dyDescent="0.2">
      <c r="A635" s="21">
        <f t="shared" si="22"/>
        <v>606</v>
      </c>
      <c r="B635" s="22" t="s">
        <v>64</v>
      </c>
      <c r="C635" s="28" t="s">
        <v>1694</v>
      </c>
      <c r="D635" s="233">
        <v>2010.08</v>
      </c>
      <c r="E635" s="23" t="s">
        <v>432</v>
      </c>
      <c r="F635" s="24">
        <v>2551</v>
      </c>
      <c r="G635" s="24">
        <v>1789</v>
      </c>
      <c r="H635" s="29" t="s">
        <v>2</v>
      </c>
      <c r="I635" s="26" t="s">
        <v>53</v>
      </c>
      <c r="J635" s="27"/>
      <c r="K635" s="231"/>
    </row>
    <row r="636" spans="1:11" s="5" customFormat="1" ht="33" customHeight="1" x14ac:dyDescent="0.2">
      <c r="A636" s="21">
        <f t="shared" si="22"/>
        <v>607</v>
      </c>
      <c r="B636" s="22" t="s">
        <v>1695</v>
      </c>
      <c r="C636" s="28" t="s">
        <v>1677</v>
      </c>
      <c r="D636" s="233">
        <v>2010.09</v>
      </c>
      <c r="E636" s="23" t="s">
        <v>434</v>
      </c>
      <c r="F636" s="24">
        <v>26460</v>
      </c>
      <c r="G636" s="24">
        <v>56412</v>
      </c>
      <c r="H636" s="25" t="s">
        <v>4</v>
      </c>
      <c r="I636" s="26" t="s">
        <v>53</v>
      </c>
      <c r="J636" s="127"/>
      <c r="K636" s="231"/>
    </row>
    <row r="637" spans="1:11" s="5" customFormat="1" ht="33" customHeight="1" x14ac:dyDescent="0.2">
      <c r="A637" s="21">
        <f t="shared" si="22"/>
        <v>608</v>
      </c>
      <c r="B637" s="22" t="s">
        <v>1696</v>
      </c>
      <c r="C637" s="54" t="s">
        <v>1691</v>
      </c>
      <c r="D637" s="233">
        <v>2010.11</v>
      </c>
      <c r="E637" s="23" t="s">
        <v>441</v>
      </c>
      <c r="F637" s="24">
        <v>153</v>
      </c>
      <c r="G637" s="24">
        <v>250</v>
      </c>
      <c r="H637" s="152" t="s">
        <v>1669</v>
      </c>
      <c r="I637" s="153" t="s">
        <v>53</v>
      </c>
      <c r="J637" s="127"/>
      <c r="K637" s="231"/>
    </row>
    <row r="638" spans="1:11" s="5" customFormat="1" ht="33" customHeight="1" x14ac:dyDescent="0.2">
      <c r="A638" s="21">
        <f t="shared" si="22"/>
        <v>609</v>
      </c>
      <c r="B638" s="22" t="s">
        <v>1697</v>
      </c>
      <c r="C638" s="28" t="s">
        <v>1677</v>
      </c>
      <c r="D638" s="233">
        <v>2011.06</v>
      </c>
      <c r="E638" s="23" t="s">
        <v>250</v>
      </c>
      <c r="F638" s="24">
        <v>16365</v>
      </c>
      <c r="G638" s="24">
        <v>38530</v>
      </c>
      <c r="H638" s="29" t="s">
        <v>2</v>
      </c>
      <c r="I638" s="26" t="s">
        <v>53</v>
      </c>
      <c r="J638" s="27"/>
      <c r="K638" s="231"/>
    </row>
    <row r="639" spans="1:11" s="5" customFormat="1" ht="33" customHeight="1" x14ac:dyDescent="0.2">
      <c r="A639" s="21">
        <f t="shared" si="22"/>
        <v>610</v>
      </c>
      <c r="B639" s="22" t="s">
        <v>1698</v>
      </c>
      <c r="C639" s="28" t="s">
        <v>1691</v>
      </c>
      <c r="D639" s="233">
        <v>2011.07</v>
      </c>
      <c r="E639" s="23" t="s">
        <v>150</v>
      </c>
      <c r="F639" s="24">
        <v>166</v>
      </c>
      <c r="G639" s="24">
        <v>302</v>
      </c>
      <c r="H639" s="29" t="s">
        <v>1669</v>
      </c>
      <c r="I639" s="26" t="s">
        <v>53</v>
      </c>
      <c r="J639" s="27"/>
      <c r="K639" s="231"/>
    </row>
    <row r="640" spans="1:11" s="5" customFormat="1" ht="33" customHeight="1" x14ac:dyDescent="0.2">
      <c r="A640" s="21">
        <f t="shared" si="22"/>
        <v>611</v>
      </c>
      <c r="B640" s="28" t="s">
        <v>1699</v>
      </c>
      <c r="C640" s="28" t="s">
        <v>1677</v>
      </c>
      <c r="D640" s="235">
        <v>2013.03</v>
      </c>
      <c r="E640" s="23" t="s">
        <v>378</v>
      </c>
      <c r="F640" s="24">
        <v>8195</v>
      </c>
      <c r="G640" s="24">
        <v>19782</v>
      </c>
      <c r="H640" s="29" t="s">
        <v>1700</v>
      </c>
      <c r="I640" s="26" t="s">
        <v>53</v>
      </c>
      <c r="J640" s="27"/>
      <c r="K640" s="231"/>
    </row>
    <row r="641" spans="1:11" s="5" customFormat="1" ht="33" customHeight="1" x14ac:dyDescent="0.2">
      <c r="A641" s="21">
        <f t="shared" si="22"/>
        <v>612</v>
      </c>
      <c r="B641" s="28" t="s">
        <v>1701</v>
      </c>
      <c r="C641" s="54" t="s">
        <v>1677</v>
      </c>
      <c r="D641" s="235">
        <v>2013.03</v>
      </c>
      <c r="E641" s="23" t="s">
        <v>378</v>
      </c>
      <c r="F641" s="24">
        <v>4316</v>
      </c>
      <c r="G641" s="24">
        <v>8892</v>
      </c>
      <c r="H641" s="29" t="s">
        <v>1702</v>
      </c>
      <c r="I641" s="26" t="s">
        <v>53</v>
      </c>
      <c r="J641" s="27"/>
      <c r="K641" s="231"/>
    </row>
    <row r="642" spans="1:11" s="5" customFormat="1" ht="33" customHeight="1" x14ac:dyDescent="0.2">
      <c r="A642" s="21">
        <f t="shared" si="22"/>
        <v>613</v>
      </c>
      <c r="B642" s="28" t="s">
        <v>1703</v>
      </c>
      <c r="C642" s="54" t="s">
        <v>1692</v>
      </c>
      <c r="D642" s="235">
        <v>2013.03</v>
      </c>
      <c r="E642" s="23" t="s">
        <v>378</v>
      </c>
      <c r="F642" s="24">
        <v>1335</v>
      </c>
      <c r="G642" s="24">
        <v>2893</v>
      </c>
      <c r="H642" s="29" t="s">
        <v>1087</v>
      </c>
      <c r="I642" s="26" t="s">
        <v>53</v>
      </c>
      <c r="J642" s="27"/>
      <c r="K642" s="231"/>
    </row>
    <row r="643" spans="1:11" s="5" customFormat="1" ht="33" customHeight="1" x14ac:dyDescent="0.2">
      <c r="A643" s="21">
        <f t="shared" si="22"/>
        <v>614</v>
      </c>
      <c r="B643" s="28" t="s">
        <v>1704</v>
      </c>
      <c r="C643" s="28" t="s">
        <v>1691</v>
      </c>
      <c r="D643" s="235">
        <v>2013.12</v>
      </c>
      <c r="E643" s="23" t="s">
        <v>316</v>
      </c>
      <c r="F643" s="24">
        <v>1762</v>
      </c>
      <c r="G643" s="24">
        <v>2432</v>
      </c>
      <c r="H643" s="29" t="s">
        <v>1669</v>
      </c>
      <c r="I643" s="26" t="s">
        <v>53</v>
      </c>
      <c r="J643" s="27"/>
      <c r="K643" s="231"/>
    </row>
    <row r="644" spans="1:11" s="5" customFormat="1" ht="33" customHeight="1" x14ac:dyDescent="0.2">
      <c r="A644" s="21">
        <f t="shared" si="22"/>
        <v>615</v>
      </c>
      <c r="B644" s="35" t="s">
        <v>1705</v>
      </c>
      <c r="C644" s="28" t="s">
        <v>1706</v>
      </c>
      <c r="D644" s="235">
        <v>2013.12</v>
      </c>
      <c r="E644" s="23" t="s">
        <v>316</v>
      </c>
      <c r="F644" s="24">
        <v>1648</v>
      </c>
      <c r="G644" s="24">
        <v>2736</v>
      </c>
      <c r="H644" s="29" t="s">
        <v>1143</v>
      </c>
      <c r="I644" s="26" t="s">
        <v>53</v>
      </c>
      <c r="J644" s="27"/>
      <c r="K644" s="231"/>
    </row>
    <row r="645" spans="1:11" s="5" customFormat="1" ht="33" customHeight="1" x14ac:dyDescent="0.2">
      <c r="A645" s="21">
        <f t="shared" si="22"/>
        <v>616</v>
      </c>
      <c r="B645" s="41" t="s">
        <v>1707</v>
      </c>
      <c r="C645" s="54" t="s">
        <v>1677</v>
      </c>
      <c r="D645" s="264">
        <v>2013.12</v>
      </c>
      <c r="E645" s="36" t="s">
        <v>316</v>
      </c>
      <c r="F645" s="37">
        <v>2337</v>
      </c>
      <c r="G645" s="37">
        <v>4203</v>
      </c>
      <c r="H645" s="29" t="s">
        <v>1072</v>
      </c>
      <c r="I645" s="39" t="s">
        <v>53</v>
      </c>
      <c r="J645" s="27"/>
      <c r="K645" s="231"/>
    </row>
    <row r="646" spans="1:11" s="5" customFormat="1" ht="33" customHeight="1" x14ac:dyDescent="0.2">
      <c r="A646" s="21">
        <f t="shared" si="22"/>
        <v>617</v>
      </c>
      <c r="B646" s="28" t="s">
        <v>1708</v>
      </c>
      <c r="C646" s="41" t="s">
        <v>1709</v>
      </c>
      <c r="D646" s="265">
        <v>2013.12</v>
      </c>
      <c r="E646" s="42" t="s">
        <v>316</v>
      </c>
      <c r="F646" s="43">
        <v>1900</v>
      </c>
      <c r="G646" s="43">
        <v>2721</v>
      </c>
      <c r="H646" s="29" t="s">
        <v>1669</v>
      </c>
      <c r="I646" s="44" t="s">
        <v>53</v>
      </c>
      <c r="J646" s="27"/>
      <c r="K646" s="231"/>
    </row>
    <row r="647" spans="1:11" s="5" customFormat="1" ht="33" customHeight="1" x14ac:dyDescent="0.2">
      <c r="A647" s="21">
        <f t="shared" si="22"/>
        <v>618</v>
      </c>
      <c r="B647" s="28" t="s">
        <v>1710</v>
      </c>
      <c r="C647" s="28" t="s">
        <v>1677</v>
      </c>
      <c r="D647" s="235">
        <v>2013.12</v>
      </c>
      <c r="E647" s="23" t="s">
        <v>316</v>
      </c>
      <c r="F647" s="24">
        <v>1949</v>
      </c>
      <c r="G647" s="24">
        <v>2761</v>
      </c>
      <c r="H647" s="29" t="s">
        <v>1669</v>
      </c>
      <c r="I647" s="26" t="s">
        <v>53</v>
      </c>
      <c r="J647" s="27"/>
      <c r="K647" s="231"/>
    </row>
    <row r="648" spans="1:11" s="7" customFormat="1" ht="33" customHeight="1" x14ac:dyDescent="0.2">
      <c r="A648" s="21">
        <f t="shared" si="22"/>
        <v>619</v>
      </c>
      <c r="B648" s="28" t="s">
        <v>1711</v>
      </c>
      <c r="C648" s="28" t="s">
        <v>1691</v>
      </c>
      <c r="D648" s="235">
        <v>2013.12</v>
      </c>
      <c r="E648" s="23" t="s">
        <v>316</v>
      </c>
      <c r="F648" s="24">
        <v>1949</v>
      </c>
      <c r="G648" s="24">
        <v>2761</v>
      </c>
      <c r="H648" s="29" t="s">
        <v>1143</v>
      </c>
      <c r="I648" s="26" t="s">
        <v>53</v>
      </c>
      <c r="J648" s="27"/>
      <c r="K648" s="266"/>
    </row>
    <row r="649" spans="1:11" s="5" customFormat="1" ht="33" customHeight="1" x14ac:dyDescent="0.2">
      <c r="A649" s="21">
        <f t="shared" si="22"/>
        <v>620</v>
      </c>
      <c r="B649" s="28" t="s">
        <v>1712</v>
      </c>
      <c r="C649" s="28" t="s">
        <v>1677</v>
      </c>
      <c r="D649" s="235">
        <v>2013.12</v>
      </c>
      <c r="E649" s="23" t="s">
        <v>316</v>
      </c>
      <c r="F649" s="24">
        <v>2388</v>
      </c>
      <c r="G649" s="24">
        <v>3995</v>
      </c>
      <c r="H649" s="29" t="s">
        <v>1026</v>
      </c>
      <c r="I649" s="26" t="s">
        <v>53</v>
      </c>
      <c r="J649" s="27"/>
      <c r="K649" s="231"/>
    </row>
    <row r="650" spans="1:11" s="5" customFormat="1" ht="33" customHeight="1" x14ac:dyDescent="0.2">
      <c r="A650" s="21">
        <f t="shared" si="22"/>
        <v>621</v>
      </c>
      <c r="B650" s="28" t="s">
        <v>1713</v>
      </c>
      <c r="C650" s="28" t="s">
        <v>1677</v>
      </c>
      <c r="D650" s="235">
        <v>2013.12</v>
      </c>
      <c r="E650" s="23" t="s">
        <v>316</v>
      </c>
      <c r="F650" s="24">
        <v>1077</v>
      </c>
      <c r="G650" s="24">
        <v>1655</v>
      </c>
      <c r="H650" s="29" t="s">
        <v>1026</v>
      </c>
      <c r="I650" s="26" t="s">
        <v>53</v>
      </c>
      <c r="J650" s="27"/>
      <c r="K650" s="231"/>
    </row>
    <row r="651" spans="1:11" s="5" customFormat="1" ht="33" customHeight="1" x14ac:dyDescent="0.2">
      <c r="A651" s="21">
        <f t="shared" si="22"/>
        <v>622</v>
      </c>
      <c r="B651" s="28" t="s">
        <v>1714</v>
      </c>
      <c r="C651" s="28" t="s">
        <v>1715</v>
      </c>
      <c r="D651" s="235">
        <v>2013.12</v>
      </c>
      <c r="E651" s="23" t="s">
        <v>316</v>
      </c>
      <c r="F651" s="24">
        <v>885</v>
      </c>
      <c r="G651" s="24">
        <v>1309</v>
      </c>
      <c r="H651" s="29" t="s">
        <v>1026</v>
      </c>
      <c r="I651" s="26" t="s">
        <v>53</v>
      </c>
      <c r="J651" s="27"/>
      <c r="K651" s="231"/>
    </row>
    <row r="652" spans="1:11" s="5" customFormat="1" ht="33" customHeight="1" x14ac:dyDescent="0.2">
      <c r="A652" s="21">
        <f t="shared" si="22"/>
        <v>623</v>
      </c>
      <c r="B652" s="28" t="s">
        <v>1716</v>
      </c>
      <c r="C652" s="28" t="s">
        <v>1682</v>
      </c>
      <c r="D652" s="235">
        <v>2013.12</v>
      </c>
      <c r="E652" s="23" t="s">
        <v>316</v>
      </c>
      <c r="F652" s="24">
        <v>1149</v>
      </c>
      <c r="G652" s="24">
        <v>1852</v>
      </c>
      <c r="H652" s="29" t="s">
        <v>1026</v>
      </c>
      <c r="I652" s="26" t="s">
        <v>53</v>
      </c>
      <c r="J652" s="27"/>
      <c r="K652" s="231"/>
    </row>
    <row r="653" spans="1:11" s="5" customFormat="1" ht="33" customHeight="1" x14ac:dyDescent="0.2">
      <c r="A653" s="21">
        <f t="shared" si="22"/>
        <v>624</v>
      </c>
      <c r="B653" s="28" t="s">
        <v>1717</v>
      </c>
      <c r="C653" s="28" t="s">
        <v>1677</v>
      </c>
      <c r="D653" s="233">
        <v>2014.01</v>
      </c>
      <c r="E653" s="52" t="s">
        <v>318</v>
      </c>
      <c r="F653" s="53">
        <v>2165</v>
      </c>
      <c r="G653" s="24">
        <v>4133</v>
      </c>
      <c r="H653" s="29" t="s">
        <v>1038</v>
      </c>
      <c r="I653" s="26" t="s">
        <v>53</v>
      </c>
      <c r="J653" s="45"/>
      <c r="K653" s="231"/>
    </row>
    <row r="654" spans="1:11" s="5" customFormat="1" ht="33" customHeight="1" x14ac:dyDescent="0.2">
      <c r="A654" s="21">
        <f t="shared" si="22"/>
        <v>625</v>
      </c>
      <c r="B654" s="28" t="s">
        <v>1718</v>
      </c>
      <c r="C654" s="28" t="s">
        <v>1677</v>
      </c>
      <c r="D654" s="233">
        <v>2014.03</v>
      </c>
      <c r="E654" s="52" t="s">
        <v>145</v>
      </c>
      <c r="F654" s="53">
        <v>6354</v>
      </c>
      <c r="G654" s="24">
        <v>14958</v>
      </c>
      <c r="H654" s="29" t="s">
        <v>1038</v>
      </c>
      <c r="I654" s="26" t="s">
        <v>53</v>
      </c>
      <c r="J654" s="45"/>
      <c r="K654" s="231"/>
    </row>
    <row r="655" spans="1:11" s="5" customFormat="1" ht="33" customHeight="1" x14ac:dyDescent="0.2">
      <c r="A655" s="21">
        <f t="shared" si="22"/>
        <v>626</v>
      </c>
      <c r="B655" s="22" t="s">
        <v>1719</v>
      </c>
      <c r="C655" s="54" t="s">
        <v>1720</v>
      </c>
      <c r="D655" s="233">
        <v>2014.09</v>
      </c>
      <c r="E655" s="23" t="s">
        <v>195</v>
      </c>
      <c r="F655" s="24">
        <v>1298</v>
      </c>
      <c r="G655" s="24">
        <v>3808</v>
      </c>
      <c r="H655" s="29" t="s">
        <v>1038</v>
      </c>
      <c r="I655" s="26" t="s">
        <v>53</v>
      </c>
      <c r="J655" s="27"/>
      <c r="K655" s="231"/>
    </row>
    <row r="656" spans="1:11" s="5" customFormat="1" ht="33" customHeight="1" x14ac:dyDescent="0.2">
      <c r="A656" s="21">
        <f t="shared" si="22"/>
        <v>627</v>
      </c>
      <c r="B656" s="28" t="s">
        <v>1721</v>
      </c>
      <c r="C656" s="28" t="s">
        <v>1691</v>
      </c>
      <c r="D656" s="233" t="s">
        <v>1722</v>
      </c>
      <c r="E656" s="30" t="s">
        <v>235</v>
      </c>
      <c r="F656" s="31">
        <v>2862</v>
      </c>
      <c r="G656" s="31">
        <v>5851</v>
      </c>
      <c r="H656" s="32" t="s">
        <v>1671</v>
      </c>
      <c r="I656" s="33" t="s">
        <v>53</v>
      </c>
      <c r="J656" s="45"/>
      <c r="K656" s="231"/>
    </row>
    <row r="657" spans="1:11" s="5" customFormat="1" ht="33" customHeight="1" x14ac:dyDescent="0.2">
      <c r="A657" s="21">
        <f t="shared" si="22"/>
        <v>628</v>
      </c>
      <c r="B657" s="28" t="s">
        <v>1723</v>
      </c>
      <c r="C657" s="28" t="s">
        <v>1724</v>
      </c>
      <c r="D657" s="233">
        <v>2016.08</v>
      </c>
      <c r="E657" s="30" t="s">
        <v>180</v>
      </c>
      <c r="F657" s="31">
        <v>7966</v>
      </c>
      <c r="G657" s="31">
        <v>12274</v>
      </c>
      <c r="H657" s="32" t="s">
        <v>4</v>
      </c>
      <c r="I657" s="33" t="s">
        <v>53</v>
      </c>
      <c r="J657" s="45"/>
      <c r="K657" s="231"/>
    </row>
    <row r="658" spans="1:11" s="5" customFormat="1" ht="33" customHeight="1" x14ac:dyDescent="0.2">
      <c r="A658" s="21">
        <f t="shared" si="22"/>
        <v>629</v>
      </c>
      <c r="B658" s="28" t="s">
        <v>1725</v>
      </c>
      <c r="C658" s="28" t="s">
        <v>1724</v>
      </c>
      <c r="D658" s="233">
        <v>2016.09</v>
      </c>
      <c r="E658" s="30" t="s">
        <v>158</v>
      </c>
      <c r="F658" s="31">
        <v>2316</v>
      </c>
      <c r="G658" s="31">
        <v>4032</v>
      </c>
      <c r="H658" s="32" t="s">
        <v>4</v>
      </c>
      <c r="I658" s="33" t="s">
        <v>53</v>
      </c>
      <c r="J658" s="46"/>
      <c r="K658" s="231"/>
    </row>
    <row r="659" spans="1:11" s="5" customFormat="1" ht="33" customHeight="1" x14ac:dyDescent="0.2">
      <c r="A659" s="21">
        <f t="shared" si="22"/>
        <v>630</v>
      </c>
      <c r="B659" s="28" t="s">
        <v>1726</v>
      </c>
      <c r="C659" s="28" t="s">
        <v>1677</v>
      </c>
      <c r="D659" s="233" t="s">
        <v>981</v>
      </c>
      <c r="E659" s="30" t="s">
        <v>189</v>
      </c>
      <c r="F659" s="31">
        <v>7315</v>
      </c>
      <c r="G659" s="31">
        <v>12878</v>
      </c>
      <c r="H659" s="32" t="s">
        <v>4</v>
      </c>
      <c r="I659" s="33" t="s">
        <v>53</v>
      </c>
      <c r="J659" s="46"/>
      <c r="K659" s="231"/>
    </row>
    <row r="660" spans="1:11" s="5" customFormat="1" ht="33" customHeight="1" x14ac:dyDescent="0.2">
      <c r="A660" s="21">
        <f t="shared" si="22"/>
        <v>631</v>
      </c>
      <c r="B660" s="28" t="s">
        <v>1727</v>
      </c>
      <c r="C660" s="28" t="s">
        <v>1728</v>
      </c>
      <c r="D660" s="233">
        <v>2017.02</v>
      </c>
      <c r="E660" s="30" t="s">
        <v>146</v>
      </c>
      <c r="F660" s="62">
        <v>2067</v>
      </c>
      <c r="G660" s="31">
        <v>3497</v>
      </c>
      <c r="H660" s="32" t="s">
        <v>4</v>
      </c>
      <c r="I660" s="64" t="s">
        <v>1729</v>
      </c>
      <c r="J660" s="46"/>
      <c r="K660" s="231"/>
    </row>
    <row r="661" spans="1:11" s="5" customFormat="1" ht="33" customHeight="1" x14ac:dyDescent="0.2">
      <c r="A661" s="21">
        <f t="shared" si="22"/>
        <v>632</v>
      </c>
      <c r="B661" s="79" t="s">
        <v>1730</v>
      </c>
      <c r="C661" s="28" t="s">
        <v>1691</v>
      </c>
      <c r="D661" s="233">
        <v>2017.06</v>
      </c>
      <c r="E661" s="30" t="s">
        <v>94</v>
      </c>
      <c r="F661" s="31">
        <v>3750</v>
      </c>
      <c r="G661" s="31">
        <v>6817</v>
      </c>
      <c r="H661" s="32" t="s">
        <v>42</v>
      </c>
      <c r="I661" s="33" t="s">
        <v>53</v>
      </c>
      <c r="J661" s="46"/>
      <c r="K661" s="231"/>
    </row>
    <row r="662" spans="1:11" s="5" customFormat="1" ht="33" customHeight="1" x14ac:dyDescent="0.2">
      <c r="A662" s="21">
        <f t="shared" si="22"/>
        <v>633</v>
      </c>
      <c r="B662" s="79" t="s">
        <v>1731</v>
      </c>
      <c r="C662" s="28" t="s">
        <v>1724</v>
      </c>
      <c r="D662" s="233">
        <v>2017.11</v>
      </c>
      <c r="E662" s="30" t="s">
        <v>302</v>
      </c>
      <c r="F662" s="31">
        <v>363</v>
      </c>
      <c r="G662" s="31">
        <v>835</v>
      </c>
      <c r="H662" s="32" t="s">
        <v>4</v>
      </c>
      <c r="I662" s="33" t="s">
        <v>53</v>
      </c>
      <c r="J662" s="46"/>
      <c r="K662" s="231"/>
    </row>
    <row r="663" spans="1:11" s="5" customFormat="1" ht="33" customHeight="1" x14ac:dyDescent="0.2">
      <c r="A663" s="21">
        <f t="shared" si="22"/>
        <v>634</v>
      </c>
      <c r="B663" s="28" t="s">
        <v>1732</v>
      </c>
      <c r="C663" s="28" t="s">
        <v>1724</v>
      </c>
      <c r="D663" s="233">
        <v>2018.05</v>
      </c>
      <c r="E663" s="30" t="s">
        <v>1733</v>
      </c>
      <c r="F663" s="31">
        <v>1356</v>
      </c>
      <c r="G663" s="31">
        <v>2755</v>
      </c>
      <c r="H663" s="32" t="s">
        <v>2</v>
      </c>
      <c r="I663" s="33" t="s">
        <v>1665</v>
      </c>
      <c r="J663" s="46"/>
      <c r="K663" s="231"/>
    </row>
    <row r="664" spans="1:11" s="5" customFormat="1" ht="33" customHeight="1" x14ac:dyDescent="0.2">
      <c r="A664" s="21">
        <f t="shared" si="22"/>
        <v>635</v>
      </c>
      <c r="B664" s="28" t="s">
        <v>580</v>
      </c>
      <c r="C664" s="28" t="s">
        <v>1724</v>
      </c>
      <c r="D664" s="233">
        <v>2018.12</v>
      </c>
      <c r="E664" s="111" t="s">
        <v>410</v>
      </c>
      <c r="F664" s="31">
        <v>8493</v>
      </c>
      <c r="G664" s="31">
        <v>13831</v>
      </c>
      <c r="H664" s="91" t="s">
        <v>1026</v>
      </c>
      <c r="I664" s="92" t="s">
        <v>35</v>
      </c>
      <c r="J664" s="27"/>
      <c r="K664" s="231"/>
    </row>
    <row r="665" spans="1:11" s="5" customFormat="1" ht="33" customHeight="1" x14ac:dyDescent="0.2">
      <c r="A665" s="21">
        <f t="shared" si="22"/>
        <v>636</v>
      </c>
      <c r="B665" s="28" t="s">
        <v>572</v>
      </c>
      <c r="C665" s="54" t="s">
        <v>1724</v>
      </c>
      <c r="D665" s="233">
        <v>2018.12</v>
      </c>
      <c r="E665" s="111" t="s">
        <v>410</v>
      </c>
      <c r="F665" s="31">
        <v>21</v>
      </c>
      <c r="G665" s="31">
        <v>31</v>
      </c>
      <c r="H665" s="91" t="s">
        <v>1734</v>
      </c>
      <c r="I665" s="92" t="s">
        <v>1735</v>
      </c>
      <c r="J665" s="27"/>
      <c r="K665" s="231"/>
    </row>
    <row r="666" spans="1:11" s="5" customFormat="1" ht="33" customHeight="1" x14ac:dyDescent="0.2">
      <c r="A666" s="21">
        <f t="shared" si="22"/>
        <v>637</v>
      </c>
      <c r="B666" s="22" t="s">
        <v>1736</v>
      </c>
      <c r="C666" s="28" t="s">
        <v>1691</v>
      </c>
      <c r="D666" s="244">
        <v>2019.02</v>
      </c>
      <c r="E666" s="22" t="s">
        <v>327</v>
      </c>
      <c r="F666" s="119">
        <v>7075</v>
      </c>
      <c r="G666" s="119">
        <v>15628</v>
      </c>
      <c r="H666" s="120" t="s">
        <v>855</v>
      </c>
      <c r="I666" s="121" t="s">
        <v>35</v>
      </c>
      <c r="J666" s="198" t="s">
        <v>1737</v>
      </c>
      <c r="K666" s="231"/>
    </row>
    <row r="667" spans="1:11" s="5" customFormat="1" ht="33" customHeight="1" x14ac:dyDescent="0.2">
      <c r="A667" s="21">
        <f t="shared" si="22"/>
        <v>638</v>
      </c>
      <c r="B667" s="28" t="s">
        <v>1738</v>
      </c>
      <c r="C667" s="28" t="s">
        <v>1691</v>
      </c>
      <c r="D667" s="233">
        <v>2019.09</v>
      </c>
      <c r="E667" s="111" t="s">
        <v>651</v>
      </c>
      <c r="F667" s="31">
        <v>2438</v>
      </c>
      <c r="G667" s="31">
        <v>5375</v>
      </c>
      <c r="H667" s="120" t="s">
        <v>1038</v>
      </c>
      <c r="I667" s="92" t="s">
        <v>53</v>
      </c>
      <c r="J667" s="27" t="s">
        <v>1739</v>
      </c>
      <c r="K667" s="231"/>
    </row>
    <row r="668" spans="1:11" s="5" customFormat="1" ht="33" customHeight="1" x14ac:dyDescent="0.2">
      <c r="A668" s="369" t="s">
        <v>838</v>
      </c>
      <c r="B668" s="370"/>
      <c r="C668" s="370"/>
      <c r="D668" s="370"/>
      <c r="E668" s="370"/>
      <c r="F668" s="370"/>
      <c r="G668" s="370"/>
      <c r="H668" s="370"/>
      <c r="I668" s="370"/>
      <c r="J668" s="371"/>
      <c r="K668" s="231"/>
    </row>
    <row r="669" spans="1:11" s="5" customFormat="1" ht="33" customHeight="1" x14ac:dyDescent="0.2">
      <c r="A669" s="21">
        <f>ROW()-30</f>
        <v>639</v>
      </c>
      <c r="B669" s="22" t="s">
        <v>1740</v>
      </c>
      <c r="C669" s="22" t="s">
        <v>838</v>
      </c>
      <c r="D669" s="235">
        <v>2010.01</v>
      </c>
      <c r="E669" s="23" t="s">
        <v>468</v>
      </c>
      <c r="F669" s="24">
        <v>1398</v>
      </c>
      <c r="G669" s="24">
        <v>2355</v>
      </c>
      <c r="H669" s="25" t="s">
        <v>4</v>
      </c>
      <c r="I669" s="26" t="s">
        <v>53</v>
      </c>
      <c r="J669" s="27"/>
      <c r="K669" s="231"/>
    </row>
    <row r="670" spans="1:11" s="5" customFormat="1" ht="33" customHeight="1" x14ac:dyDescent="0.2">
      <c r="A670" s="21">
        <f t="shared" ref="A670:A682" si="23">ROW()-30</f>
        <v>640</v>
      </c>
      <c r="B670" s="28" t="s">
        <v>1741</v>
      </c>
      <c r="C670" s="28" t="s">
        <v>838</v>
      </c>
      <c r="D670" s="235">
        <v>2013.07</v>
      </c>
      <c r="E670" s="23" t="s">
        <v>348</v>
      </c>
      <c r="F670" s="24">
        <v>299</v>
      </c>
      <c r="G670" s="24">
        <v>287</v>
      </c>
      <c r="H670" s="29" t="s">
        <v>870</v>
      </c>
      <c r="I670" s="26" t="s">
        <v>52</v>
      </c>
      <c r="J670" s="27"/>
      <c r="K670" s="231"/>
    </row>
    <row r="671" spans="1:11" s="5" customFormat="1" ht="33" customHeight="1" x14ac:dyDescent="0.2">
      <c r="A671" s="21">
        <f t="shared" si="23"/>
        <v>641</v>
      </c>
      <c r="B671" s="28" t="s">
        <v>1742</v>
      </c>
      <c r="C671" s="28" t="s">
        <v>1743</v>
      </c>
      <c r="D671" s="235">
        <v>2013.09</v>
      </c>
      <c r="E671" s="23" t="s">
        <v>151</v>
      </c>
      <c r="F671" s="24">
        <v>944</v>
      </c>
      <c r="G671" s="24">
        <v>1669</v>
      </c>
      <c r="H671" s="29" t="s">
        <v>855</v>
      </c>
      <c r="I671" s="26" t="s">
        <v>53</v>
      </c>
      <c r="J671" s="27" t="s">
        <v>1109</v>
      </c>
      <c r="K671" s="231"/>
    </row>
    <row r="672" spans="1:11" s="5" customFormat="1" ht="33" customHeight="1" x14ac:dyDescent="0.2">
      <c r="A672" s="21">
        <f t="shared" si="23"/>
        <v>642</v>
      </c>
      <c r="B672" s="22" t="s">
        <v>1744</v>
      </c>
      <c r="C672" s="55" t="s">
        <v>1743</v>
      </c>
      <c r="D672" s="235">
        <v>2013.12</v>
      </c>
      <c r="E672" s="23" t="s">
        <v>357</v>
      </c>
      <c r="F672" s="24">
        <v>753</v>
      </c>
      <c r="G672" s="24">
        <v>1475</v>
      </c>
      <c r="H672" s="29" t="s">
        <v>855</v>
      </c>
      <c r="I672" s="26" t="s">
        <v>53</v>
      </c>
      <c r="J672" s="27"/>
      <c r="K672" s="231"/>
    </row>
    <row r="673" spans="1:11" s="5" customFormat="1" ht="33" customHeight="1" x14ac:dyDescent="0.2">
      <c r="A673" s="21">
        <f t="shared" si="23"/>
        <v>643</v>
      </c>
      <c r="B673" s="22" t="s">
        <v>1745</v>
      </c>
      <c r="C673" s="28" t="s">
        <v>864</v>
      </c>
      <c r="D673" s="233">
        <v>2014.07</v>
      </c>
      <c r="E673" s="23" t="s">
        <v>147</v>
      </c>
      <c r="F673" s="24">
        <v>477</v>
      </c>
      <c r="G673" s="24">
        <v>858</v>
      </c>
      <c r="H673" s="29" t="s">
        <v>935</v>
      </c>
      <c r="I673" s="26" t="s">
        <v>53</v>
      </c>
      <c r="J673" s="27"/>
      <c r="K673" s="231"/>
    </row>
    <row r="674" spans="1:11" s="5" customFormat="1" ht="33" customHeight="1" x14ac:dyDescent="0.2">
      <c r="A674" s="21">
        <f t="shared" si="23"/>
        <v>644</v>
      </c>
      <c r="B674" s="28" t="s">
        <v>1746</v>
      </c>
      <c r="C674" s="54" t="s">
        <v>1743</v>
      </c>
      <c r="D674" s="233">
        <v>2015.04</v>
      </c>
      <c r="E674" s="30" t="s">
        <v>144</v>
      </c>
      <c r="F674" s="31">
        <v>168</v>
      </c>
      <c r="G674" s="31">
        <v>341</v>
      </c>
      <c r="H674" s="32" t="s">
        <v>1402</v>
      </c>
      <c r="I674" s="33" t="s">
        <v>1252</v>
      </c>
      <c r="J674" s="45" t="s">
        <v>1566</v>
      </c>
      <c r="K674" s="231"/>
    </row>
    <row r="675" spans="1:11" s="5" customFormat="1" ht="33" customHeight="1" x14ac:dyDescent="0.2">
      <c r="A675" s="21">
        <f t="shared" si="23"/>
        <v>645</v>
      </c>
      <c r="B675" s="28" t="s">
        <v>1747</v>
      </c>
      <c r="C675" s="89" t="s">
        <v>1743</v>
      </c>
      <c r="D675" s="233">
        <v>2015.09</v>
      </c>
      <c r="E675" s="30" t="s">
        <v>144</v>
      </c>
      <c r="F675" s="31">
        <v>362</v>
      </c>
      <c r="G675" s="31">
        <v>509</v>
      </c>
      <c r="H675" s="32" t="s">
        <v>1671</v>
      </c>
      <c r="I675" s="33" t="s">
        <v>1748</v>
      </c>
      <c r="J675" s="45" t="s">
        <v>1109</v>
      </c>
      <c r="K675" s="231"/>
    </row>
    <row r="676" spans="1:11" s="5" customFormat="1" ht="33" customHeight="1" x14ac:dyDescent="0.2">
      <c r="A676" s="21">
        <f t="shared" si="23"/>
        <v>646</v>
      </c>
      <c r="B676" s="28" t="s">
        <v>1749</v>
      </c>
      <c r="C676" s="95" t="s">
        <v>1743</v>
      </c>
      <c r="D676" s="233">
        <v>2016.12</v>
      </c>
      <c r="E676" s="30" t="s">
        <v>136</v>
      </c>
      <c r="F676" s="31">
        <v>368</v>
      </c>
      <c r="G676" s="31">
        <v>1251</v>
      </c>
      <c r="H676" s="32" t="s">
        <v>4</v>
      </c>
      <c r="I676" s="33" t="s">
        <v>1750</v>
      </c>
      <c r="J676" s="46"/>
      <c r="K676" s="231"/>
    </row>
    <row r="677" spans="1:11" s="5" customFormat="1" ht="33" customHeight="1" x14ac:dyDescent="0.2">
      <c r="A677" s="21">
        <f t="shared" si="23"/>
        <v>647</v>
      </c>
      <c r="B677" s="28" t="s">
        <v>1751</v>
      </c>
      <c r="C677" s="28" t="s">
        <v>864</v>
      </c>
      <c r="D677" s="233">
        <v>2017.03</v>
      </c>
      <c r="E677" s="30" t="s">
        <v>164</v>
      </c>
      <c r="F677" s="31">
        <v>271</v>
      </c>
      <c r="G677" s="31">
        <v>628</v>
      </c>
      <c r="H677" s="65" t="s">
        <v>1752</v>
      </c>
      <c r="I677" s="33" t="s">
        <v>1252</v>
      </c>
      <c r="J677" s="46"/>
      <c r="K677" s="231"/>
    </row>
    <row r="678" spans="1:11" s="5" customFormat="1" ht="33" customHeight="1" x14ac:dyDescent="0.2">
      <c r="A678" s="21">
        <f t="shared" si="23"/>
        <v>648</v>
      </c>
      <c r="B678" s="28" t="s">
        <v>1753</v>
      </c>
      <c r="C678" s="28" t="s">
        <v>1754</v>
      </c>
      <c r="D678" s="233">
        <v>2017.06</v>
      </c>
      <c r="E678" s="30" t="s">
        <v>110</v>
      </c>
      <c r="F678" s="31">
        <v>892</v>
      </c>
      <c r="G678" s="31">
        <v>2693</v>
      </c>
      <c r="H678" s="32" t="s">
        <v>42</v>
      </c>
      <c r="I678" s="33" t="s">
        <v>53</v>
      </c>
      <c r="J678" s="46"/>
      <c r="K678" s="231"/>
    </row>
    <row r="679" spans="1:11" ht="33" customHeight="1" x14ac:dyDescent="0.2">
      <c r="A679" s="21">
        <f t="shared" si="23"/>
        <v>649</v>
      </c>
      <c r="B679" s="78" t="s">
        <v>1755</v>
      </c>
      <c r="C679" s="55" t="s">
        <v>1754</v>
      </c>
      <c r="D679" s="224">
        <v>2017.12</v>
      </c>
      <c r="E679" s="81" t="s">
        <v>515</v>
      </c>
      <c r="F679" s="56">
        <v>327</v>
      </c>
      <c r="G679" s="56">
        <v>605</v>
      </c>
      <c r="H679" s="57" t="s">
        <v>42</v>
      </c>
      <c r="I679" s="58" t="s">
        <v>53</v>
      </c>
      <c r="J679" s="46"/>
    </row>
    <row r="680" spans="1:11" ht="33" customHeight="1" x14ac:dyDescent="0.2">
      <c r="A680" s="21">
        <f t="shared" si="23"/>
        <v>650</v>
      </c>
      <c r="B680" s="54" t="s">
        <v>1756</v>
      </c>
      <c r="C680" s="89" t="s">
        <v>864</v>
      </c>
      <c r="D680" s="224">
        <v>2020.01</v>
      </c>
      <c r="E680" s="96" t="s">
        <v>684</v>
      </c>
      <c r="F680" s="56">
        <v>368</v>
      </c>
      <c r="G680" s="56">
        <v>665</v>
      </c>
      <c r="H680" s="98" t="s">
        <v>43</v>
      </c>
      <c r="I680" s="94" t="s">
        <v>53</v>
      </c>
      <c r="J680" s="27" t="s">
        <v>1757</v>
      </c>
    </row>
    <row r="681" spans="1:11" ht="33" customHeight="1" x14ac:dyDescent="0.2">
      <c r="A681" s="21">
        <f t="shared" si="23"/>
        <v>651</v>
      </c>
      <c r="B681" s="54" t="s">
        <v>1758</v>
      </c>
      <c r="C681" s="95" t="s">
        <v>864</v>
      </c>
      <c r="D681" s="224">
        <v>2020.05</v>
      </c>
      <c r="E681" s="96" t="s">
        <v>1759</v>
      </c>
      <c r="F681" s="56">
        <v>467</v>
      </c>
      <c r="G681" s="56">
        <v>1037</v>
      </c>
      <c r="H681" s="98" t="s">
        <v>1402</v>
      </c>
      <c r="I681" s="94" t="s">
        <v>53</v>
      </c>
      <c r="J681" s="27" t="s">
        <v>1426</v>
      </c>
    </row>
    <row r="682" spans="1:11" ht="33" customHeight="1" thickBot="1" x14ac:dyDescent="0.25">
      <c r="A682" s="21">
        <f t="shared" si="23"/>
        <v>652</v>
      </c>
      <c r="B682" s="337" t="s">
        <v>2738</v>
      </c>
      <c r="C682" s="337" t="s">
        <v>1743</v>
      </c>
      <c r="D682" s="338">
        <v>2020.12</v>
      </c>
      <c r="E682" s="339" t="s">
        <v>114</v>
      </c>
      <c r="F682" s="340">
        <v>1465</v>
      </c>
      <c r="G682" s="340">
        <v>3098</v>
      </c>
      <c r="H682" s="341" t="s">
        <v>721</v>
      </c>
      <c r="I682" s="342" t="s">
        <v>53</v>
      </c>
      <c r="J682" s="355"/>
    </row>
    <row r="683" spans="1:11" s="5" customFormat="1" ht="33" customHeight="1" x14ac:dyDescent="0.2">
      <c r="A683" s="369" t="s">
        <v>606</v>
      </c>
      <c r="B683" s="370"/>
      <c r="C683" s="370"/>
      <c r="D683" s="370"/>
      <c r="E683" s="370"/>
      <c r="F683" s="370"/>
      <c r="G683" s="370"/>
      <c r="H683" s="370"/>
      <c r="I683" s="370"/>
      <c r="J683" s="371"/>
      <c r="K683" s="231"/>
    </row>
    <row r="684" spans="1:11" s="5" customFormat="1" ht="33" customHeight="1" x14ac:dyDescent="0.2">
      <c r="A684" s="217">
        <f>ROW()-31</f>
        <v>653</v>
      </c>
      <c r="B684" s="22" t="s">
        <v>1760</v>
      </c>
      <c r="C684" s="23" t="s">
        <v>606</v>
      </c>
      <c r="D684" s="244">
        <v>2019.02</v>
      </c>
      <c r="E684" s="22" t="s">
        <v>607</v>
      </c>
      <c r="F684" s="119">
        <v>681</v>
      </c>
      <c r="G684" s="119">
        <v>1548</v>
      </c>
      <c r="H684" s="120" t="s">
        <v>855</v>
      </c>
      <c r="I684" s="121" t="s">
        <v>35</v>
      </c>
      <c r="J684" s="113" t="s">
        <v>1663</v>
      </c>
      <c r="K684" s="231"/>
    </row>
    <row r="685" spans="1:11" s="5" customFormat="1" ht="33" customHeight="1" x14ac:dyDescent="0.2">
      <c r="A685" s="217">
        <f>ROW()-31</f>
        <v>654</v>
      </c>
      <c r="B685" s="28" t="s">
        <v>1761</v>
      </c>
      <c r="C685" s="89" t="s">
        <v>606</v>
      </c>
      <c r="D685" s="233">
        <v>2019.12</v>
      </c>
      <c r="E685" s="111" t="s">
        <v>720</v>
      </c>
      <c r="F685" s="31">
        <v>700</v>
      </c>
      <c r="G685" s="31">
        <v>1524</v>
      </c>
      <c r="H685" s="91" t="s">
        <v>43</v>
      </c>
      <c r="I685" s="92" t="s">
        <v>53</v>
      </c>
      <c r="J685" s="27" t="s">
        <v>1762</v>
      </c>
      <c r="K685" s="231"/>
    </row>
    <row r="686" spans="1:11" s="5" customFormat="1" ht="33" customHeight="1" x14ac:dyDescent="0.2">
      <c r="A686" s="217">
        <f>ROW()-31</f>
        <v>655</v>
      </c>
      <c r="B686" s="28" t="s">
        <v>1763</v>
      </c>
      <c r="C686" s="89" t="s">
        <v>606</v>
      </c>
      <c r="D686" s="233">
        <v>2020.02</v>
      </c>
      <c r="E686" s="111" t="s">
        <v>726</v>
      </c>
      <c r="F686" s="31">
        <v>848</v>
      </c>
      <c r="G686" s="31">
        <v>2159</v>
      </c>
      <c r="H686" s="91" t="s">
        <v>43</v>
      </c>
      <c r="I686" s="92" t="s">
        <v>53</v>
      </c>
      <c r="J686" s="27" t="s">
        <v>1764</v>
      </c>
      <c r="K686" s="231"/>
    </row>
    <row r="687" spans="1:11" s="5" customFormat="1" ht="33" customHeight="1" x14ac:dyDescent="0.2">
      <c r="A687" s="369" t="s">
        <v>1765</v>
      </c>
      <c r="B687" s="370"/>
      <c r="C687" s="370"/>
      <c r="D687" s="370"/>
      <c r="E687" s="370"/>
      <c r="F687" s="370"/>
      <c r="G687" s="370"/>
      <c r="H687" s="370"/>
      <c r="I687" s="370"/>
      <c r="J687" s="371"/>
      <c r="K687" s="231"/>
    </row>
    <row r="688" spans="1:11" s="5" customFormat="1" ht="33" customHeight="1" x14ac:dyDescent="0.2">
      <c r="A688" s="21">
        <f>ROW()-32</f>
        <v>656</v>
      </c>
      <c r="B688" s="22" t="s">
        <v>1766</v>
      </c>
      <c r="C688" s="54" t="s">
        <v>1765</v>
      </c>
      <c r="D688" s="233">
        <v>2014.07</v>
      </c>
      <c r="E688" s="23" t="s">
        <v>195</v>
      </c>
      <c r="F688" s="24">
        <v>1055</v>
      </c>
      <c r="G688" s="24">
        <v>2331</v>
      </c>
      <c r="H688" s="29" t="s">
        <v>1451</v>
      </c>
      <c r="I688" s="26" t="s">
        <v>53</v>
      </c>
      <c r="J688" s="27"/>
      <c r="K688" s="231"/>
    </row>
    <row r="689" spans="1:11" s="5" customFormat="1" ht="33" customHeight="1" x14ac:dyDescent="0.2">
      <c r="A689" s="21">
        <f>ROW()-32</f>
        <v>657</v>
      </c>
      <c r="B689" s="28" t="s">
        <v>1767</v>
      </c>
      <c r="C689" s="28" t="s">
        <v>1768</v>
      </c>
      <c r="D689" s="233">
        <v>2016.06</v>
      </c>
      <c r="E689" s="30" t="s">
        <v>211</v>
      </c>
      <c r="F689" s="31">
        <v>1177</v>
      </c>
      <c r="G689" s="31">
        <v>2834</v>
      </c>
      <c r="H689" s="32" t="s">
        <v>941</v>
      </c>
      <c r="I689" s="33" t="s">
        <v>53</v>
      </c>
      <c r="J689" s="46"/>
      <c r="K689" s="231"/>
    </row>
    <row r="690" spans="1:11" s="5" customFormat="1" ht="33" customHeight="1" x14ac:dyDescent="0.2">
      <c r="A690" s="369" t="s">
        <v>1769</v>
      </c>
      <c r="B690" s="370"/>
      <c r="C690" s="370"/>
      <c r="D690" s="370"/>
      <c r="E690" s="370"/>
      <c r="F690" s="370"/>
      <c r="G690" s="370"/>
      <c r="H690" s="370"/>
      <c r="I690" s="370"/>
      <c r="J690" s="371"/>
      <c r="K690" s="231"/>
    </row>
    <row r="691" spans="1:11" s="5" customFormat="1" ht="33" customHeight="1" x14ac:dyDescent="0.2">
      <c r="A691" s="21">
        <f>ROW()-33</f>
        <v>658</v>
      </c>
      <c r="B691" s="22" t="s">
        <v>1770</v>
      </c>
      <c r="C691" s="22" t="s">
        <v>1771</v>
      </c>
      <c r="D691" s="235">
        <v>1993.01</v>
      </c>
      <c r="E691" s="23" t="s">
        <v>86</v>
      </c>
      <c r="F691" s="24">
        <v>3977</v>
      </c>
      <c r="G691" s="24">
        <v>6146</v>
      </c>
      <c r="H691" s="29" t="s">
        <v>2</v>
      </c>
      <c r="I691" s="26" t="s">
        <v>1772</v>
      </c>
      <c r="J691" s="27"/>
      <c r="K691" s="231"/>
    </row>
    <row r="692" spans="1:11" s="5" customFormat="1" ht="33" customHeight="1" x14ac:dyDescent="0.2">
      <c r="A692" s="21">
        <f t="shared" ref="A692:A755" si="24">ROW()-33</f>
        <v>659</v>
      </c>
      <c r="B692" s="22" t="s">
        <v>1773</v>
      </c>
      <c r="C692" s="47" t="s">
        <v>1771</v>
      </c>
      <c r="D692" s="235">
        <v>1994.04</v>
      </c>
      <c r="E692" s="23" t="s">
        <v>86</v>
      </c>
      <c r="F692" s="24">
        <v>2900</v>
      </c>
      <c r="G692" s="24">
        <v>4471</v>
      </c>
      <c r="H692" s="25" t="s">
        <v>2</v>
      </c>
      <c r="I692" s="26" t="s">
        <v>53</v>
      </c>
      <c r="J692" s="27"/>
      <c r="K692" s="231"/>
    </row>
    <row r="693" spans="1:11" s="5" customFormat="1" ht="33" customHeight="1" x14ac:dyDescent="0.2">
      <c r="A693" s="21">
        <f t="shared" si="24"/>
        <v>660</v>
      </c>
      <c r="B693" s="22" t="s">
        <v>1774</v>
      </c>
      <c r="C693" s="22" t="s">
        <v>866</v>
      </c>
      <c r="D693" s="235">
        <v>2000.09</v>
      </c>
      <c r="E693" s="23" t="s">
        <v>483</v>
      </c>
      <c r="F693" s="24">
        <v>3254</v>
      </c>
      <c r="G693" s="24">
        <v>4345</v>
      </c>
      <c r="H693" s="25" t="s">
        <v>2</v>
      </c>
      <c r="I693" s="26" t="s">
        <v>53</v>
      </c>
      <c r="J693" s="27"/>
      <c r="K693" s="231"/>
    </row>
    <row r="694" spans="1:11" s="5" customFormat="1" ht="33" customHeight="1" x14ac:dyDescent="0.2">
      <c r="A694" s="21">
        <f t="shared" si="24"/>
        <v>661</v>
      </c>
      <c r="B694" s="22" t="s">
        <v>1775</v>
      </c>
      <c r="C694" s="22" t="s">
        <v>1771</v>
      </c>
      <c r="D694" s="235">
        <v>2002.02</v>
      </c>
      <c r="E694" s="23" t="s">
        <v>484</v>
      </c>
      <c r="F694" s="24">
        <v>2933</v>
      </c>
      <c r="G694" s="24">
        <v>3222</v>
      </c>
      <c r="H694" s="25" t="s">
        <v>2</v>
      </c>
      <c r="I694" s="26" t="s">
        <v>53</v>
      </c>
      <c r="J694" s="27"/>
      <c r="K694" s="231"/>
    </row>
    <row r="695" spans="1:11" s="5" customFormat="1" ht="33" customHeight="1" x14ac:dyDescent="0.2">
      <c r="A695" s="21">
        <f t="shared" si="24"/>
        <v>662</v>
      </c>
      <c r="B695" s="22" t="s">
        <v>1776</v>
      </c>
      <c r="C695" s="22" t="s">
        <v>1771</v>
      </c>
      <c r="D695" s="235">
        <v>2003.08</v>
      </c>
      <c r="E695" s="23" t="s">
        <v>485</v>
      </c>
      <c r="F695" s="24">
        <v>3804</v>
      </c>
      <c r="G695" s="24">
        <v>4760</v>
      </c>
      <c r="H695" s="25" t="s">
        <v>2</v>
      </c>
      <c r="I695" s="26" t="s">
        <v>53</v>
      </c>
      <c r="J695" s="27"/>
      <c r="K695" s="231"/>
    </row>
    <row r="696" spans="1:11" s="5" customFormat="1" ht="33" customHeight="1" x14ac:dyDescent="0.2">
      <c r="A696" s="21">
        <f t="shared" si="24"/>
        <v>663</v>
      </c>
      <c r="B696" s="22" t="s">
        <v>1777</v>
      </c>
      <c r="C696" s="22" t="s">
        <v>1771</v>
      </c>
      <c r="D696" s="235">
        <v>2005.09</v>
      </c>
      <c r="E696" s="23" t="s">
        <v>490</v>
      </c>
      <c r="F696" s="24">
        <v>2277</v>
      </c>
      <c r="G696" s="24">
        <v>5936</v>
      </c>
      <c r="H696" s="29" t="s">
        <v>2</v>
      </c>
      <c r="I696" s="26" t="s">
        <v>53</v>
      </c>
      <c r="J696" s="27"/>
      <c r="K696" s="231"/>
    </row>
    <row r="697" spans="1:11" s="5" customFormat="1" ht="33" customHeight="1" x14ac:dyDescent="0.2">
      <c r="A697" s="21">
        <f t="shared" si="24"/>
        <v>664</v>
      </c>
      <c r="B697" s="22" t="s">
        <v>1778</v>
      </c>
      <c r="C697" s="22" t="s">
        <v>1769</v>
      </c>
      <c r="D697" s="235">
        <v>2005.09</v>
      </c>
      <c r="E697" s="23" t="s">
        <v>108</v>
      </c>
      <c r="F697" s="24">
        <v>1159</v>
      </c>
      <c r="G697" s="24">
        <v>1510</v>
      </c>
      <c r="H697" s="29" t="s">
        <v>2</v>
      </c>
      <c r="I697" s="26" t="s">
        <v>53</v>
      </c>
      <c r="J697" s="27"/>
      <c r="K697" s="231"/>
    </row>
    <row r="698" spans="1:11" s="5" customFormat="1" ht="33" customHeight="1" x14ac:dyDescent="0.2">
      <c r="A698" s="21">
        <f t="shared" si="24"/>
        <v>665</v>
      </c>
      <c r="B698" s="22" t="s">
        <v>1779</v>
      </c>
      <c r="C698" s="22" t="s">
        <v>1780</v>
      </c>
      <c r="D698" s="235" t="s">
        <v>1781</v>
      </c>
      <c r="E698" s="23" t="s">
        <v>489</v>
      </c>
      <c r="F698" s="24">
        <v>2054</v>
      </c>
      <c r="G698" s="24">
        <v>2353</v>
      </c>
      <c r="H698" s="29" t="s">
        <v>2</v>
      </c>
      <c r="I698" s="26" t="s">
        <v>53</v>
      </c>
      <c r="J698" s="27"/>
      <c r="K698" s="231"/>
    </row>
    <row r="699" spans="1:11" s="5" customFormat="1" ht="33" customHeight="1" x14ac:dyDescent="0.2">
      <c r="A699" s="21">
        <f t="shared" si="24"/>
        <v>666</v>
      </c>
      <c r="B699" s="28" t="s">
        <v>1782</v>
      </c>
      <c r="C699" s="28" t="s">
        <v>1769</v>
      </c>
      <c r="D699" s="233">
        <v>2007.03</v>
      </c>
      <c r="E699" s="30" t="s">
        <v>492</v>
      </c>
      <c r="F699" s="31">
        <v>2361</v>
      </c>
      <c r="G699" s="31">
        <v>2303</v>
      </c>
      <c r="H699" s="197" t="s">
        <v>2</v>
      </c>
      <c r="I699" s="26" t="s">
        <v>53</v>
      </c>
      <c r="J699" s="46"/>
      <c r="K699" s="231"/>
    </row>
    <row r="700" spans="1:11" s="5" customFormat="1" ht="33" customHeight="1" x14ac:dyDescent="0.2">
      <c r="A700" s="21">
        <f t="shared" si="24"/>
        <v>667</v>
      </c>
      <c r="B700" s="28" t="s">
        <v>1783</v>
      </c>
      <c r="C700" s="28" t="s">
        <v>1784</v>
      </c>
      <c r="D700" s="233">
        <v>2007.04</v>
      </c>
      <c r="E700" s="30" t="s">
        <v>398</v>
      </c>
      <c r="F700" s="31">
        <v>3201</v>
      </c>
      <c r="G700" s="31">
        <v>4558</v>
      </c>
      <c r="H700" s="197" t="s">
        <v>2</v>
      </c>
      <c r="I700" s="26" t="s">
        <v>53</v>
      </c>
      <c r="J700" s="46"/>
      <c r="K700" s="231"/>
    </row>
    <row r="701" spans="1:11" s="5" customFormat="1" ht="33" customHeight="1" x14ac:dyDescent="0.2">
      <c r="A701" s="21">
        <f t="shared" si="24"/>
        <v>668</v>
      </c>
      <c r="B701" s="28" t="s">
        <v>11</v>
      </c>
      <c r="C701" s="54" t="s">
        <v>866</v>
      </c>
      <c r="D701" s="233">
        <v>2007.07</v>
      </c>
      <c r="E701" s="30" t="s">
        <v>348</v>
      </c>
      <c r="F701" s="31">
        <v>3050</v>
      </c>
      <c r="G701" s="31">
        <v>3761</v>
      </c>
      <c r="H701" s="197" t="s">
        <v>2</v>
      </c>
      <c r="I701" s="33" t="s">
        <v>53</v>
      </c>
      <c r="J701" s="46"/>
      <c r="K701" s="231"/>
    </row>
    <row r="702" spans="1:11" s="5" customFormat="1" ht="33" customHeight="1" x14ac:dyDescent="0.2">
      <c r="A702" s="21">
        <f t="shared" si="24"/>
        <v>669</v>
      </c>
      <c r="B702" s="28" t="s">
        <v>14</v>
      </c>
      <c r="C702" s="28" t="s">
        <v>1784</v>
      </c>
      <c r="D702" s="233">
        <v>2007.08</v>
      </c>
      <c r="E702" s="30" t="s">
        <v>135</v>
      </c>
      <c r="F702" s="31">
        <v>3184</v>
      </c>
      <c r="G702" s="31">
        <v>4702</v>
      </c>
      <c r="H702" s="197" t="s">
        <v>2</v>
      </c>
      <c r="I702" s="33" t="s">
        <v>53</v>
      </c>
      <c r="J702" s="46"/>
      <c r="K702" s="231"/>
    </row>
    <row r="703" spans="1:11" s="5" customFormat="1" ht="33" customHeight="1" x14ac:dyDescent="0.2">
      <c r="A703" s="21">
        <f t="shared" si="24"/>
        <v>670</v>
      </c>
      <c r="B703" s="28" t="s">
        <v>12</v>
      </c>
      <c r="C703" s="28" t="s">
        <v>1785</v>
      </c>
      <c r="D703" s="233">
        <v>2007.09</v>
      </c>
      <c r="E703" s="30" t="s">
        <v>348</v>
      </c>
      <c r="F703" s="31">
        <v>4042</v>
      </c>
      <c r="G703" s="31">
        <v>5393</v>
      </c>
      <c r="H703" s="197" t="s">
        <v>2</v>
      </c>
      <c r="I703" s="33" t="s">
        <v>53</v>
      </c>
      <c r="J703" s="46"/>
      <c r="K703" s="231"/>
    </row>
    <row r="704" spans="1:11" s="5" customFormat="1" ht="33" customHeight="1" x14ac:dyDescent="0.2">
      <c r="A704" s="21">
        <f t="shared" si="24"/>
        <v>671</v>
      </c>
      <c r="B704" s="28" t="s">
        <v>1786</v>
      </c>
      <c r="C704" s="54" t="s">
        <v>1785</v>
      </c>
      <c r="D704" s="233">
        <v>2007.11</v>
      </c>
      <c r="E704" s="30" t="s">
        <v>348</v>
      </c>
      <c r="F704" s="31">
        <v>6533</v>
      </c>
      <c r="G704" s="31">
        <v>8999</v>
      </c>
      <c r="H704" s="32" t="s">
        <v>2</v>
      </c>
      <c r="I704" s="33" t="s">
        <v>53</v>
      </c>
      <c r="J704" s="46"/>
      <c r="K704" s="231"/>
    </row>
    <row r="705" spans="1:11" s="5" customFormat="1" ht="33" customHeight="1" x14ac:dyDescent="0.2">
      <c r="A705" s="21">
        <f t="shared" si="24"/>
        <v>672</v>
      </c>
      <c r="B705" s="22" t="s">
        <v>1787</v>
      </c>
      <c r="C705" s="28" t="s">
        <v>1780</v>
      </c>
      <c r="D705" s="233">
        <v>2008.01</v>
      </c>
      <c r="E705" s="30" t="s">
        <v>348</v>
      </c>
      <c r="F705" s="31">
        <v>1449</v>
      </c>
      <c r="G705" s="31">
        <v>2200</v>
      </c>
      <c r="H705" s="32" t="s">
        <v>2</v>
      </c>
      <c r="I705" s="33" t="s">
        <v>53</v>
      </c>
      <c r="J705" s="46"/>
      <c r="K705" s="231"/>
    </row>
    <row r="706" spans="1:11" s="5" customFormat="1" ht="33" customHeight="1" x14ac:dyDescent="0.2">
      <c r="A706" s="21">
        <f t="shared" si="24"/>
        <v>673</v>
      </c>
      <c r="B706" s="22" t="s">
        <v>1788</v>
      </c>
      <c r="C706" s="54" t="s">
        <v>1789</v>
      </c>
      <c r="D706" s="233">
        <v>2008.04</v>
      </c>
      <c r="E706" s="30" t="s">
        <v>348</v>
      </c>
      <c r="F706" s="31">
        <v>2930</v>
      </c>
      <c r="G706" s="31">
        <v>4108</v>
      </c>
      <c r="H706" s="32" t="s">
        <v>4</v>
      </c>
      <c r="I706" s="33" t="s">
        <v>53</v>
      </c>
      <c r="J706" s="46"/>
      <c r="K706" s="231"/>
    </row>
    <row r="707" spans="1:11" s="5" customFormat="1" ht="33" customHeight="1" x14ac:dyDescent="0.2">
      <c r="A707" s="21">
        <f t="shared" si="24"/>
        <v>674</v>
      </c>
      <c r="B707" s="22" t="s">
        <v>1790</v>
      </c>
      <c r="C707" s="28" t="s">
        <v>1791</v>
      </c>
      <c r="D707" s="233">
        <v>2008.12</v>
      </c>
      <c r="E707" s="30" t="s">
        <v>460</v>
      </c>
      <c r="F707" s="24">
        <v>1245</v>
      </c>
      <c r="G707" s="24">
        <v>2148</v>
      </c>
      <c r="H707" s="32" t="s">
        <v>855</v>
      </c>
      <c r="I707" s="26" t="s">
        <v>53</v>
      </c>
      <c r="J707" s="27"/>
      <c r="K707" s="231"/>
    </row>
    <row r="708" spans="1:11" s="5" customFormat="1" ht="33" customHeight="1" x14ac:dyDescent="0.2">
      <c r="A708" s="21">
        <f t="shared" si="24"/>
        <v>675</v>
      </c>
      <c r="B708" s="22" t="s">
        <v>1792</v>
      </c>
      <c r="C708" s="28" t="s">
        <v>1793</v>
      </c>
      <c r="D708" s="233">
        <v>2008.12</v>
      </c>
      <c r="E708" s="30" t="s">
        <v>189</v>
      </c>
      <c r="F708" s="31">
        <v>6068</v>
      </c>
      <c r="G708" s="31">
        <v>7882</v>
      </c>
      <c r="H708" s="32" t="s">
        <v>1451</v>
      </c>
      <c r="I708" s="33" t="s">
        <v>53</v>
      </c>
      <c r="J708" s="27"/>
      <c r="K708" s="231"/>
    </row>
    <row r="709" spans="1:11" s="5" customFormat="1" ht="33" customHeight="1" x14ac:dyDescent="0.2">
      <c r="A709" s="21">
        <f t="shared" si="24"/>
        <v>676</v>
      </c>
      <c r="B709" s="22" t="s">
        <v>1794</v>
      </c>
      <c r="C709" s="28" t="s">
        <v>1769</v>
      </c>
      <c r="D709" s="235">
        <v>2009.01</v>
      </c>
      <c r="E709" s="23" t="s">
        <v>348</v>
      </c>
      <c r="F709" s="24">
        <v>2769</v>
      </c>
      <c r="G709" s="24">
        <v>5657</v>
      </c>
      <c r="H709" s="25" t="s">
        <v>4</v>
      </c>
      <c r="I709" s="26" t="s">
        <v>53</v>
      </c>
      <c r="J709" s="27"/>
      <c r="K709" s="231"/>
    </row>
    <row r="710" spans="1:11" s="5" customFormat="1" ht="33" customHeight="1" x14ac:dyDescent="0.2">
      <c r="A710" s="21">
        <f t="shared" si="24"/>
        <v>677</v>
      </c>
      <c r="B710" s="22" t="s">
        <v>1795</v>
      </c>
      <c r="C710" s="28" t="s">
        <v>1769</v>
      </c>
      <c r="D710" s="235">
        <v>2009.03</v>
      </c>
      <c r="E710" s="23" t="s">
        <v>348</v>
      </c>
      <c r="F710" s="24">
        <v>4293</v>
      </c>
      <c r="G710" s="24">
        <v>8747</v>
      </c>
      <c r="H710" s="25" t="s">
        <v>2</v>
      </c>
      <c r="I710" s="26" t="s">
        <v>53</v>
      </c>
      <c r="J710" s="27"/>
      <c r="K710" s="231"/>
    </row>
    <row r="711" spans="1:11" s="5" customFormat="1" ht="33" customHeight="1" x14ac:dyDescent="0.2">
      <c r="A711" s="21">
        <f t="shared" si="24"/>
        <v>678</v>
      </c>
      <c r="B711" s="22" t="s">
        <v>1796</v>
      </c>
      <c r="C711" s="28" t="s">
        <v>1797</v>
      </c>
      <c r="D711" s="233">
        <v>2009.06</v>
      </c>
      <c r="E711" s="23" t="s">
        <v>468</v>
      </c>
      <c r="F711" s="24">
        <v>1982</v>
      </c>
      <c r="G711" s="24">
        <v>2426</v>
      </c>
      <c r="H711" s="25" t="s">
        <v>2</v>
      </c>
      <c r="I711" s="26" t="s">
        <v>53</v>
      </c>
      <c r="J711" s="27"/>
      <c r="K711" s="231"/>
    </row>
    <row r="712" spans="1:11" s="5" customFormat="1" ht="33" customHeight="1" x14ac:dyDescent="0.2">
      <c r="A712" s="21">
        <f t="shared" si="24"/>
        <v>679</v>
      </c>
      <c r="B712" s="22" t="s">
        <v>1798</v>
      </c>
      <c r="C712" s="28" t="s">
        <v>866</v>
      </c>
      <c r="D712" s="233">
        <v>2009.06</v>
      </c>
      <c r="E712" s="23" t="s">
        <v>469</v>
      </c>
      <c r="F712" s="24">
        <v>3445</v>
      </c>
      <c r="G712" s="24">
        <v>4812</v>
      </c>
      <c r="H712" s="25" t="s">
        <v>2</v>
      </c>
      <c r="I712" s="26" t="s">
        <v>53</v>
      </c>
      <c r="J712" s="27"/>
      <c r="K712" s="231"/>
    </row>
    <row r="713" spans="1:11" s="5" customFormat="1" ht="33" customHeight="1" x14ac:dyDescent="0.2">
      <c r="A713" s="21">
        <f t="shared" si="24"/>
        <v>680</v>
      </c>
      <c r="B713" s="22" t="s">
        <v>1799</v>
      </c>
      <c r="C713" s="28" t="s">
        <v>1769</v>
      </c>
      <c r="D713" s="233">
        <v>2009.07</v>
      </c>
      <c r="E713" s="23" t="s">
        <v>470</v>
      </c>
      <c r="F713" s="24">
        <v>3100</v>
      </c>
      <c r="G713" s="24">
        <v>3587</v>
      </c>
      <c r="H713" s="32" t="s">
        <v>855</v>
      </c>
      <c r="I713" s="26" t="s">
        <v>53</v>
      </c>
      <c r="J713" s="27"/>
      <c r="K713" s="231"/>
    </row>
    <row r="714" spans="1:11" s="5" customFormat="1" ht="33" customHeight="1" x14ac:dyDescent="0.2">
      <c r="A714" s="21">
        <f t="shared" si="24"/>
        <v>681</v>
      </c>
      <c r="B714" s="22" t="s">
        <v>1800</v>
      </c>
      <c r="C714" s="28" t="s">
        <v>1780</v>
      </c>
      <c r="D714" s="233">
        <v>2009.09</v>
      </c>
      <c r="E714" s="23" t="s">
        <v>472</v>
      </c>
      <c r="F714" s="24">
        <v>3010</v>
      </c>
      <c r="G714" s="24">
        <v>3504</v>
      </c>
      <c r="H714" s="32" t="s">
        <v>855</v>
      </c>
      <c r="I714" s="26" t="s">
        <v>53</v>
      </c>
      <c r="J714" s="27"/>
      <c r="K714" s="231"/>
    </row>
    <row r="715" spans="1:11" s="5" customFormat="1" ht="33" customHeight="1" x14ac:dyDescent="0.2">
      <c r="A715" s="21">
        <f t="shared" si="24"/>
        <v>682</v>
      </c>
      <c r="B715" s="22" t="s">
        <v>1801</v>
      </c>
      <c r="C715" s="28" t="s">
        <v>1769</v>
      </c>
      <c r="D715" s="235" t="s">
        <v>1802</v>
      </c>
      <c r="E715" s="23" t="s">
        <v>474</v>
      </c>
      <c r="F715" s="24">
        <v>1641</v>
      </c>
      <c r="G715" s="24">
        <v>3634</v>
      </c>
      <c r="H715" s="25" t="s">
        <v>4</v>
      </c>
      <c r="I715" s="26" t="s">
        <v>53</v>
      </c>
      <c r="J715" s="27"/>
      <c r="K715" s="231"/>
    </row>
    <row r="716" spans="1:11" s="5" customFormat="1" ht="33" customHeight="1" x14ac:dyDescent="0.2">
      <c r="A716" s="21">
        <f t="shared" si="24"/>
        <v>683</v>
      </c>
      <c r="B716" s="22" t="s">
        <v>1803</v>
      </c>
      <c r="C716" s="22" t="s">
        <v>1793</v>
      </c>
      <c r="D716" s="235">
        <v>2009.12</v>
      </c>
      <c r="E716" s="23" t="s">
        <v>340</v>
      </c>
      <c r="F716" s="24">
        <v>2518</v>
      </c>
      <c r="G716" s="24">
        <v>2616</v>
      </c>
      <c r="H716" s="29" t="s">
        <v>2</v>
      </c>
      <c r="I716" s="26" t="s">
        <v>53</v>
      </c>
      <c r="J716" s="27"/>
      <c r="K716" s="231"/>
    </row>
    <row r="717" spans="1:11" s="5" customFormat="1" ht="33" customHeight="1" x14ac:dyDescent="0.2">
      <c r="A717" s="21">
        <f t="shared" si="24"/>
        <v>684</v>
      </c>
      <c r="B717" s="22" t="s">
        <v>1804</v>
      </c>
      <c r="C717" s="47" t="s">
        <v>1791</v>
      </c>
      <c r="D717" s="235">
        <v>2009.12</v>
      </c>
      <c r="E717" s="23" t="s">
        <v>408</v>
      </c>
      <c r="F717" s="24">
        <v>3372</v>
      </c>
      <c r="G717" s="24">
        <v>3462</v>
      </c>
      <c r="H717" s="29" t="s">
        <v>2</v>
      </c>
      <c r="I717" s="26" t="s">
        <v>53</v>
      </c>
      <c r="J717" s="27"/>
      <c r="K717" s="231"/>
    </row>
    <row r="718" spans="1:11" s="5" customFormat="1" ht="33" customHeight="1" x14ac:dyDescent="0.2">
      <c r="A718" s="21">
        <f t="shared" si="24"/>
        <v>685</v>
      </c>
      <c r="B718" s="34" t="s">
        <v>1805</v>
      </c>
      <c r="C718" s="47" t="s">
        <v>1785</v>
      </c>
      <c r="D718" s="264">
        <v>2010.03</v>
      </c>
      <c r="E718" s="36" t="s">
        <v>478</v>
      </c>
      <c r="F718" s="37">
        <v>2933</v>
      </c>
      <c r="G718" s="37">
        <v>4605</v>
      </c>
      <c r="H718" s="25" t="s">
        <v>4</v>
      </c>
      <c r="I718" s="39" t="s">
        <v>53</v>
      </c>
      <c r="J718" s="27"/>
      <c r="K718" s="231"/>
    </row>
    <row r="719" spans="1:11" s="5" customFormat="1" ht="33" customHeight="1" x14ac:dyDescent="0.2">
      <c r="A719" s="21">
        <f t="shared" si="24"/>
        <v>686</v>
      </c>
      <c r="B719" s="40" t="s">
        <v>1806</v>
      </c>
      <c r="C719" s="47" t="s">
        <v>1807</v>
      </c>
      <c r="D719" s="267">
        <v>2010.04</v>
      </c>
      <c r="E719" s="42" t="s">
        <v>480</v>
      </c>
      <c r="F719" s="43">
        <v>3153</v>
      </c>
      <c r="G719" s="43">
        <v>5121</v>
      </c>
      <c r="H719" s="29" t="s">
        <v>2</v>
      </c>
      <c r="I719" s="44" t="s">
        <v>53</v>
      </c>
      <c r="J719" s="27"/>
      <c r="K719" s="231"/>
    </row>
    <row r="720" spans="1:11" s="5" customFormat="1" ht="33" customHeight="1" x14ac:dyDescent="0.2">
      <c r="A720" s="21">
        <f t="shared" si="24"/>
        <v>687</v>
      </c>
      <c r="B720" s="22" t="s">
        <v>1808</v>
      </c>
      <c r="C720" s="22" t="s">
        <v>1769</v>
      </c>
      <c r="D720" s="264">
        <v>2010.05</v>
      </c>
      <c r="E720" s="23" t="s">
        <v>251</v>
      </c>
      <c r="F720" s="24">
        <v>3777</v>
      </c>
      <c r="G720" s="24">
        <v>8536</v>
      </c>
      <c r="H720" s="29" t="s">
        <v>2</v>
      </c>
      <c r="I720" s="26" t="s">
        <v>53</v>
      </c>
      <c r="J720" s="27"/>
      <c r="K720" s="231"/>
    </row>
    <row r="721" spans="1:11" s="5" customFormat="1" ht="33" customHeight="1" x14ac:dyDescent="0.2">
      <c r="A721" s="21">
        <f t="shared" si="24"/>
        <v>688</v>
      </c>
      <c r="B721" s="22" t="s">
        <v>508</v>
      </c>
      <c r="C721" s="28" t="s">
        <v>1785</v>
      </c>
      <c r="D721" s="268">
        <v>2010.08</v>
      </c>
      <c r="E721" s="23" t="s">
        <v>408</v>
      </c>
      <c r="F721" s="24">
        <v>3282</v>
      </c>
      <c r="G721" s="24">
        <v>5046</v>
      </c>
      <c r="H721" s="29" t="s">
        <v>2</v>
      </c>
      <c r="I721" s="26" t="s">
        <v>53</v>
      </c>
      <c r="J721" s="27"/>
      <c r="K721" s="231"/>
    </row>
    <row r="722" spans="1:11" s="5" customFormat="1" ht="33" customHeight="1" x14ac:dyDescent="0.2">
      <c r="A722" s="21">
        <f t="shared" si="24"/>
        <v>689</v>
      </c>
      <c r="B722" s="22" t="s">
        <v>1809</v>
      </c>
      <c r="C722" s="28" t="s">
        <v>1793</v>
      </c>
      <c r="D722" s="237">
        <v>2010.09</v>
      </c>
      <c r="E722" s="23" t="s">
        <v>433</v>
      </c>
      <c r="F722" s="24">
        <v>4316</v>
      </c>
      <c r="G722" s="24">
        <v>6603</v>
      </c>
      <c r="H722" s="29" t="s">
        <v>2</v>
      </c>
      <c r="I722" s="26" t="s">
        <v>53</v>
      </c>
      <c r="J722" s="127"/>
      <c r="K722" s="231"/>
    </row>
    <row r="723" spans="1:11" s="5" customFormat="1" ht="33" customHeight="1" x14ac:dyDescent="0.2">
      <c r="A723" s="21">
        <f t="shared" si="24"/>
        <v>690</v>
      </c>
      <c r="B723" s="22" t="s">
        <v>1810</v>
      </c>
      <c r="C723" s="28" t="s">
        <v>1771</v>
      </c>
      <c r="D723" s="268">
        <v>2010.09</v>
      </c>
      <c r="E723" s="23" t="s">
        <v>348</v>
      </c>
      <c r="F723" s="24">
        <v>794</v>
      </c>
      <c r="G723" s="24">
        <v>1291</v>
      </c>
      <c r="H723" s="25" t="s">
        <v>4</v>
      </c>
      <c r="I723" s="153" t="s">
        <v>53</v>
      </c>
      <c r="J723" s="127"/>
      <c r="K723" s="231"/>
    </row>
    <row r="724" spans="1:11" s="5" customFormat="1" ht="33" customHeight="1" x14ac:dyDescent="0.2">
      <c r="A724" s="21">
        <f t="shared" si="24"/>
        <v>691</v>
      </c>
      <c r="B724" s="22" t="s">
        <v>66</v>
      </c>
      <c r="C724" s="28" t="s">
        <v>1797</v>
      </c>
      <c r="D724" s="237">
        <v>2010.09</v>
      </c>
      <c r="E724" s="23" t="s">
        <v>437</v>
      </c>
      <c r="F724" s="24">
        <v>3153</v>
      </c>
      <c r="G724" s="24">
        <v>2861</v>
      </c>
      <c r="H724" s="29" t="s">
        <v>2</v>
      </c>
      <c r="I724" s="26" t="s">
        <v>53</v>
      </c>
      <c r="J724" s="127"/>
      <c r="K724" s="231"/>
    </row>
    <row r="725" spans="1:11" s="5" customFormat="1" ht="33" customHeight="1" x14ac:dyDescent="0.2">
      <c r="A725" s="21">
        <f t="shared" si="24"/>
        <v>692</v>
      </c>
      <c r="B725" s="22" t="s">
        <v>1811</v>
      </c>
      <c r="C725" s="28" t="s">
        <v>1812</v>
      </c>
      <c r="D725" s="268">
        <v>2010.09</v>
      </c>
      <c r="E725" s="23" t="s">
        <v>438</v>
      </c>
      <c r="F725" s="24">
        <v>3067</v>
      </c>
      <c r="G725" s="24">
        <v>5173</v>
      </c>
      <c r="H725" s="29" t="s">
        <v>2</v>
      </c>
      <c r="I725" s="26" t="s">
        <v>53</v>
      </c>
      <c r="J725" s="127"/>
      <c r="K725" s="231"/>
    </row>
    <row r="726" spans="1:11" s="5" customFormat="1" ht="33" customHeight="1" x14ac:dyDescent="0.2">
      <c r="A726" s="21">
        <f t="shared" si="24"/>
        <v>693</v>
      </c>
      <c r="B726" s="22" t="s">
        <v>67</v>
      </c>
      <c r="C726" s="28" t="s">
        <v>866</v>
      </c>
      <c r="D726" s="237" t="s">
        <v>1813</v>
      </c>
      <c r="E726" s="23" t="s">
        <v>439</v>
      </c>
      <c r="F726" s="24">
        <v>3282</v>
      </c>
      <c r="G726" s="24">
        <v>4926</v>
      </c>
      <c r="H726" s="29" t="s">
        <v>2</v>
      </c>
      <c r="I726" s="26" t="s">
        <v>53</v>
      </c>
      <c r="J726" s="127"/>
      <c r="K726" s="231"/>
    </row>
    <row r="727" spans="1:11" s="5" customFormat="1" ht="33" customHeight="1" x14ac:dyDescent="0.2">
      <c r="A727" s="21">
        <f t="shared" si="24"/>
        <v>694</v>
      </c>
      <c r="B727" s="22" t="s">
        <v>1814</v>
      </c>
      <c r="C727" s="28" t="s">
        <v>1769</v>
      </c>
      <c r="D727" s="268">
        <v>2010.11</v>
      </c>
      <c r="E727" s="23" t="s">
        <v>161</v>
      </c>
      <c r="F727" s="24">
        <v>3667</v>
      </c>
      <c r="G727" s="24">
        <v>7351</v>
      </c>
      <c r="H727" s="25" t="s">
        <v>4</v>
      </c>
      <c r="I727" s="153" t="s">
        <v>53</v>
      </c>
      <c r="J727" s="127"/>
      <c r="K727" s="231"/>
    </row>
    <row r="728" spans="1:11" s="5" customFormat="1" ht="33" customHeight="1" x14ac:dyDescent="0.2">
      <c r="A728" s="21">
        <f t="shared" si="24"/>
        <v>695</v>
      </c>
      <c r="B728" s="22" t="s">
        <v>1815</v>
      </c>
      <c r="C728" s="54" t="s">
        <v>1793</v>
      </c>
      <c r="D728" s="237">
        <v>2010.12</v>
      </c>
      <c r="E728" s="23" t="s">
        <v>445</v>
      </c>
      <c r="F728" s="24">
        <v>1881</v>
      </c>
      <c r="G728" s="24">
        <v>1626</v>
      </c>
      <c r="H728" s="152" t="s">
        <v>2</v>
      </c>
      <c r="I728" s="153" t="s">
        <v>53</v>
      </c>
      <c r="J728" s="127"/>
      <c r="K728" s="231"/>
    </row>
    <row r="729" spans="1:11" s="5" customFormat="1" ht="33" customHeight="1" x14ac:dyDescent="0.2">
      <c r="A729" s="21">
        <f t="shared" si="24"/>
        <v>696</v>
      </c>
      <c r="B729" s="22" t="s">
        <v>1816</v>
      </c>
      <c r="C729" s="54" t="s">
        <v>1769</v>
      </c>
      <c r="D729" s="268">
        <v>2011.03</v>
      </c>
      <c r="E729" s="23" t="s">
        <v>448</v>
      </c>
      <c r="F729" s="24">
        <v>3415</v>
      </c>
      <c r="G729" s="24">
        <v>9173</v>
      </c>
      <c r="H729" s="29" t="s">
        <v>2</v>
      </c>
      <c r="I729" s="26" t="s">
        <v>53</v>
      </c>
      <c r="J729" s="127"/>
      <c r="K729" s="231"/>
    </row>
    <row r="730" spans="1:11" s="5" customFormat="1" ht="33" customHeight="1" x14ac:dyDescent="0.2">
      <c r="A730" s="21">
        <f t="shared" si="24"/>
        <v>697</v>
      </c>
      <c r="B730" s="22" t="s">
        <v>1817</v>
      </c>
      <c r="C730" s="28" t="s">
        <v>1818</v>
      </c>
      <c r="D730" s="237">
        <v>2011.04</v>
      </c>
      <c r="E730" s="23" t="s">
        <v>496</v>
      </c>
      <c r="F730" s="24">
        <v>2783</v>
      </c>
      <c r="G730" s="24">
        <v>2731</v>
      </c>
      <c r="H730" s="29" t="s">
        <v>2</v>
      </c>
      <c r="I730" s="26" t="s">
        <v>53</v>
      </c>
      <c r="J730" s="27"/>
      <c r="K730" s="231"/>
    </row>
    <row r="731" spans="1:11" s="5" customFormat="1" ht="33" customHeight="1" x14ac:dyDescent="0.2">
      <c r="A731" s="21">
        <f t="shared" si="24"/>
        <v>698</v>
      </c>
      <c r="B731" s="22" t="s">
        <v>1819</v>
      </c>
      <c r="C731" s="28" t="s">
        <v>1818</v>
      </c>
      <c r="D731" s="268">
        <v>2011.06</v>
      </c>
      <c r="E731" s="23" t="s">
        <v>455</v>
      </c>
      <c r="F731" s="24">
        <v>2554</v>
      </c>
      <c r="G731" s="24">
        <v>3326</v>
      </c>
      <c r="H731" s="29" t="s">
        <v>2</v>
      </c>
      <c r="I731" s="26" t="s">
        <v>53</v>
      </c>
      <c r="J731" s="27"/>
      <c r="K731" s="231"/>
    </row>
    <row r="732" spans="1:11" s="5" customFormat="1" ht="33" customHeight="1" x14ac:dyDescent="0.2">
      <c r="A732" s="21">
        <f t="shared" si="24"/>
        <v>699</v>
      </c>
      <c r="B732" s="22" t="s">
        <v>1820</v>
      </c>
      <c r="C732" s="54" t="s">
        <v>1793</v>
      </c>
      <c r="D732" s="233">
        <v>2011.06</v>
      </c>
      <c r="E732" s="23" t="s">
        <v>457</v>
      </c>
      <c r="F732" s="24">
        <v>2423</v>
      </c>
      <c r="G732" s="24">
        <v>2269</v>
      </c>
      <c r="H732" s="29" t="s">
        <v>2</v>
      </c>
      <c r="I732" s="26" t="s">
        <v>53</v>
      </c>
      <c r="J732" s="27"/>
      <c r="K732" s="231"/>
    </row>
    <row r="733" spans="1:11" s="5" customFormat="1" ht="33" customHeight="1" x14ac:dyDescent="0.2">
      <c r="A733" s="21">
        <f t="shared" si="24"/>
        <v>700</v>
      </c>
      <c r="B733" s="22" t="s">
        <v>1821</v>
      </c>
      <c r="C733" s="28" t="s">
        <v>1769</v>
      </c>
      <c r="D733" s="233">
        <v>2011.08</v>
      </c>
      <c r="E733" s="23" t="s">
        <v>387</v>
      </c>
      <c r="F733" s="24">
        <v>4880</v>
      </c>
      <c r="G733" s="24">
        <v>7535</v>
      </c>
      <c r="H733" s="29" t="s">
        <v>855</v>
      </c>
      <c r="I733" s="26" t="s">
        <v>53</v>
      </c>
      <c r="J733" s="27"/>
      <c r="K733" s="231"/>
    </row>
    <row r="734" spans="1:11" s="5" customFormat="1" ht="33" customHeight="1" x14ac:dyDescent="0.2">
      <c r="A734" s="21">
        <f t="shared" si="24"/>
        <v>701</v>
      </c>
      <c r="B734" s="22" t="s">
        <v>1822</v>
      </c>
      <c r="C734" s="54" t="s">
        <v>1769</v>
      </c>
      <c r="D734" s="233">
        <v>2011.09</v>
      </c>
      <c r="E734" s="23" t="s">
        <v>367</v>
      </c>
      <c r="F734" s="24">
        <v>3304</v>
      </c>
      <c r="G734" s="24">
        <v>7429</v>
      </c>
      <c r="H734" s="29" t="s">
        <v>870</v>
      </c>
      <c r="I734" s="26" t="s">
        <v>53</v>
      </c>
      <c r="J734" s="27"/>
      <c r="K734" s="231"/>
    </row>
    <row r="735" spans="1:11" s="5" customFormat="1" ht="33" customHeight="1" x14ac:dyDescent="0.2">
      <c r="A735" s="21">
        <f t="shared" si="24"/>
        <v>702</v>
      </c>
      <c r="B735" s="22" t="s">
        <v>1823</v>
      </c>
      <c r="C735" s="54" t="s">
        <v>1771</v>
      </c>
      <c r="D735" s="233">
        <v>2011.09</v>
      </c>
      <c r="E735" s="23" t="s">
        <v>1824</v>
      </c>
      <c r="F735" s="24">
        <v>1661</v>
      </c>
      <c r="G735" s="24">
        <v>2654</v>
      </c>
      <c r="H735" s="29" t="s">
        <v>1497</v>
      </c>
      <c r="I735" s="26" t="s">
        <v>53</v>
      </c>
      <c r="J735" s="27"/>
      <c r="K735" s="231"/>
    </row>
    <row r="736" spans="1:11" s="5" customFormat="1" ht="33" customHeight="1" x14ac:dyDescent="0.2">
      <c r="A736" s="21">
        <f t="shared" si="24"/>
        <v>703</v>
      </c>
      <c r="B736" s="22" t="s">
        <v>1825</v>
      </c>
      <c r="C736" s="28" t="s">
        <v>1769</v>
      </c>
      <c r="D736" s="233" t="s">
        <v>1826</v>
      </c>
      <c r="E736" s="23" t="s">
        <v>391</v>
      </c>
      <c r="F736" s="24">
        <v>2677</v>
      </c>
      <c r="G736" s="24">
        <v>3379</v>
      </c>
      <c r="H736" s="29" t="s">
        <v>855</v>
      </c>
      <c r="I736" s="26" t="s">
        <v>53</v>
      </c>
      <c r="J736" s="27"/>
      <c r="K736" s="231"/>
    </row>
    <row r="737" spans="1:11" s="5" customFormat="1" ht="33" customHeight="1" x14ac:dyDescent="0.2">
      <c r="A737" s="21">
        <f t="shared" si="24"/>
        <v>704</v>
      </c>
      <c r="B737" s="22" t="s">
        <v>48</v>
      </c>
      <c r="C737" s="28" t="s">
        <v>1780</v>
      </c>
      <c r="D737" s="233">
        <v>2011.12</v>
      </c>
      <c r="E737" s="23" t="s">
        <v>402</v>
      </c>
      <c r="F737" s="24">
        <v>2895</v>
      </c>
      <c r="G737" s="24">
        <v>5339</v>
      </c>
      <c r="H737" s="29" t="s">
        <v>855</v>
      </c>
      <c r="I737" s="26" t="s">
        <v>53</v>
      </c>
      <c r="J737" s="27"/>
      <c r="K737" s="231"/>
    </row>
    <row r="738" spans="1:11" s="5" customFormat="1" ht="33" customHeight="1" x14ac:dyDescent="0.2">
      <c r="A738" s="21">
        <f t="shared" si="24"/>
        <v>705</v>
      </c>
      <c r="B738" s="22" t="s">
        <v>1827</v>
      </c>
      <c r="C738" s="54" t="s">
        <v>1780</v>
      </c>
      <c r="D738" s="233">
        <v>2012.02</v>
      </c>
      <c r="E738" s="23" t="s">
        <v>340</v>
      </c>
      <c r="F738" s="24">
        <v>2724</v>
      </c>
      <c r="G738" s="24">
        <v>3119</v>
      </c>
      <c r="H738" s="29" t="s">
        <v>904</v>
      </c>
      <c r="I738" s="26" t="s">
        <v>53</v>
      </c>
      <c r="J738" s="27"/>
      <c r="K738" s="231"/>
    </row>
    <row r="739" spans="1:11" s="5" customFormat="1" ht="33" customHeight="1" x14ac:dyDescent="0.2">
      <c r="A739" s="21">
        <f t="shared" si="24"/>
        <v>706</v>
      </c>
      <c r="B739" s="22" t="s">
        <v>1828</v>
      </c>
      <c r="C739" s="28" t="s">
        <v>1793</v>
      </c>
      <c r="D739" s="233">
        <v>2012.02</v>
      </c>
      <c r="E739" s="23" t="s">
        <v>372</v>
      </c>
      <c r="F739" s="24">
        <v>1845</v>
      </c>
      <c r="G739" s="24">
        <v>2061</v>
      </c>
      <c r="H739" s="29" t="s">
        <v>855</v>
      </c>
      <c r="I739" s="26" t="s">
        <v>53</v>
      </c>
      <c r="J739" s="27"/>
      <c r="K739" s="231"/>
    </row>
    <row r="740" spans="1:11" s="5" customFormat="1" ht="33" customHeight="1" x14ac:dyDescent="0.2">
      <c r="A740" s="21">
        <f t="shared" si="24"/>
        <v>707</v>
      </c>
      <c r="B740" s="22" t="s">
        <v>1829</v>
      </c>
      <c r="C740" s="28" t="s">
        <v>1769</v>
      </c>
      <c r="D740" s="233">
        <v>2012.03</v>
      </c>
      <c r="E740" s="23" t="s">
        <v>410</v>
      </c>
      <c r="F740" s="24">
        <v>2492</v>
      </c>
      <c r="G740" s="24">
        <v>4051</v>
      </c>
      <c r="H740" s="29" t="s">
        <v>855</v>
      </c>
      <c r="I740" s="26" t="s">
        <v>53</v>
      </c>
      <c r="J740" s="27"/>
      <c r="K740" s="231"/>
    </row>
    <row r="741" spans="1:11" s="5" customFormat="1" ht="33" customHeight="1" x14ac:dyDescent="0.2">
      <c r="A741" s="21">
        <f t="shared" si="24"/>
        <v>708</v>
      </c>
      <c r="B741" s="22" t="s">
        <v>1830</v>
      </c>
      <c r="C741" s="54" t="s">
        <v>1771</v>
      </c>
      <c r="D741" s="233">
        <v>2012.03</v>
      </c>
      <c r="E741" s="23" t="s">
        <v>113</v>
      </c>
      <c r="F741" s="24">
        <v>4761</v>
      </c>
      <c r="G741" s="24">
        <v>6517</v>
      </c>
      <c r="H741" s="29" t="s">
        <v>1390</v>
      </c>
      <c r="I741" s="26" t="s">
        <v>53</v>
      </c>
      <c r="J741" s="27"/>
      <c r="K741" s="231"/>
    </row>
    <row r="742" spans="1:11" s="5" customFormat="1" ht="33" customHeight="1" x14ac:dyDescent="0.2">
      <c r="A742" s="21">
        <f t="shared" si="24"/>
        <v>709</v>
      </c>
      <c r="B742" s="22" t="s">
        <v>1831</v>
      </c>
      <c r="C742" s="54" t="s">
        <v>1793</v>
      </c>
      <c r="D742" s="233">
        <v>2012.03</v>
      </c>
      <c r="E742" s="23" t="s">
        <v>411</v>
      </c>
      <c r="F742" s="24">
        <v>2891</v>
      </c>
      <c r="G742" s="24">
        <v>2983</v>
      </c>
      <c r="H742" s="29" t="s">
        <v>1451</v>
      </c>
      <c r="I742" s="26" t="s">
        <v>53</v>
      </c>
      <c r="J742" s="27"/>
      <c r="K742" s="231"/>
    </row>
    <row r="743" spans="1:11" s="5" customFormat="1" ht="33" customHeight="1" x14ac:dyDescent="0.2">
      <c r="A743" s="21">
        <f t="shared" si="24"/>
        <v>710</v>
      </c>
      <c r="B743" s="22" t="s">
        <v>1832</v>
      </c>
      <c r="C743" s="28" t="s">
        <v>1785</v>
      </c>
      <c r="D743" s="235">
        <v>2012.06</v>
      </c>
      <c r="E743" s="23" t="s">
        <v>419</v>
      </c>
      <c r="F743" s="24">
        <v>2710</v>
      </c>
      <c r="G743" s="24">
        <v>5180</v>
      </c>
      <c r="H743" s="29" t="s">
        <v>2</v>
      </c>
      <c r="I743" s="26" t="s">
        <v>53</v>
      </c>
      <c r="J743" s="27"/>
      <c r="K743" s="231"/>
    </row>
    <row r="744" spans="1:11" s="5" customFormat="1" ht="33" customHeight="1" x14ac:dyDescent="0.2">
      <c r="A744" s="21">
        <f t="shared" si="24"/>
        <v>711</v>
      </c>
      <c r="B744" s="22" t="s">
        <v>1833</v>
      </c>
      <c r="C744" s="28" t="s">
        <v>1769</v>
      </c>
      <c r="D744" s="235">
        <v>2012.06</v>
      </c>
      <c r="E744" s="23" t="s">
        <v>421</v>
      </c>
      <c r="F744" s="24">
        <v>2625</v>
      </c>
      <c r="G744" s="24">
        <v>3407</v>
      </c>
      <c r="H744" s="29" t="s">
        <v>2</v>
      </c>
      <c r="I744" s="26" t="s">
        <v>53</v>
      </c>
      <c r="J744" s="27"/>
      <c r="K744" s="231"/>
    </row>
    <row r="745" spans="1:11" s="5" customFormat="1" ht="33" customHeight="1" x14ac:dyDescent="0.2">
      <c r="A745" s="21">
        <f t="shared" si="24"/>
        <v>712</v>
      </c>
      <c r="B745" s="22" t="s">
        <v>1834</v>
      </c>
      <c r="C745" s="28" t="s">
        <v>1771</v>
      </c>
      <c r="D745" s="235">
        <v>2012.06</v>
      </c>
      <c r="E745" s="23" t="s">
        <v>381</v>
      </c>
      <c r="F745" s="24">
        <v>3036</v>
      </c>
      <c r="G745" s="24">
        <v>2917</v>
      </c>
      <c r="H745" s="29" t="s">
        <v>2</v>
      </c>
      <c r="I745" s="26" t="s">
        <v>53</v>
      </c>
      <c r="J745" s="27"/>
      <c r="K745" s="231"/>
    </row>
    <row r="746" spans="1:11" s="5" customFormat="1" ht="33" customHeight="1" x14ac:dyDescent="0.2">
      <c r="A746" s="21">
        <f t="shared" si="24"/>
        <v>713</v>
      </c>
      <c r="B746" s="22" t="s">
        <v>1835</v>
      </c>
      <c r="C746" s="28" t="s">
        <v>866</v>
      </c>
      <c r="D746" s="235">
        <v>2012.07</v>
      </c>
      <c r="E746" s="23" t="s">
        <v>103</v>
      </c>
      <c r="F746" s="24">
        <v>3544</v>
      </c>
      <c r="G746" s="24">
        <v>5949</v>
      </c>
      <c r="H746" s="29" t="s">
        <v>941</v>
      </c>
      <c r="I746" s="26" t="s">
        <v>53</v>
      </c>
      <c r="J746" s="27"/>
      <c r="K746" s="231"/>
    </row>
    <row r="747" spans="1:11" s="5" customFormat="1" ht="33" customHeight="1" x14ac:dyDescent="0.2">
      <c r="A747" s="21">
        <f t="shared" si="24"/>
        <v>714</v>
      </c>
      <c r="B747" s="22" t="s">
        <v>1836</v>
      </c>
      <c r="C747" s="54" t="s">
        <v>1771</v>
      </c>
      <c r="D747" s="235">
        <v>2012.08</v>
      </c>
      <c r="E747" s="23" t="s">
        <v>360</v>
      </c>
      <c r="F747" s="24">
        <v>4779</v>
      </c>
      <c r="G747" s="24">
        <v>9492</v>
      </c>
      <c r="H747" s="29" t="s">
        <v>1497</v>
      </c>
      <c r="I747" s="26" t="s">
        <v>53</v>
      </c>
      <c r="J747" s="27" t="s">
        <v>1837</v>
      </c>
      <c r="K747" s="231"/>
    </row>
    <row r="748" spans="1:11" s="5" customFormat="1" ht="33" customHeight="1" x14ac:dyDescent="0.2">
      <c r="A748" s="21">
        <f t="shared" si="24"/>
        <v>715</v>
      </c>
      <c r="B748" s="22" t="s">
        <v>1838</v>
      </c>
      <c r="C748" s="28" t="s">
        <v>1793</v>
      </c>
      <c r="D748" s="235">
        <v>2012.08</v>
      </c>
      <c r="E748" s="23" t="s">
        <v>202</v>
      </c>
      <c r="F748" s="24">
        <v>5986</v>
      </c>
      <c r="G748" s="24">
        <v>7217</v>
      </c>
      <c r="H748" s="29" t="s">
        <v>855</v>
      </c>
      <c r="I748" s="26" t="s">
        <v>53</v>
      </c>
      <c r="J748" s="27"/>
      <c r="K748" s="231"/>
    </row>
    <row r="749" spans="1:11" s="5" customFormat="1" ht="33" customHeight="1" x14ac:dyDescent="0.2">
      <c r="A749" s="21">
        <f t="shared" si="24"/>
        <v>716</v>
      </c>
      <c r="B749" s="22" t="s">
        <v>1839</v>
      </c>
      <c r="C749" s="28" t="s">
        <v>1769</v>
      </c>
      <c r="D749" s="235">
        <v>2012.09</v>
      </c>
      <c r="E749" s="23" t="s">
        <v>363</v>
      </c>
      <c r="F749" s="24">
        <v>5620</v>
      </c>
      <c r="G749" s="24">
        <v>12790</v>
      </c>
      <c r="H749" s="29" t="s">
        <v>925</v>
      </c>
      <c r="I749" s="26" t="s">
        <v>53</v>
      </c>
      <c r="J749" s="27"/>
      <c r="K749" s="231"/>
    </row>
    <row r="750" spans="1:11" s="5" customFormat="1" ht="33" customHeight="1" x14ac:dyDescent="0.2">
      <c r="A750" s="21">
        <f t="shared" si="24"/>
        <v>717</v>
      </c>
      <c r="B750" s="22" t="s">
        <v>1840</v>
      </c>
      <c r="C750" s="54" t="s">
        <v>1769</v>
      </c>
      <c r="D750" s="235" t="s">
        <v>1841</v>
      </c>
      <c r="E750" s="23" t="s">
        <v>367</v>
      </c>
      <c r="F750" s="24">
        <v>244</v>
      </c>
      <c r="G750" s="24">
        <v>355</v>
      </c>
      <c r="H750" s="29" t="s">
        <v>1081</v>
      </c>
      <c r="I750" s="26" t="s">
        <v>53</v>
      </c>
      <c r="J750" s="27"/>
      <c r="K750" s="231"/>
    </row>
    <row r="751" spans="1:11" s="5" customFormat="1" ht="33" customHeight="1" x14ac:dyDescent="0.2">
      <c r="A751" s="21">
        <f t="shared" si="24"/>
        <v>718</v>
      </c>
      <c r="B751" s="28" t="s">
        <v>1842</v>
      </c>
      <c r="C751" s="28" t="s">
        <v>1769</v>
      </c>
      <c r="D751" s="233">
        <v>2012.11</v>
      </c>
      <c r="E751" s="23" t="s">
        <v>150</v>
      </c>
      <c r="F751" s="24">
        <v>2944</v>
      </c>
      <c r="G751" s="24">
        <v>5862</v>
      </c>
      <c r="H751" s="29" t="s">
        <v>925</v>
      </c>
      <c r="I751" s="26" t="s">
        <v>53</v>
      </c>
      <c r="J751" s="27"/>
      <c r="K751" s="231"/>
    </row>
    <row r="752" spans="1:11" s="5" customFormat="1" ht="33" customHeight="1" x14ac:dyDescent="0.2">
      <c r="A752" s="21">
        <f t="shared" si="24"/>
        <v>719</v>
      </c>
      <c r="B752" s="28" t="s">
        <v>1843</v>
      </c>
      <c r="C752" s="28" t="s">
        <v>1785</v>
      </c>
      <c r="D752" s="233">
        <v>2012.11</v>
      </c>
      <c r="E752" s="23" t="s">
        <v>369</v>
      </c>
      <c r="F752" s="24">
        <v>3702</v>
      </c>
      <c r="G752" s="24">
        <v>4814</v>
      </c>
      <c r="H752" s="29" t="s">
        <v>851</v>
      </c>
      <c r="I752" s="26" t="s">
        <v>53</v>
      </c>
      <c r="J752" s="27"/>
      <c r="K752" s="231"/>
    </row>
    <row r="753" spans="1:11" s="5" customFormat="1" ht="33" customHeight="1" x14ac:dyDescent="0.2">
      <c r="A753" s="21">
        <f t="shared" si="24"/>
        <v>720</v>
      </c>
      <c r="B753" s="28" t="s">
        <v>1844</v>
      </c>
      <c r="C753" s="54" t="s">
        <v>1818</v>
      </c>
      <c r="D753" s="235">
        <v>2012.12</v>
      </c>
      <c r="E753" s="23" t="s">
        <v>189</v>
      </c>
      <c r="F753" s="24">
        <v>2661</v>
      </c>
      <c r="G753" s="24">
        <v>3396</v>
      </c>
      <c r="H753" s="29" t="s">
        <v>851</v>
      </c>
      <c r="I753" s="26" t="s">
        <v>53</v>
      </c>
      <c r="J753" s="27"/>
      <c r="K753" s="231"/>
    </row>
    <row r="754" spans="1:11" s="5" customFormat="1" ht="33" customHeight="1" x14ac:dyDescent="0.2">
      <c r="A754" s="21">
        <f t="shared" si="24"/>
        <v>721</v>
      </c>
      <c r="B754" s="28" t="s">
        <v>1845</v>
      </c>
      <c r="C754" s="54" t="s">
        <v>1769</v>
      </c>
      <c r="D754" s="235">
        <v>2012.12</v>
      </c>
      <c r="E754" s="23" t="s">
        <v>371</v>
      </c>
      <c r="F754" s="24">
        <v>784</v>
      </c>
      <c r="G754" s="24">
        <v>1202</v>
      </c>
      <c r="H754" s="29" t="s">
        <v>1669</v>
      </c>
      <c r="I754" s="26" t="s">
        <v>53</v>
      </c>
      <c r="J754" s="27"/>
      <c r="K754" s="231"/>
    </row>
    <row r="755" spans="1:11" s="5" customFormat="1" ht="33" customHeight="1" x14ac:dyDescent="0.2">
      <c r="A755" s="21">
        <f t="shared" si="24"/>
        <v>722</v>
      </c>
      <c r="B755" s="28" t="s">
        <v>1846</v>
      </c>
      <c r="C755" s="28" t="s">
        <v>1793</v>
      </c>
      <c r="D755" s="235">
        <v>2013.01</v>
      </c>
      <c r="E755" s="23" t="s">
        <v>180</v>
      </c>
      <c r="F755" s="24">
        <v>6842</v>
      </c>
      <c r="G755" s="24">
        <v>10024</v>
      </c>
      <c r="H755" s="29" t="s">
        <v>1669</v>
      </c>
      <c r="I755" s="26" t="s">
        <v>53</v>
      </c>
      <c r="J755" s="27"/>
      <c r="K755" s="231"/>
    </row>
    <row r="756" spans="1:11" s="5" customFormat="1" ht="33" customHeight="1" x14ac:dyDescent="0.2">
      <c r="A756" s="21">
        <f t="shared" ref="A756:A819" si="25">ROW()-33</f>
        <v>723</v>
      </c>
      <c r="B756" s="28" t="s">
        <v>1847</v>
      </c>
      <c r="C756" s="28" t="s">
        <v>1818</v>
      </c>
      <c r="D756" s="235">
        <v>2013.04</v>
      </c>
      <c r="E756" s="23" t="s">
        <v>191</v>
      </c>
      <c r="F756" s="24">
        <v>2495</v>
      </c>
      <c r="G756" s="24">
        <v>5564</v>
      </c>
      <c r="H756" s="29" t="s">
        <v>1848</v>
      </c>
      <c r="I756" s="26" t="s">
        <v>53</v>
      </c>
      <c r="J756" s="27"/>
      <c r="K756" s="231"/>
    </row>
    <row r="757" spans="1:11" s="5" customFormat="1" ht="33" customHeight="1" x14ac:dyDescent="0.2">
      <c r="A757" s="21">
        <f t="shared" si="25"/>
        <v>724</v>
      </c>
      <c r="B757" s="28" t="s">
        <v>1849</v>
      </c>
      <c r="C757" s="28" t="s">
        <v>866</v>
      </c>
      <c r="D757" s="235">
        <v>2013.05</v>
      </c>
      <c r="E757" s="23" t="s">
        <v>144</v>
      </c>
      <c r="F757" s="24">
        <v>3885</v>
      </c>
      <c r="G757" s="24">
        <v>6459</v>
      </c>
      <c r="H757" s="29" t="s">
        <v>1182</v>
      </c>
      <c r="I757" s="26" t="s">
        <v>53</v>
      </c>
      <c r="J757" s="27"/>
      <c r="K757" s="231"/>
    </row>
    <row r="758" spans="1:11" s="5" customFormat="1" ht="33" customHeight="1" x14ac:dyDescent="0.2">
      <c r="A758" s="21">
        <f t="shared" si="25"/>
        <v>725</v>
      </c>
      <c r="B758" s="22" t="s">
        <v>1850</v>
      </c>
      <c r="C758" s="28" t="s">
        <v>1793</v>
      </c>
      <c r="D758" s="235">
        <v>2013.05</v>
      </c>
      <c r="E758" s="23" t="s">
        <v>233</v>
      </c>
      <c r="F758" s="24">
        <v>2757</v>
      </c>
      <c r="G758" s="24">
        <v>2795</v>
      </c>
      <c r="H758" s="29" t="s">
        <v>941</v>
      </c>
      <c r="I758" s="26" t="s">
        <v>53</v>
      </c>
      <c r="J758" s="27"/>
      <c r="K758" s="231"/>
    </row>
    <row r="759" spans="1:11" s="5" customFormat="1" ht="33" customHeight="1" x14ac:dyDescent="0.2">
      <c r="A759" s="21">
        <f t="shared" si="25"/>
        <v>726</v>
      </c>
      <c r="B759" s="28" t="s">
        <v>1851</v>
      </c>
      <c r="C759" s="28" t="s">
        <v>1769</v>
      </c>
      <c r="D759" s="235">
        <v>2013.07</v>
      </c>
      <c r="E759" s="23" t="s">
        <v>343</v>
      </c>
      <c r="F759" s="24">
        <v>3266</v>
      </c>
      <c r="G759" s="24">
        <v>3333</v>
      </c>
      <c r="H759" s="29" t="s">
        <v>944</v>
      </c>
      <c r="I759" s="26" t="s">
        <v>53</v>
      </c>
      <c r="J759" s="27"/>
      <c r="K759" s="231"/>
    </row>
    <row r="760" spans="1:11" s="5" customFormat="1" ht="33" customHeight="1" x14ac:dyDescent="0.2">
      <c r="A760" s="21">
        <f t="shared" si="25"/>
        <v>727</v>
      </c>
      <c r="B760" s="28" t="s">
        <v>1852</v>
      </c>
      <c r="C760" s="28" t="s">
        <v>1771</v>
      </c>
      <c r="D760" s="235">
        <v>2013.07</v>
      </c>
      <c r="E760" s="23" t="s">
        <v>345</v>
      </c>
      <c r="F760" s="24">
        <v>2916</v>
      </c>
      <c r="G760" s="24">
        <v>3598</v>
      </c>
      <c r="H760" s="29" t="s">
        <v>904</v>
      </c>
      <c r="I760" s="26" t="s">
        <v>53</v>
      </c>
      <c r="J760" s="27"/>
      <c r="K760" s="231"/>
    </row>
    <row r="761" spans="1:11" s="5" customFormat="1" ht="33" customHeight="1" x14ac:dyDescent="0.2">
      <c r="A761" s="21">
        <f t="shared" si="25"/>
        <v>728</v>
      </c>
      <c r="B761" s="28" t="s">
        <v>1853</v>
      </c>
      <c r="C761" s="28" t="s">
        <v>1854</v>
      </c>
      <c r="D761" s="235">
        <v>2013.07</v>
      </c>
      <c r="E761" s="23" t="s">
        <v>240</v>
      </c>
      <c r="F761" s="24">
        <v>3227</v>
      </c>
      <c r="G761" s="24">
        <v>7646</v>
      </c>
      <c r="H761" s="29" t="s">
        <v>1194</v>
      </c>
      <c r="I761" s="26" t="s">
        <v>53</v>
      </c>
      <c r="J761" s="27"/>
      <c r="K761" s="231"/>
    </row>
    <row r="762" spans="1:11" s="5" customFormat="1" ht="33" customHeight="1" x14ac:dyDescent="0.2">
      <c r="A762" s="21">
        <f t="shared" si="25"/>
        <v>729</v>
      </c>
      <c r="B762" s="28" t="s">
        <v>1855</v>
      </c>
      <c r="C762" s="28" t="s">
        <v>1856</v>
      </c>
      <c r="D762" s="235">
        <v>2013.07</v>
      </c>
      <c r="E762" s="23" t="s">
        <v>339</v>
      </c>
      <c r="F762" s="24">
        <v>2256</v>
      </c>
      <c r="G762" s="24">
        <v>4662</v>
      </c>
      <c r="H762" s="29" t="s">
        <v>1446</v>
      </c>
      <c r="I762" s="26" t="s">
        <v>53</v>
      </c>
      <c r="J762" s="27"/>
      <c r="K762" s="231"/>
    </row>
    <row r="763" spans="1:11" s="5" customFormat="1" ht="33" customHeight="1" x14ac:dyDescent="0.2">
      <c r="A763" s="21">
        <f t="shared" si="25"/>
        <v>730</v>
      </c>
      <c r="B763" s="28" t="s">
        <v>1857</v>
      </c>
      <c r="C763" s="28" t="s">
        <v>1771</v>
      </c>
      <c r="D763" s="235">
        <v>2013.08</v>
      </c>
      <c r="E763" s="23" t="s">
        <v>283</v>
      </c>
      <c r="F763" s="24">
        <v>3324</v>
      </c>
      <c r="G763" s="24">
        <v>3866</v>
      </c>
      <c r="H763" s="29" t="s">
        <v>1497</v>
      </c>
      <c r="I763" s="26" t="s">
        <v>53</v>
      </c>
      <c r="J763" s="27"/>
      <c r="K763" s="231"/>
    </row>
    <row r="764" spans="1:11" s="5" customFormat="1" ht="33" customHeight="1" x14ac:dyDescent="0.2">
      <c r="A764" s="21">
        <f t="shared" si="25"/>
        <v>731</v>
      </c>
      <c r="B764" s="28" t="s">
        <v>1858</v>
      </c>
      <c r="C764" s="54" t="s">
        <v>1784</v>
      </c>
      <c r="D764" s="235">
        <v>2013.08</v>
      </c>
      <c r="E764" s="23" t="s">
        <v>250</v>
      </c>
      <c r="F764" s="24">
        <v>2463</v>
      </c>
      <c r="G764" s="24">
        <v>3828</v>
      </c>
      <c r="H764" s="29" t="s">
        <v>1446</v>
      </c>
      <c r="I764" s="26" t="s">
        <v>53</v>
      </c>
      <c r="J764" s="27"/>
      <c r="K764" s="231"/>
    </row>
    <row r="765" spans="1:11" s="5" customFormat="1" ht="33" customHeight="1" x14ac:dyDescent="0.2">
      <c r="A765" s="21">
        <f t="shared" si="25"/>
        <v>732</v>
      </c>
      <c r="B765" s="28" t="s">
        <v>1859</v>
      </c>
      <c r="C765" s="28" t="s">
        <v>866</v>
      </c>
      <c r="D765" s="235" t="s">
        <v>1860</v>
      </c>
      <c r="E765" s="23" t="s">
        <v>109</v>
      </c>
      <c r="F765" s="24">
        <v>3549</v>
      </c>
      <c r="G765" s="24">
        <v>5591</v>
      </c>
      <c r="H765" s="29" t="s">
        <v>944</v>
      </c>
      <c r="I765" s="26" t="s">
        <v>53</v>
      </c>
      <c r="J765" s="27"/>
      <c r="K765" s="231"/>
    </row>
    <row r="766" spans="1:11" s="5" customFormat="1" ht="33" customHeight="1" x14ac:dyDescent="0.2">
      <c r="A766" s="21">
        <f t="shared" si="25"/>
        <v>733</v>
      </c>
      <c r="B766" s="28" t="s">
        <v>1861</v>
      </c>
      <c r="C766" s="28" t="s">
        <v>866</v>
      </c>
      <c r="D766" s="233">
        <v>2014.03</v>
      </c>
      <c r="E766" s="52" t="s">
        <v>323</v>
      </c>
      <c r="F766" s="53">
        <v>2581</v>
      </c>
      <c r="G766" s="24">
        <v>4688</v>
      </c>
      <c r="H766" s="29" t="s">
        <v>1492</v>
      </c>
      <c r="I766" s="26" t="s">
        <v>53</v>
      </c>
      <c r="J766" s="45"/>
      <c r="K766" s="231"/>
    </row>
    <row r="767" spans="1:11" s="5" customFormat="1" ht="33" customHeight="1" x14ac:dyDescent="0.2">
      <c r="A767" s="21">
        <f t="shared" si="25"/>
        <v>734</v>
      </c>
      <c r="B767" s="28" t="s">
        <v>1862</v>
      </c>
      <c r="C767" s="54" t="s">
        <v>1797</v>
      </c>
      <c r="D767" s="233">
        <v>2014.04</v>
      </c>
      <c r="E767" s="52" t="s">
        <v>326</v>
      </c>
      <c r="F767" s="53">
        <v>2813</v>
      </c>
      <c r="G767" s="24">
        <v>4787</v>
      </c>
      <c r="H767" s="29" t="s">
        <v>2</v>
      </c>
      <c r="I767" s="26" t="s">
        <v>53</v>
      </c>
      <c r="J767" s="45"/>
      <c r="K767" s="231"/>
    </row>
    <row r="768" spans="1:11" s="5" customFormat="1" ht="33" customHeight="1" x14ac:dyDescent="0.2">
      <c r="A768" s="21">
        <f t="shared" si="25"/>
        <v>735</v>
      </c>
      <c r="B768" s="28" t="s">
        <v>1863</v>
      </c>
      <c r="C768" s="28" t="s">
        <v>1780</v>
      </c>
      <c r="D768" s="233">
        <v>2014.05</v>
      </c>
      <c r="E768" s="52" t="s">
        <v>331</v>
      </c>
      <c r="F768" s="53">
        <v>2911</v>
      </c>
      <c r="G768" s="24">
        <v>4918</v>
      </c>
      <c r="H768" s="29" t="s">
        <v>944</v>
      </c>
      <c r="I768" s="26" t="s">
        <v>53</v>
      </c>
      <c r="J768" s="45"/>
      <c r="K768" s="231"/>
    </row>
    <row r="769" spans="1:11" s="7" customFormat="1" ht="33" customHeight="1" x14ac:dyDescent="0.2">
      <c r="A769" s="21">
        <f t="shared" si="25"/>
        <v>736</v>
      </c>
      <c r="B769" s="28" t="s">
        <v>1864</v>
      </c>
      <c r="C769" s="28" t="s">
        <v>1769</v>
      </c>
      <c r="D769" s="233">
        <v>2014.06</v>
      </c>
      <c r="E769" s="52" t="s">
        <v>144</v>
      </c>
      <c r="F769" s="53">
        <v>8755</v>
      </c>
      <c r="G769" s="24">
        <v>15031</v>
      </c>
      <c r="H769" s="29" t="s">
        <v>861</v>
      </c>
      <c r="I769" s="26" t="s">
        <v>53</v>
      </c>
      <c r="J769" s="45"/>
      <c r="K769" s="266"/>
    </row>
    <row r="770" spans="1:11" s="5" customFormat="1" ht="33" customHeight="1" x14ac:dyDescent="0.2">
      <c r="A770" s="21">
        <f t="shared" si="25"/>
        <v>737</v>
      </c>
      <c r="B770" s="28" t="s">
        <v>1865</v>
      </c>
      <c r="C770" s="28" t="s">
        <v>1771</v>
      </c>
      <c r="D770" s="233">
        <v>2014.06</v>
      </c>
      <c r="E770" s="52" t="s">
        <v>261</v>
      </c>
      <c r="F770" s="53">
        <v>3584</v>
      </c>
      <c r="G770" s="24">
        <v>5718</v>
      </c>
      <c r="H770" s="29" t="s">
        <v>944</v>
      </c>
      <c r="I770" s="26" t="s">
        <v>53</v>
      </c>
      <c r="J770" s="45"/>
      <c r="K770" s="231"/>
    </row>
    <row r="771" spans="1:11" s="5" customFormat="1" ht="33" customHeight="1" x14ac:dyDescent="0.2">
      <c r="A771" s="21">
        <f t="shared" si="25"/>
        <v>738</v>
      </c>
      <c r="B771" s="22" t="s">
        <v>1866</v>
      </c>
      <c r="C771" s="47" t="s">
        <v>1793</v>
      </c>
      <c r="D771" s="233">
        <v>2014.07</v>
      </c>
      <c r="E771" s="23" t="s">
        <v>334</v>
      </c>
      <c r="F771" s="24">
        <v>10571</v>
      </c>
      <c r="G771" s="24">
        <v>13923</v>
      </c>
      <c r="H771" s="29" t="s">
        <v>941</v>
      </c>
      <c r="I771" s="26" t="s">
        <v>53</v>
      </c>
      <c r="J771" s="27"/>
      <c r="K771" s="231"/>
    </row>
    <row r="772" spans="1:11" s="5" customFormat="1" ht="33" customHeight="1" x14ac:dyDescent="0.2">
      <c r="A772" s="21">
        <f t="shared" si="25"/>
        <v>739</v>
      </c>
      <c r="B772" s="22" t="s">
        <v>1867</v>
      </c>
      <c r="C772" s="22" t="s">
        <v>1797</v>
      </c>
      <c r="D772" s="233">
        <v>2014.07</v>
      </c>
      <c r="E772" s="23" t="s">
        <v>335</v>
      </c>
      <c r="F772" s="24">
        <v>4314</v>
      </c>
      <c r="G772" s="24">
        <v>8249</v>
      </c>
      <c r="H772" s="29" t="s">
        <v>851</v>
      </c>
      <c r="I772" s="26" t="s">
        <v>53</v>
      </c>
      <c r="J772" s="27"/>
      <c r="K772" s="231"/>
    </row>
    <row r="773" spans="1:11" s="5" customFormat="1" ht="33" customHeight="1" x14ac:dyDescent="0.2">
      <c r="A773" s="21">
        <f t="shared" si="25"/>
        <v>740</v>
      </c>
      <c r="B773" s="22" t="s">
        <v>1868</v>
      </c>
      <c r="C773" s="22" t="s">
        <v>1856</v>
      </c>
      <c r="D773" s="233">
        <v>2014.07</v>
      </c>
      <c r="E773" s="23" t="s">
        <v>338</v>
      </c>
      <c r="F773" s="24">
        <v>3043</v>
      </c>
      <c r="G773" s="24">
        <v>4548</v>
      </c>
      <c r="H773" s="29" t="s">
        <v>951</v>
      </c>
      <c r="I773" s="26" t="s">
        <v>53</v>
      </c>
      <c r="J773" s="27"/>
      <c r="K773" s="231"/>
    </row>
    <row r="774" spans="1:11" s="5" customFormat="1" ht="33" customHeight="1" x14ac:dyDescent="0.2">
      <c r="A774" s="21">
        <f t="shared" si="25"/>
        <v>741</v>
      </c>
      <c r="B774" s="22" t="s">
        <v>1869</v>
      </c>
      <c r="C774" s="22" t="s">
        <v>1784</v>
      </c>
      <c r="D774" s="233">
        <v>2014.07</v>
      </c>
      <c r="E774" s="23" t="s">
        <v>150</v>
      </c>
      <c r="F774" s="24">
        <v>2837</v>
      </c>
      <c r="G774" s="24">
        <v>6165</v>
      </c>
      <c r="H774" s="29" t="s">
        <v>1446</v>
      </c>
      <c r="I774" s="26" t="s">
        <v>53</v>
      </c>
      <c r="J774" s="27"/>
      <c r="K774" s="231"/>
    </row>
    <row r="775" spans="1:11" s="5" customFormat="1" ht="33" customHeight="1" x14ac:dyDescent="0.2">
      <c r="A775" s="21">
        <f t="shared" si="25"/>
        <v>742</v>
      </c>
      <c r="B775" s="22" t="s">
        <v>1870</v>
      </c>
      <c r="C775" s="129" t="s">
        <v>1769</v>
      </c>
      <c r="D775" s="233">
        <v>2014.07</v>
      </c>
      <c r="E775" s="23" t="s">
        <v>152</v>
      </c>
      <c r="F775" s="24">
        <v>2947</v>
      </c>
      <c r="G775" s="24">
        <v>4668</v>
      </c>
      <c r="H775" s="29" t="s">
        <v>944</v>
      </c>
      <c r="I775" s="26" t="s">
        <v>53</v>
      </c>
      <c r="J775" s="27"/>
      <c r="K775" s="231"/>
    </row>
    <row r="776" spans="1:11" s="7" customFormat="1" ht="33" customHeight="1" x14ac:dyDescent="0.2">
      <c r="A776" s="21">
        <f t="shared" si="25"/>
        <v>743</v>
      </c>
      <c r="B776" s="22" t="s">
        <v>1871</v>
      </c>
      <c r="C776" s="22" t="s">
        <v>1784</v>
      </c>
      <c r="D776" s="233">
        <v>2014.08</v>
      </c>
      <c r="E776" s="23" t="s">
        <v>294</v>
      </c>
      <c r="F776" s="24">
        <v>3355</v>
      </c>
      <c r="G776" s="24">
        <v>3449</v>
      </c>
      <c r="H776" s="29" t="s">
        <v>1451</v>
      </c>
      <c r="I776" s="26" t="s">
        <v>53</v>
      </c>
      <c r="J776" s="27"/>
      <c r="K776" s="266"/>
    </row>
    <row r="777" spans="1:11" s="5" customFormat="1" ht="33" customHeight="1" x14ac:dyDescent="0.2">
      <c r="A777" s="21">
        <f t="shared" si="25"/>
        <v>744</v>
      </c>
      <c r="B777" s="22" t="s">
        <v>1872</v>
      </c>
      <c r="C777" s="47" t="s">
        <v>1873</v>
      </c>
      <c r="D777" s="233">
        <v>2014.08</v>
      </c>
      <c r="E777" s="23" t="s">
        <v>191</v>
      </c>
      <c r="F777" s="24">
        <v>2430</v>
      </c>
      <c r="G777" s="24">
        <v>5025</v>
      </c>
      <c r="H777" s="29" t="s">
        <v>1390</v>
      </c>
      <c r="I777" s="26" t="s">
        <v>53</v>
      </c>
      <c r="J777" s="27"/>
      <c r="K777" s="231"/>
    </row>
    <row r="778" spans="1:11" s="5" customFormat="1" ht="33" customHeight="1" x14ac:dyDescent="0.2">
      <c r="A778" s="21">
        <f t="shared" si="25"/>
        <v>745</v>
      </c>
      <c r="B778" s="22" t="s">
        <v>1874</v>
      </c>
      <c r="C778" s="22" t="s">
        <v>866</v>
      </c>
      <c r="D778" s="233">
        <v>2014.09</v>
      </c>
      <c r="E778" s="23" t="s">
        <v>297</v>
      </c>
      <c r="F778" s="24">
        <v>744</v>
      </c>
      <c r="G778" s="24">
        <v>1180</v>
      </c>
      <c r="H778" s="29" t="s">
        <v>951</v>
      </c>
      <c r="I778" s="26" t="s">
        <v>53</v>
      </c>
      <c r="J778" s="27"/>
      <c r="K778" s="231"/>
    </row>
    <row r="779" spans="1:11" s="5" customFormat="1" ht="33" customHeight="1" x14ac:dyDescent="0.2">
      <c r="A779" s="21">
        <f t="shared" si="25"/>
        <v>746</v>
      </c>
      <c r="B779" s="22" t="s">
        <v>1875</v>
      </c>
      <c r="C779" s="22" t="s">
        <v>1873</v>
      </c>
      <c r="D779" s="233" t="s">
        <v>1876</v>
      </c>
      <c r="E779" s="23" t="s">
        <v>302</v>
      </c>
      <c r="F779" s="24">
        <v>4349</v>
      </c>
      <c r="G779" s="24">
        <v>11319</v>
      </c>
      <c r="H779" s="29" t="s">
        <v>1182</v>
      </c>
      <c r="I779" s="26" t="s">
        <v>53</v>
      </c>
      <c r="J779" s="27"/>
      <c r="K779" s="231"/>
    </row>
    <row r="780" spans="1:11" s="5" customFormat="1" ht="33" customHeight="1" x14ac:dyDescent="0.2">
      <c r="A780" s="21">
        <f t="shared" si="25"/>
        <v>747</v>
      </c>
      <c r="B780" s="22" t="s">
        <v>1877</v>
      </c>
      <c r="C780" s="22" t="s">
        <v>1873</v>
      </c>
      <c r="D780" s="233" t="s">
        <v>1878</v>
      </c>
      <c r="E780" s="23" t="s">
        <v>304</v>
      </c>
      <c r="F780" s="24">
        <v>2947</v>
      </c>
      <c r="G780" s="24">
        <v>4399</v>
      </c>
      <c r="H780" s="29" t="s">
        <v>951</v>
      </c>
      <c r="I780" s="26" t="s">
        <v>53</v>
      </c>
      <c r="J780" s="27"/>
      <c r="K780" s="231"/>
    </row>
    <row r="781" spans="1:11" s="5" customFormat="1" ht="33" customHeight="1" x14ac:dyDescent="0.2">
      <c r="A781" s="21">
        <f t="shared" si="25"/>
        <v>748</v>
      </c>
      <c r="B781" s="22" t="s">
        <v>1879</v>
      </c>
      <c r="C781" s="22" t="s">
        <v>1784</v>
      </c>
      <c r="D781" s="233">
        <v>2014.12</v>
      </c>
      <c r="E781" s="23" t="s">
        <v>166</v>
      </c>
      <c r="F781" s="24">
        <v>2299</v>
      </c>
      <c r="G781" s="24">
        <v>3975</v>
      </c>
      <c r="H781" s="29" t="s">
        <v>1880</v>
      </c>
      <c r="I781" s="26" t="s">
        <v>53</v>
      </c>
      <c r="J781" s="27"/>
      <c r="K781" s="231"/>
    </row>
    <row r="782" spans="1:11" s="5" customFormat="1" ht="33" customHeight="1" x14ac:dyDescent="0.2">
      <c r="A782" s="21">
        <f t="shared" si="25"/>
        <v>749</v>
      </c>
      <c r="B782" s="22" t="s">
        <v>1783</v>
      </c>
      <c r="C782" s="47" t="s">
        <v>1881</v>
      </c>
      <c r="D782" s="233">
        <v>2014.12</v>
      </c>
      <c r="E782" s="23" t="s">
        <v>309</v>
      </c>
      <c r="F782" s="24">
        <v>312</v>
      </c>
      <c r="G782" s="24">
        <v>466</v>
      </c>
      <c r="H782" s="29" t="s">
        <v>1497</v>
      </c>
      <c r="I782" s="26" t="s">
        <v>53</v>
      </c>
      <c r="J782" s="27"/>
      <c r="K782" s="231"/>
    </row>
    <row r="783" spans="1:11" s="5" customFormat="1" ht="33" customHeight="1" x14ac:dyDescent="0.2">
      <c r="A783" s="21">
        <f t="shared" si="25"/>
        <v>750</v>
      </c>
      <c r="B783" s="34" t="s">
        <v>1882</v>
      </c>
      <c r="C783" s="34" t="s">
        <v>1784</v>
      </c>
      <c r="D783" s="237">
        <v>2015.01</v>
      </c>
      <c r="E783" s="36" t="s">
        <v>311</v>
      </c>
      <c r="F783" s="37">
        <v>5531</v>
      </c>
      <c r="G783" s="37">
        <v>9622</v>
      </c>
      <c r="H783" s="38" t="s">
        <v>1390</v>
      </c>
      <c r="I783" s="39" t="s">
        <v>53</v>
      </c>
      <c r="J783" s="27"/>
      <c r="K783" s="231"/>
    </row>
    <row r="784" spans="1:11" s="5" customFormat="1" ht="33" customHeight="1" x14ac:dyDescent="0.2">
      <c r="A784" s="21">
        <f t="shared" si="25"/>
        <v>751</v>
      </c>
      <c r="B784" s="145" t="s">
        <v>1883</v>
      </c>
      <c r="C784" s="28" t="s">
        <v>1873</v>
      </c>
      <c r="D784" s="269">
        <v>2015.02</v>
      </c>
      <c r="E784" s="270" t="s">
        <v>314</v>
      </c>
      <c r="F784" s="146">
        <v>3390</v>
      </c>
      <c r="G784" s="146">
        <v>4995</v>
      </c>
      <c r="H784" s="271" t="s">
        <v>1390</v>
      </c>
      <c r="I784" s="272" t="s">
        <v>53</v>
      </c>
      <c r="J784" s="46"/>
      <c r="K784" s="231"/>
    </row>
    <row r="785" spans="1:11" s="5" customFormat="1" ht="33" customHeight="1" x14ac:dyDescent="0.2">
      <c r="A785" s="21">
        <f t="shared" si="25"/>
        <v>752</v>
      </c>
      <c r="B785" s="123" t="s">
        <v>1884</v>
      </c>
      <c r="C785" s="123" t="s">
        <v>866</v>
      </c>
      <c r="D785" s="273">
        <v>2015.03</v>
      </c>
      <c r="E785" s="124" t="s">
        <v>228</v>
      </c>
      <c r="F785" s="125">
        <v>2848</v>
      </c>
      <c r="G785" s="125">
        <v>2502</v>
      </c>
      <c r="H785" s="200" t="s">
        <v>904</v>
      </c>
      <c r="I785" s="126" t="s">
        <v>53</v>
      </c>
      <c r="J785" s="46"/>
      <c r="K785" s="231"/>
    </row>
    <row r="786" spans="1:11" s="7" customFormat="1" ht="33" customHeight="1" x14ac:dyDescent="0.2">
      <c r="A786" s="21">
        <f t="shared" si="25"/>
        <v>753</v>
      </c>
      <c r="B786" s="123" t="s">
        <v>1885</v>
      </c>
      <c r="C786" s="123" t="s">
        <v>1793</v>
      </c>
      <c r="D786" s="273">
        <v>2015.03</v>
      </c>
      <c r="E786" s="124" t="s">
        <v>258</v>
      </c>
      <c r="F786" s="125">
        <v>3283</v>
      </c>
      <c r="G786" s="125">
        <v>3268</v>
      </c>
      <c r="H786" s="200" t="s">
        <v>855</v>
      </c>
      <c r="I786" s="126" t="s">
        <v>53</v>
      </c>
      <c r="J786" s="46"/>
      <c r="K786" s="266"/>
    </row>
    <row r="787" spans="1:11" s="5" customFormat="1" ht="33" customHeight="1" x14ac:dyDescent="0.2">
      <c r="A787" s="21">
        <f t="shared" si="25"/>
        <v>754</v>
      </c>
      <c r="B787" s="123" t="s">
        <v>1886</v>
      </c>
      <c r="C787" s="28" t="s">
        <v>1771</v>
      </c>
      <c r="D787" s="273">
        <v>2015.03</v>
      </c>
      <c r="E787" s="124" t="s">
        <v>261</v>
      </c>
      <c r="F787" s="125">
        <v>305</v>
      </c>
      <c r="G787" s="125">
        <v>463</v>
      </c>
      <c r="H787" s="271" t="s">
        <v>855</v>
      </c>
      <c r="I787" s="126" t="s">
        <v>53</v>
      </c>
      <c r="J787" s="46"/>
      <c r="K787" s="231"/>
    </row>
    <row r="788" spans="1:11" s="5" customFormat="1" ht="33" customHeight="1" x14ac:dyDescent="0.2">
      <c r="A788" s="21">
        <f t="shared" si="25"/>
        <v>755</v>
      </c>
      <c r="B788" s="123" t="s">
        <v>1887</v>
      </c>
      <c r="C788" s="28" t="s">
        <v>866</v>
      </c>
      <c r="D788" s="273">
        <v>2015.06</v>
      </c>
      <c r="E788" s="124" t="s">
        <v>256</v>
      </c>
      <c r="F788" s="125">
        <v>2710</v>
      </c>
      <c r="G788" s="125">
        <v>3514</v>
      </c>
      <c r="H788" s="200" t="s">
        <v>951</v>
      </c>
      <c r="I788" s="126" t="s">
        <v>53</v>
      </c>
      <c r="J788" s="46"/>
      <c r="K788" s="231"/>
    </row>
    <row r="789" spans="1:11" s="5" customFormat="1" ht="33" customHeight="1" x14ac:dyDescent="0.2">
      <c r="A789" s="21">
        <f t="shared" si="25"/>
        <v>756</v>
      </c>
      <c r="B789" s="123" t="s">
        <v>1888</v>
      </c>
      <c r="C789" s="54" t="s">
        <v>1807</v>
      </c>
      <c r="D789" s="273">
        <v>2015.07</v>
      </c>
      <c r="E789" s="124" t="s">
        <v>276</v>
      </c>
      <c r="F789" s="125">
        <v>4572</v>
      </c>
      <c r="G789" s="125">
        <v>4248</v>
      </c>
      <c r="H789" s="200" t="s">
        <v>1390</v>
      </c>
      <c r="I789" s="126" t="s">
        <v>53</v>
      </c>
      <c r="J789" s="46"/>
      <c r="K789" s="231"/>
    </row>
    <row r="790" spans="1:11" s="5" customFormat="1" ht="33" customHeight="1" x14ac:dyDescent="0.2">
      <c r="A790" s="21">
        <f t="shared" si="25"/>
        <v>757</v>
      </c>
      <c r="B790" s="123" t="s">
        <v>1889</v>
      </c>
      <c r="C790" s="28" t="s">
        <v>1818</v>
      </c>
      <c r="D790" s="273">
        <v>2015.07</v>
      </c>
      <c r="E790" s="124" t="s">
        <v>194</v>
      </c>
      <c r="F790" s="125">
        <v>3616</v>
      </c>
      <c r="G790" s="125">
        <v>7975</v>
      </c>
      <c r="H790" s="271" t="s">
        <v>935</v>
      </c>
      <c r="I790" s="126" t="s">
        <v>53</v>
      </c>
      <c r="J790" s="46"/>
      <c r="K790" s="231"/>
    </row>
    <row r="791" spans="1:11" s="5" customFormat="1" ht="33" customHeight="1" x14ac:dyDescent="0.2">
      <c r="A791" s="21">
        <f t="shared" si="25"/>
        <v>758</v>
      </c>
      <c r="B791" s="123" t="s">
        <v>1890</v>
      </c>
      <c r="C791" s="123" t="s">
        <v>1797</v>
      </c>
      <c r="D791" s="273">
        <v>2015.07</v>
      </c>
      <c r="E791" s="124" t="s">
        <v>158</v>
      </c>
      <c r="F791" s="125">
        <v>12495</v>
      </c>
      <c r="G791" s="125">
        <v>7948</v>
      </c>
      <c r="H791" s="271" t="s">
        <v>935</v>
      </c>
      <c r="I791" s="126" t="s">
        <v>53</v>
      </c>
      <c r="J791" s="46"/>
      <c r="K791" s="231"/>
    </row>
    <row r="792" spans="1:11" s="5" customFormat="1" ht="33" customHeight="1" x14ac:dyDescent="0.2">
      <c r="A792" s="21">
        <f t="shared" si="25"/>
        <v>759</v>
      </c>
      <c r="B792" s="123" t="s">
        <v>1891</v>
      </c>
      <c r="C792" s="54" t="s">
        <v>866</v>
      </c>
      <c r="D792" s="273">
        <v>2015.08</v>
      </c>
      <c r="E792" s="124" t="s">
        <v>284</v>
      </c>
      <c r="F792" s="125">
        <v>3763</v>
      </c>
      <c r="G792" s="125">
        <v>7000</v>
      </c>
      <c r="H792" s="200" t="s">
        <v>1451</v>
      </c>
      <c r="I792" s="126" t="s">
        <v>53</v>
      </c>
      <c r="J792" s="46"/>
      <c r="K792" s="231"/>
    </row>
    <row r="793" spans="1:11" s="5" customFormat="1" ht="33" customHeight="1" x14ac:dyDescent="0.2">
      <c r="A793" s="21">
        <f t="shared" si="25"/>
        <v>760</v>
      </c>
      <c r="B793" s="123" t="s">
        <v>1892</v>
      </c>
      <c r="C793" s="123" t="s">
        <v>1769</v>
      </c>
      <c r="D793" s="273">
        <v>2015.08</v>
      </c>
      <c r="E793" s="124" t="s">
        <v>193</v>
      </c>
      <c r="F793" s="125">
        <v>5125</v>
      </c>
      <c r="G793" s="125">
        <v>8094</v>
      </c>
      <c r="H793" s="271" t="s">
        <v>855</v>
      </c>
      <c r="I793" s="126" t="s">
        <v>53</v>
      </c>
      <c r="J793" s="46"/>
      <c r="K793" s="231"/>
    </row>
    <row r="794" spans="1:11" s="5" customFormat="1" ht="33" customHeight="1" x14ac:dyDescent="0.2">
      <c r="A794" s="21">
        <f t="shared" si="25"/>
        <v>761</v>
      </c>
      <c r="B794" s="123" t="s">
        <v>1893</v>
      </c>
      <c r="C794" s="28" t="s">
        <v>1807</v>
      </c>
      <c r="D794" s="273">
        <v>2015.08</v>
      </c>
      <c r="E794" s="124" t="s">
        <v>290</v>
      </c>
      <c r="F794" s="125">
        <v>3544</v>
      </c>
      <c r="G794" s="125">
        <v>3978</v>
      </c>
      <c r="H794" s="271" t="s">
        <v>888</v>
      </c>
      <c r="I794" s="126" t="s">
        <v>53</v>
      </c>
      <c r="J794" s="46"/>
      <c r="K794" s="231"/>
    </row>
    <row r="795" spans="1:11" s="5" customFormat="1" ht="33" customHeight="1" x14ac:dyDescent="0.2">
      <c r="A795" s="21">
        <f t="shared" si="25"/>
        <v>762</v>
      </c>
      <c r="B795" s="123" t="s">
        <v>1894</v>
      </c>
      <c r="C795" s="28" t="s">
        <v>1793</v>
      </c>
      <c r="D795" s="273">
        <v>2015.09</v>
      </c>
      <c r="E795" s="124" t="s">
        <v>231</v>
      </c>
      <c r="F795" s="125">
        <v>2178</v>
      </c>
      <c r="G795" s="125">
        <v>3697</v>
      </c>
      <c r="H795" s="200" t="s">
        <v>960</v>
      </c>
      <c r="I795" s="126" t="s">
        <v>53</v>
      </c>
      <c r="J795" s="46"/>
      <c r="K795" s="231"/>
    </row>
    <row r="796" spans="1:11" s="5" customFormat="1" ht="33" customHeight="1" x14ac:dyDescent="0.2">
      <c r="A796" s="21">
        <f t="shared" si="25"/>
        <v>763</v>
      </c>
      <c r="B796" s="123" t="s">
        <v>1895</v>
      </c>
      <c r="C796" s="123" t="s">
        <v>866</v>
      </c>
      <c r="D796" s="273">
        <v>2015.12</v>
      </c>
      <c r="E796" s="124" t="s">
        <v>245</v>
      </c>
      <c r="F796" s="125">
        <v>2961</v>
      </c>
      <c r="G796" s="125">
        <v>6532</v>
      </c>
      <c r="H796" s="32" t="s">
        <v>888</v>
      </c>
      <c r="I796" s="126" t="s">
        <v>53</v>
      </c>
      <c r="J796" s="46"/>
      <c r="K796" s="231"/>
    </row>
    <row r="797" spans="1:11" s="7" customFormat="1" ht="33" customHeight="1" x14ac:dyDescent="0.2">
      <c r="A797" s="21">
        <f t="shared" si="25"/>
        <v>764</v>
      </c>
      <c r="B797" s="123" t="s">
        <v>1896</v>
      </c>
      <c r="C797" s="28" t="s">
        <v>866</v>
      </c>
      <c r="D797" s="273">
        <v>2016.03</v>
      </c>
      <c r="E797" s="124" t="s">
        <v>251</v>
      </c>
      <c r="F797" s="125">
        <v>3452</v>
      </c>
      <c r="G797" s="125">
        <v>5856</v>
      </c>
      <c r="H797" s="200" t="s">
        <v>861</v>
      </c>
      <c r="I797" s="126" t="s">
        <v>53</v>
      </c>
      <c r="J797" s="46"/>
      <c r="K797" s="266"/>
    </row>
    <row r="798" spans="1:11" s="7" customFormat="1" ht="33" customHeight="1" x14ac:dyDescent="0.2">
      <c r="A798" s="21">
        <f t="shared" si="25"/>
        <v>765</v>
      </c>
      <c r="B798" s="123" t="s">
        <v>1897</v>
      </c>
      <c r="C798" s="28" t="s">
        <v>866</v>
      </c>
      <c r="D798" s="273">
        <v>2016.04</v>
      </c>
      <c r="E798" s="124" t="s">
        <v>205</v>
      </c>
      <c r="F798" s="125">
        <v>3733</v>
      </c>
      <c r="G798" s="125">
        <v>6832</v>
      </c>
      <c r="H798" s="271" t="s">
        <v>855</v>
      </c>
      <c r="I798" s="126" t="s">
        <v>53</v>
      </c>
      <c r="J798" s="46"/>
      <c r="K798" s="266"/>
    </row>
    <row r="799" spans="1:11" s="7" customFormat="1" ht="33" customHeight="1" x14ac:dyDescent="0.2">
      <c r="A799" s="21">
        <f t="shared" si="25"/>
        <v>766</v>
      </c>
      <c r="B799" s="123" t="s">
        <v>1898</v>
      </c>
      <c r="C799" s="28" t="s">
        <v>1812</v>
      </c>
      <c r="D799" s="273">
        <v>2016.05</v>
      </c>
      <c r="E799" s="124" t="s">
        <v>167</v>
      </c>
      <c r="F799" s="125">
        <v>5550</v>
      </c>
      <c r="G799" s="125">
        <v>11094</v>
      </c>
      <c r="H799" s="200" t="s">
        <v>1752</v>
      </c>
      <c r="I799" s="126" t="s">
        <v>53</v>
      </c>
      <c r="J799" s="46"/>
      <c r="K799" s="266"/>
    </row>
    <row r="800" spans="1:11" s="7" customFormat="1" ht="33" customHeight="1" x14ac:dyDescent="0.2">
      <c r="A800" s="21">
        <f t="shared" si="25"/>
        <v>767</v>
      </c>
      <c r="B800" s="123" t="s">
        <v>1899</v>
      </c>
      <c r="C800" s="123" t="s">
        <v>866</v>
      </c>
      <c r="D800" s="273">
        <v>2016.05</v>
      </c>
      <c r="E800" s="124" t="s">
        <v>200</v>
      </c>
      <c r="F800" s="125">
        <v>6567</v>
      </c>
      <c r="G800" s="125">
        <v>8697</v>
      </c>
      <c r="H800" s="271" t="s">
        <v>855</v>
      </c>
      <c r="I800" s="126" t="s">
        <v>53</v>
      </c>
      <c r="J800" s="46"/>
      <c r="K800" s="266"/>
    </row>
    <row r="801" spans="1:11" s="7" customFormat="1" ht="33" customHeight="1" x14ac:dyDescent="0.2">
      <c r="A801" s="21">
        <f t="shared" si="25"/>
        <v>768</v>
      </c>
      <c r="B801" s="123" t="s">
        <v>1900</v>
      </c>
      <c r="C801" s="28" t="s">
        <v>866</v>
      </c>
      <c r="D801" s="273">
        <v>2016.06</v>
      </c>
      <c r="E801" s="124" t="s">
        <v>155</v>
      </c>
      <c r="F801" s="125">
        <v>5809</v>
      </c>
      <c r="G801" s="125">
        <v>12481</v>
      </c>
      <c r="H801" s="200" t="s">
        <v>1752</v>
      </c>
      <c r="I801" s="126" t="s">
        <v>53</v>
      </c>
      <c r="J801" s="46"/>
      <c r="K801" s="266"/>
    </row>
    <row r="802" spans="1:11" s="7" customFormat="1" ht="33" customHeight="1" x14ac:dyDescent="0.2">
      <c r="A802" s="21">
        <f t="shared" si="25"/>
        <v>769</v>
      </c>
      <c r="B802" s="123" t="s">
        <v>1901</v>
      </c>
      <c r="C802" s="28" t="s">
        <v>866</v>
      </c>
      <c r="D802" s="273">
        <v>2016.07</v>
      </c>
      <c r="E802" s="124" t="s">
        <v>219</v>
      </c>
      <c r="F802" s="125">
        <v>3070</v>
      </c>
      <c r="G802" s="125">
        <v>5172</v>
      </c>
      <c r="H802" s="271" t="s">
        <v>960</v>
      </c>
      <c r="I802" s="126" t="s">
        <v>53</v>
      </c>
      <c r="J802" s="46"/>
      <c r="K802" s="266"/>
    </row>
    <row r="803" spans="1:11" s="7" customFormat="1" ht="33" customHeight="1" x14ac:dyDescent="0.2">
      <c r="A803" s="21">
        <f t="shared" si="25"/>
        <v>770</v>
      </c>
      <c r="B803" s="123" t="s">
        <v>1902</v>
      </c>
      <c r="C803" s="123" t="s">
        <v>1881</v>
      </c>
      <c r="D803" s="273">
        <v>2016.08</v>
      </c>
      <c r="E803" s="124" t="s">
        <v>166</v>
      </c>
      <c r="F803" s="125">
        <v>3862</v>
      </c>
      <c r="G803" s="125">
        <v>7415</v>
      </c>
      <c r="H803" s="200" t="s">
        <v>855</v>
      </c>
      <c r="I803" s="126" t="s">
        <v>53</v>
      </c>
      <c r="J803" s="45"/>
      <c r="K803" s="266"/>
    </row>
    <row r="804" spans="1:11" s="7" customFormat="1" ht="33" customHeight="1" x14ac:dyDescent="0.2">
      <c r="A804" s="21">
        <f t="shared" si="25"/>
        <v>771</v>
      </c>
      <c r="B804" s="123" t="s">
        <v>1903</v>
      </c>
      <c r="C804" s="123" t="s">
        <v>866</v>
      </c>
      <c r="D804" s="273">
        <v>2016.09</v>
      </c>
      <c r="E804" s="124" t="s">
        <v>118</v>
      </c>
      <c r="F804" s="125">
        <v>3813</v>
      </c>
      <c r="G804" s="125">
        <v>5416</v>
      </c>
      <c r="H804" s="200" t="s">
        <v>42</v>
      </c>
      <c r="I804" s="126" t="s">
        <v>53</v>
      </c>
      <c r="J804" s="46"/>
      <c r="K804" s="266"/>
    </row>
    <row r="805" spans="1:11" s="7" customFormat="1" ht="33" customHeight="1" x14ac:dyDescent="0.2">
      <c r="A805" s="21">
        <f t="shared" si="25"/>
        <v>772</v>
      </c>
      <c r="B805" s="123" t="s">
        <v>1904</v>
      </c>
      <c r="C805" s="54" t="s">
        <v>1905</v>
      </c>
      <c r="D805" s="273">
        <v>2016.09</v>
      </c>
      <c r="E805" s="124" t="s">
        <v>181</v>
      </c>
      <c r="F805" s="125">
        <v>3463</v>
      </c>
      <c r="G805" s="125">
        <v>6779</v>
      </c>
      <c r="H805" s="271" t="s">
        <v>42</v>
      </c>
      <c r="I805" s="126" t="s">
        <v>53</v>
      </c>
      <c r="J805" s="46"/>
      <c r="K805" s="266"/>
    </row>
    <row r="806" spans="1:11" s="7" customFormat="1" ht="33" customHeight="1" x14ac:dyDescent="0.2">
      <c r="A806" s="21">
        <f t="shared" si="25"/>
        <v>773</v>
      </c>
      <c r="B806" s="123" t="s">
        <v>1906</v>
      </c>
      <c r="C806" s="123" t="s">
        <v>866</v>
      </c>
      <c r="D806" s="273" t="s">
        <v>1907</v>
      </c>
      <c r="E806" s="124" t="s">
        <v>185</v>
      </c>
      <c r="F806" s="125">
        <v>3805</v>
      </c>
      <c r="G806" s="125">
        <v>7383</v>
      </c>
      <c r="H806" s="200" t="s">
        <v>42</v>
      </c>
      <c r="I806" s="126" t="s">
        <v>53</v>
      </c>
      <c r="J806" s="46"/>
      <c r="K806" s="266"/>
    </row>
    <row r="807" spans="1:11" s="7" customFormat="1" ht="33" customHeight="1" x14ac:dyDescent="0.2">
      <c r="A807" s="21">
        <f t="shared" si="25"/>
        <v>774</v>
      </c>
      <c r="B807" s="123" t="s">
        <v>1908</v>
      </c>
      <c r="C807" s="274" t="s">
        <v>866</v>
      </c>
      <c r="D807" s="273">
        <v>2016.11</v>
      </c>
      <c r="E807" s="124" t="s">
        <v>196</v>
      </c>
      <c r="F807" s="275">
        <v>3659</v>
      </c>
      <c r="G807" s="276">
        <v>10782</v>
      </c>
      <c r="H807" s="277" t="s">
        <v>884</v>
      </c>
      <c r="I807" s="211" t="s">
        <v>53</v>
      </c>
      <c r="J807" s="46"/>
      <c r="K807" s="266"/>
    </row>
    <row r="808" spans="1:11" s="7" customFormat="1" ht="33" customHeight="1" x14ac:dyDescent="0.2">
      <c r="A808" s="21">
        <f t="shared" si="25"/>
        <v>775</v>
      </c>
      <c r="B808" s="123" t="s">
        <v>1909</v>
      </c>
      <c r="C808" s="274" t="s">
        <v>1784</v>
      </c>
      <c r="D808" s="273">
        <v>2016.11</v>
      </c>
      <c r="E808" s="124" t="s">
        <v>118</v>
      </c>
      <c r="F808" s="275">
        <v>3410</v>
      </c>
      <c r="G808" s="276">
        <v>5139</v>
      </c>
      <c r="H808" s="200" t="s">
        <v>42</v>
      </c>
      <c r="I808" s="211" t="s">
        <v>53</v>
      </c>
      <c r="J808" s="46"/>
      <c r="K808" s="266"/>
    </row>
    <row r="809" spans="1:11" s="7" customFormat="1" ht="33" customHeight="1" x14ac:dyDescent="0.2">
      <c r="A809" s="21">
        <f t="shared" si="25"/>
        <v>776</v>
      </c>
      <c r="B809" s="123" t="s">
        <v>1910</v>
      </c>
      <c r="C809" s="61" t="s">
        <v>1789</v>
      </c>
      <c r="D809" s="273">
        <v>2016.11</v>
      </c>
      <c r="E809" s="124" t="s">
        <v>156</v>
      </c>
      <c r="F809" s="275">
        <v>3476</v>
      </c>
      <c r="G809" s="276">
        <v>5517</v>
      </c>
      <c r="H809" s="200" t="s">
        <v>42</v>
      </c>
      <c r="I809" s="211" t="s">
        <v>53</v>
      </c>
      <c r="J809" s="46"/>
      <c r="K809" s="266"/>
    </row>
    <row r="810" spans="1:11" s="7" customFormat="1" ht="33" customHeight="1" x14ac:dyDescent="0.2">
      <c r="A810" s="21">
        <f t="shared" si="25"/>
        <v>777</v>
      </c>
      <c r="B810" s="123" t="s">
        <v>1911</v>
      </c>
      <c r="C810" s="61" t="s">
        <v>1905</v>
      </c>
      <c r="D810" s="273">
        <v>2016.11</v>
      </c>
      <c r="E810" s="124" t="s">
        <v>202</v>
      </c>
      <c r="F810" s="275">
        <v>7337</v>
      </c>
      <c r="G810" s="276">
        <v>14288</v>
      </c>
      <c r="H810" s="200" t="s">
        <v>42</v>
      </c>
      <c r="I810" s="211" t="s">
        <v>53</v>
      </c>
      <c r="J810" s="46"/>
      <c r="K810" s="266"/>
    </row>
    <row r="811" spans="1:11" s="7" customFormat="1" ht="33" customHeight="1" x14ac:dyDescent="0.2">
      <c r="A811" s="21">
        <f t="shared" si="25"/>
        <v>778</v>
      </c>
      <c r="B811" s="123" t="s">
        <v>1912</v>
      </c>
      <c r="C811" s="28" t="s">
        <v>1905</v>
      </c>
      <c r="D811" s="273">
        <v>2016.12</v>
      </c>
      <c r="E811" s="124" t="s">
        <v>134</v>
      </c>
      <c r="F811" s="125">
        <v>4553</v>
      </c>
      <c r="G811" s="125">
        <v>5047</v>
      </c>
      <c r="H811" s="200" t="s">
        <v>42</v>
      </c>
      <c r="I811" s="211" t="s">
        <v>53</v>
      </c>
      <c r="J811" s="46"/>
      <c r="K811" s="266"/>
    </row>
    <row r="812" spans="1:11" s="7" customFormat="1" ht="33" customHeight="1" x14ac:dyDescent="0.2">
      <c r="A812" s="21">
        <f t="shared" si="25"/>
        <v>779</v>
      </c>
      <c r="B812" s="123" t="s">
        <v>1913</v>
      </c>
      <c r="C812" s="28" t="s">
        <v>866</v>
      </c>
      <c r="D812" s="273">
        <v>2016.12</v>
      </c>
      <c r="E812" s="124" t="s">
        <v>138</v>
      </c>
      <c r="F812" s="125">
        <v>3482</v>
      </c>
      <c r="G812" s="125">
        <v>6624</v>
      </c>
      <c r="H812" s="200" t="s">
        <v>42</v>
      </c>
      <c r="I812" s="211" t="s">
        <v>53</v>
      </c>
      <c r="J812" s="46"/>
      <c r="K812" s="266"/>
    </row>
    <row r="813" spans="1:11" s="7" customFormat="1" ht="33" customHeight="1" x14ac:dyDescent="0.2">
      <c r="A813" s="21">
        <f t="shared" si="25"/>
        <v>780</v>
      </c>
      <c r="B813" s="123" t="s">
        <v>1914</v>
      </c>
      <c r="C813" s="61" t="s">
        <v>1915</v>
      </c>
      <c r="D813" s="273">
        <v>2016.12</v>
      </c>
      <c r="E813" s="124" t="s">
        <v>139</v>
      </c>
      <c r="F813" s="275">
        <v>4334</v>
      </c>
      <c r="G813" s="276">
        <v>8494</v>
      </c>
      <c r="H813" s="200" t="s">
        <v>42</v>
      </c>
      <c r="I813" s="211" t="s">
        <v>53</v>
      </c>
      <c r="J813" s="46"/>
      <c r="K813" s="266"/>
    </row>
    <row r="814" spans="1:11" s="7" customFormat="1" ht="33" customHeight="1" x14ac:dyDescent="0.2">
      <c r="A814" s="21">
        <f t="shared" si="25"/>
        <v>781</v>
      </c>
      <c r="B814" s="123" t="s">
        <v>1916</v>
      </c>
      <c r="C814" s="61" t="s">
        <v>866</v>
      </c>
      <c r="D814" s="273">
        <v>2016.12</v>
      </c>
      <c r="E814" s="124" t="s">
        <v>144</v>
      </c>
      <c r="F814" s="125">
        <v>4479</v>
      </c>
      <c r="G814" s="125">
        <v>6967</v>
      </c>
      <c r="H814" s="200" t="s">
        <v>4</v>
      </c>
      <c r="I814" s="211" t="s">
        <v>53</v>
      </c>
      <c r="J814" s="46"/>
      <c r="K814" s="266"/>
    </row>
    <row r="815" spans="1:11" s="7" customFormat="1" ht="33" customHeight="1" x14ac:dyDescent="0.2">
      <c r="A815" s="21">
        <f t="shared" si="25"/>
        <v>782</v>
      </c>
      <c r="B815" s="123" t="s">
        <v>1917</v>
      </c>
      <c r="C815" s="28" t="s">
        <v>866</v>
      </c>
      <c r="D815" s="273">
        <v>2017.02</v>
      </c>
      <c r="E815" s="124" t="s">
        <v>153</v>
      </c>
      <c r="F815" s="275">
        <v>4035</v>
      </c>
      <c r="G815" s="125">
        <v>7658</v>
      </c>
      <c r="H815" s="200" t="s">
        <v>42</v>
      </c>
      <c r="I815" s="211" t="s">
        <v>53</v>
      </c>
      <c r="J815" s="46"/>
      <c r="K815" s="266"/>
    </row>
    <row r="816" spans="1:11" s="7" customFormat="1" ht="33" customHeight="1" x14ac:dyDescent="0.2">
      <c r="A816" s="21">
        <f t="shared" si="25"/>
        <v>783</v>
      </c>
      <c r="B816" s="123" t="s">
        <v>1910</v>
      </c>
      <c r="C816" s="123" t="s">
        <v>1812</v>
      </c>
      <c r="D816" s="273">
        <v>2017.02</v>
      </c>
      <c r="E816" s="124" t="s">
        <v>156</v>
      </c>
      <c r="F816" s="275">
        <v>16</v>
      </c>
      <c r="G816" s="125">
        <v>25</v>
      </c>
      <c r="H816" s="200" t="s">
        <v>1734</v>
      </c>
      <c r="I816" s="126" t="s">
        <v>1383</v>
      </c>
      <c r="J816" s="46"/>
      <c r="K816" s="266"/>
    </row>
    <row r="817" spans="1:11" s="7" customFormat="1" ht="33" customHeight="1" x14ac:dyDescent="0.2">
      <c r="A817" s="21">
        <f t="shared" si="25"/>
        <v>784</v>
      </c>
      <c r="B817" s="123" t="s">
        <v>1913</v>
      </c>
      <c r="C817" s="28" t="s">
        <v>866</v>
      </c>
      <c r="D817" s="273">
        <v>2017.03</v>
      </c>
      <c r="E817" s="124" t="s">
        <v>138</v>
      </c>
      <c r="F817" s="125">
        <v>238</v>
      </c>
      <c r="G817" s="125">
        <v>527</v>
      </c>
      <c r="H817" s="277" t="s">
        <v>1390</v>
      </c>
      <c r="I817" s="211" t="s">
        <v>53</v>
      </c>
      <c r="J817" s="46"/>
      <c r="K817" s="266"/>
    </row>
    <row r="818" spans="1:11" s="7" customFormat="1" ht="33" customHeight="1" x14ac:dyDescent="0.2">
      <c r="A818" s="21">
        <f t="shared" si="25"/>
        <v>785</v>
      </c>
      <c r="B818" s="210" t="s">
        <v>1918</v>
      </c>
      <c r="C818" s="28" t="s">
        <v>866</v>
      </c>
      <c r="D818" s="273">
        <v>2017.04</v>
      </c>
      <c r="E818" s="124" t="s">
        <v>166</v>
      </c>
      <c r="F818" s="125">
        <v>3417</v>
      </c>
      <c r="G818" s="125">
        <v>7225</v>
      </c>
      <c r="H818" s="200" t="s">
        <v>42</v>
      </c>
      <c r="I818" s="211" t="s">
        <v>53</v>
      </c>
      <c r="J818" s="46"/>
      <c r="K818" s="266"/>
    </row>
    <row r="819" spans="1:11" s="7" customFormat="1" ht="33" customHeight="1" x14ac:dyDescent="0.2">
      <c r="A819" s="21">
        <f t="shared" si="25"/>
        <v>786</v>
      </c>
      <c r="B819" s="210" t="s">
        <v>1919</v>
      </c>
      <c r="C819" s="54" t="s">
        <v>1789</v>
      </c>
      <c r="D819" s="273">
        <v>2017.04</v>
      </c>
      <c r="E819" s="124" t="s">
        <v>172</v>
      </c>
      <c r="F819" s="125">
        <v>2771</v>
      </c>
      <c r="G819" s="125">
        <v>6908</v>
      </c>
      <c r="H819" s="200" t="s">
        <v>855</v>
      </c>
      <c r="I819" s="211" t="s">
        <v>53</v>
      </c>
      <c r="J819" s="45" t="s">
        <v>1109</v>
      </c>
      <c r="K819" s="266"/>
    </row>
    <row r="820" spans="1:11" s="7" customFormat="1" ht="33" customHeight="1" x14ac:dyDescent="0.2">
      <c r="A820" s="21">
        <f t="shared" ref="A820:A873" si="26">ROW()-33</f>
        <v>787</v>
      </c>
      <c r="B820" s="123" t="s">
        <v>1920</v>
      </c>
      <c r="C820" s="123" t="s">
        <v>1915</v>
      </c>
      <c r="D820" s="273">
        <v>2017.05</v>
      </c>
      <c r="E820" s="124" t="s">
        <v>1921</v>
      </c>
      <c r="F820" s="125">
        <v>3685</v>
      </c>
      <c r="G820" s="125">
        <v>7260</v>
      </c>
      <c r="H820" s="200" t="s">
        <v>855</v>
      </c>
      <c r="I820" s="211" t="s">
        <v>53</v>
      </c>
      <c r="J820" s="46"/>
      <c r="K820" s="266"/>
    </row>
    <row r="821" spans="1:11" s="7" customFormat="1" ht="33" customHeight="1" x14ac:dyDescent="0.2">
      <c r="A821" s="21">
        <f t="shared" si="26"/>
        <v>788</v>
      </c>
      <c r="B821" s="123" t="s">
        <v>1922</v>
      </c>
      <c r="C821" s="123" t="s">
        <v>866</v>
      </c>
      <c r="D821" s="273">
        <v>2017.05</v>
      </c>
      <c r="E821" s="124" t="s">
        <v>128</v>
      </c>
      <c r="F821" s="125">
        <v>3979</v>
      </c>
      <c r="G821" s="125">
        <v>5447</v>
      </c>
      <c r="H821" s="200" t="s">
        <v>939</v>
      </c>
      <c r="I821" s="211" t="s">
        <v>53</v>
      </c>
      <c r="J821" s="46"/>
      <c r="K821" s="266"/>
    </row>
    <row r="822" spans="1:11" s="7" customFormat="1" ht="33" customHeight="1" x14ac:dyDescent="0.2">
      <c r="A822" s="21">
        <f t="shared" si="26"/>
        <v>789</v>
      </c>
      <c r="B822" s="123" t="s">
        <v>1923</v>
      </c>
      <c r="C822" s="123" t="s">
        <v>866</v>
      </c>
      <c r="D822" s="273">
        <v>2017.05</v>
      </c>
      <c r="E822" s="124" t="s">
        <v>112</v>
      </c>
      <c r="F822" s="125">
        <v>2342</v>
      </c>
      <c r="G822" s="125">
        <v>4795</v>
      </c>
      <c r="H822" s="200" t="s">
        <v>4</v>
      </c>
      <c r="I822" s="211" t="s">
        <v>53</v>
      </c>
      <c r="J822" s="46"/>
      <c r="K822" s="266"/>
    </row>
    <row r="823" spans="1:11" s="7" customFormat="1" ht="33" customHeight="1" x14ac:dyDescent="0.2">
      <c r="A823" s="21">
        <f t="shared" si="26"/>
        <v>790</v>
      </c>
      <c r="B823" s="210" t="s">
        <v>1924</v>
      </c>
      <c r="C823" s="123" t="s">
        <v>1807</v>
      </c>
      <c r="D823" s="273">
        <v>2017.06</v>
      </c>
      <c r="E823" s="124" t="s">
        <v>120</v>
      </c>
      <c r="F823" s="125">
        <v>1630</v>
      </c>
      <c r="G823" s="125">
        <v>3507</v>
      </c>
      <c r="H823" s="200" t="s">
        <v>42</v>
      </c>
      <c r="I823" s="126" t="s">
        <v>53</v>
      </c>
      <c r="J823" s="46"/>
      <c r="K823" s="266"/>
    </row>
    <row r="824" spans="1:11" s="7" customFormat="1" ht="33" customHeight="1" x14ac:dyDescent="0.2">
      <c r="A824" s="21">
        <f t="shared" si="26"/>
        <v>791</v>
      </c>
      <c r="B824" s="210" t="s">
        <v>1925</v>
      </c>
      <c r="C824" s="54" t="s">
        <v>1784</v>
      </c>
      <c r="D824" s="273">
        <v>2017.06</v>
      </c>
      <c r="E824" s="124" t="s">
        <v>82</v>
      </c>
      <c r="F824" s="125">
        <v>4980</v>
      </c>
      <c r="G824" s="125">
        <v>9526</v>
      </c>
      <c r="H824" s="200" t="s">
        <v>42</v>
      </c>
      <c r="I824" s="126" t="s">
        <v>53</v>
      </c>
      <c r="J824" s="46"/>
      <c r="K824" s="266"/>
    </row>
    <row r="825" spans="1:11" s="7" customFormat="1" ht="33" customHeight="1" x14ac:dyDescent="0.2">
      <c r="A825" s="21">
        <f t="shared" si="26"/>
        <v>792</v>
      </c>
      <c r="B825" s="210" t="s">
        <v>1926</v>
      </c>
      <c r="C825" s="28" t="s">
        <v>1771</v>
      </c>
      <c r="D825" s="273">
        <v>2017.06</v>
      </c>
      <c r="E825" s="124" t="s">
        <v>113</v>
      </c>
      <c r="F825" s="125">
        <v>7112</v>
      </c>
      <c r="G825" s="125">
        <v>14099</v>
      </c>
      <c r="H825" s="200" t="s">
        <v>42</v>
      </c>
      <c r="I825" s="126" t="s">
        <v>53</v>
      </c>
      <c r="J825" s="46"/>
      <c r="K825" s="266"/>
    </row>
    <row r="826" spans="1:11" s="7" customFormat="1" ht="33" customHeight="1" x14ac:dyDescent="0.2">
      <c r="A826" s="21">
        <f t="shared" si="26"/>
        <v>793</v>
      </c>
      <c r="B826" s="210" t="s">
        <v>1927</v>
      </c>
      <c r="C826" s="28" t="s">
        <v>1915</v>
      </c>
      <c r="D826" s="273">
        <v>2017.07</v>
      </c>
      <c r="E826" s="124" t="s">
        <v>91</v>
      </c>
      <c r="F826" s="125">
        <v>1798</v>
      </c>
      <c r="G826" s="125">
        <v>3533</v>
      </c>
      <c r="H826" s="200" t="s">
        <v>1099</v>
      </c>
      <c r="I826" s="126" t="s">
        <v>53</v>
      </c>
      <c r="J826" s="46"/>
      <c r="K826" s="266"/>
    </row>
    <row r="827" spans="1:11" s="7" customFormat="1" ht="33" customHeight="1" x14ac:dyDescent="0.2">
      <c r="A827" s="21">
        <f t="shared" si="26"/>
        <v>794</v>
      </c>
      <c r="B827" s="210" t="s">
        <v>1928</v>
      </c>
      <c r="C827" s="54" t="s">
        <v>1812</v>
      </c>
      <c r="D827" s="273">
        <v>2017.09</v>
      </c>
      <c r="E827" s="124" t="s">
        <v>1929</v>
      </c>
      <c r="F827" s="125">
        <v>286</v>
      </c>
      <c r="G827" s="125">
        <v>458</v>
      </c>
      <c r="H827" s="200" t="s">
        <v>1930</v>
      </c>
      <c r="I827" s="126" t="s">
        <v>53</v>
      </c>
      <c r="J827" s="46"/>
      <c r="K827" s="266"/>
    </row>
    <row r="828" spans="1:11" s="7" customFormat="1" ht="33" customHeight="1" x14ac:dyDescent="0.2">
      <c r="A828" s="21">
        <f t="shared" si="26"/>
        <v>795</v>
      </c>
      <c r="B828" s="210" t="s">
        <v>1931</v>
      </c>
      <c r="C828" s="123" t="s">
        <v>866</v>
      </c>
      <c r="D828" s="273">
        <v>2017.09</v>
      </c>
      <c r="E828" s="124" t="s">
        <v>1932</v>
      </c>
      <c r="F828" s="125">
        <v>5084</v>
      </c>
      <c r="G828" s="125">
        <v>9306</v>
      </c>
      <c r="H828" s="200" t="s">
        <v>43</v>
      </c>
      <c r="I828" s="126" t="s">
        <v>53</v>
      </c>
      <c r="J828" s="46"/>
      <c r="K828" s="266"/>
    </row>
    <row r="829" spans="1:11" s="7" customFormat="1" ht="33" customHeight="1" x14ac:dyDescent="0.2">
      <c r="A829" s="21">
        <f t="shared" si="26"/>
        <v>796</v>
      </c>
      <c r="B829" s="210" t="s">
        <v>1933</v>
      </c>
      <c r="C829" s="123" t="s">
        <v>1771</v>
      </c>
      <c r="D829" s="273">
        <v>2018.02</v>
      </c>
      <c r="E829" s="124" t="s">
        <v>527</v>
      </c>
      <c r="F829" s="125">
        <v>5614</v>
      </c>
      <c r="G829" s="125">
        <v>8067</v>
      </c>
      <c r="H829" s="200" t="s">
        <v>2</v>
      </c>
      <c r="I829" s="126" t="s">
        <v>885</v>
      </c>
      <c r="J829" s="27"/>
      <c r="K829" s="266"/>
    </row>
    <row r="830" spans="1:11" s="7" customFormat="1" ht="33" customHeight="1" x14ac:dyDescent="0.2">
      <c r="A830" s="21">
        <f t="shared" si="26"/>
        <v>797</v>
      </c>
      <c r="B830" s="123" t="s">
        <v>1934</v>
      </c>
      <c r="C830" s="54" t="s">
        <v>1915</v>
      </c>
      <c r="D830" s="273">
        <v>2018.02</v>
      </c>
      <c r="E830" s="124" t="s">
        <v>528</v>
      </c>
      <c r="F830" s="125">
        <v>889</v>
      </c>
      <c r="G830" s="125">
        <v>1746</v>
      </c>
      <c r="H830" s="200" t="s">
        <v>2</v>
      </c>
      <c r="I830" s="126" t="s">
        <v>885</v>
      </c>
      <c r="J830" s="27"/>
      <c r="K830" s="266"/>
    </row>
    <row r="831" spans="1:11" s="7" customFormat="1" ht="33" customHeight="1" x14ac:dyDescent="0.2">
      <c r="A831" s="21">
        <f t="shared" si="26"/>
        <v>798</v>
      </c>
      <c r="B831" s="210" t="s">
        <v>1935</v>
      </c>
      <c r="C831" s="123" t="s">
        <v>1797</v>
      </c>
      <c r="D831" s="273">
        <v>2018.03</v>
      </c>
      <c r="E831" s="124" t="s">
        <v>455</v>
      </c>
      <c r="F831" s="125">
        <v>4664</v>
      </c>
      <c r="G831" s="125">
        <v>7909</v>
      </c>
      <c r="H831" s="200" t="s">
        <v>2</v>
      </c>
      <c r="I831" s="126" t="s">
        <v>885</v>
      </c>
      <c r="J831" s="46" t="s">
        <v>877</v>
      </c>
      <c r="K831" s="266"/>
    </row>
    <row r="832" spans="1:11" s="7" customFormat="1" ht="33" customHeight="1" x14ac:dyDescent="0.2">
      <c r="A832" s="21">
        <f t="shared" si="26"/>
        <v>799</v>
      </c>
      <c r="B832" s="210" t="s">
        <v>1936</v>
      </c>
      <c r="C832" s="123" t="s">
        <v>1797</v>
      </c>
      <c r="D832" s="273">
        <v>2018.04</v>
      </c>
      <c r="E832" s="212" t="s">
        <v>538</v>
      </c>
      <c r="F832" s="125">
        <v>3265</v>
      </c>
      <c r="G832" s="125">
        <v>6509</v>
      </c>
      <c r="H832" s="200" t="s">
        <v>855</v>
      </c>
      <c r="I832" s="126" t="s">
        <v>1937</v>
      </c>
      <c r="J832" s="46"/>
      <c r="K832" s="266"/>
    </row>
    <row r="833" spans="1:11" s="7" customFormat="1" ht="33" customHeight="1" x14ac:dyDescent="0.2">
      <c r="A833" s="21">
        <f t="shared" si="26"/>
        <v>800</v>
      </c>
      <c r="B833" s="210" t="s">
        <v>1938</v>
      </c>
      <c r="C833" s="28" t="s">
        <v>1807</v>
      </c>
      <c r="D833" s="273">
        <v>2018.04</v>
      </c>
      <c r="E833" s="212" t="s">
        <v>346</v>
      </c>
      <c r="F833" s="125">
        <v>309</v>
      </c>
      <c r="G833" s="125">
        <v>663</v>
      </c>
      <c r="H833" s="200" t="s">
        <v>4</v>
      </c>
      <c r="I833" s="126" t="s">
        <v>1772</v>
      </c>
      <c r="J833" s="46"/>
      <c r="K833" s="266"/>
    </row>
    <row r="834" spans="1:11" s="7" customFormat="1" ht="33" customHeight="1" x14ac:dyDescent="0.2">
      <c r="A834" s="21">
        <f t="shared" si="26"/>
        <v>801</v>
      </c>
      <c r="B834" s="210" t="s">
        <v>1939</v>
      </c>
      <c r="C834" s="123" t="s">
        <v>866</v>
      </c>
      <c r="D834" s="273">
        <v>2018.04</v>
      </c>
      <c r="E834" s="212" t="s">
        <v>544</v>
      </c>
      <c r="F834" s="125">
        <v>4079</v>
      </c>
      <c r="G834" s="125">
        <v>7676</v>
      </c>
      <c r="H834" s="200" t="s">
        <v>855</v>
      </c>
      <c r="I834" s="126" t="s">
        <v>1937</v>
      </c>
      <c r="J834" s="46" t="s">
        <v>877</v>
      </c>
      <c r="K834" s="266"/>
    </row>
    <row r="835" spans="1:11" s="5" customFormat="1" ht="33" customHeight="1" x14ac:dyDescent="0.2">
      <c r="A835" s="21">
        <f t="shared" si="26"/>
        <v>802</v>
      </c>
      <c r="B835" s="123" t="s">
        <v>1940</v>
      </c>
      <c r="C835" s="123" t="s">
        <v>1784</v>
      </c>
      <c r="D835" s="273">
        <v>2018.06</v>
      </c>
      <c r="E835" s="124" t="s">
        <v>340</v>
      </c>
      <c r="F835" s="125">
        <v>6458</v>
      </c>
      <c r="G835" s="125">
        <v>10711</v>
      </c>
      <c r="H835" s="200" t="s">
        <v>42</v>
      </c>
      <c r="I835" s="126" t="s">
        <v>1008</v>
      </c>
      <c r="J835" s="46"/>
      <c r="K835" s="231"/>
    </row>
    <row r="836" spans="1:11" s="7" customFormat="1" ht="33" customHeight="1" x14ac:dyDescent="0.2">
      <c r="A836" s="21">
        <f t="shared" si="26"/>
        <v>803</v>
      </c>
      <c r="B836" s="123" t="s">
        <v>1941</v>
      </c>
      <c r="C836" s="123" t="s">
        <v>866</v>
      </c>
      <c r="D836" s="273">
        <v>2018.06</v>
      </c>
      <c r="E836" s="124" t="s">
        <v>112</v>
      </c>
      <c r="F836" s="125">
        <v>1919</v>
      </c>
      <c r="G836" s="125">
        <v>3117</v>
      </c>
      <c r="H836" s="200" t="s">
        <v>42</v>
      </c>
      <c r="I836" s="126" t="s">
        <v>885</v>
      </c>
      <c r="J836" s="46"/>
      <c r="K836" s="266"/>
    </row>
    <row r="837" spans="1:11" s="7" customFormat="1" ht="33" customHeight="1" x14ac:dyDescent="0.2">
      <c r="A837" s="21">
        <f t="shared" si="26"/>
        <v>804</v>
      </c>
      <c r="B837" s="278" t="s">
        <v>1942</v>
      </c>
      <c r="C837" s="83" t="s">
        <v>1784</v>
      </c>
      <c r="D837" s="279">
        <v>2018.07</v>
      </c>
      <c r="E837" s="280" t="s">
        <v>1943</v>
      </c>
      <c r="F837" s="281">
        <v>364</v>
      </c>
      <c r="G837" s="281">
        <v>651</v>
      </c>
      <c r="H837" s="282" t="s">
        <v>1081</v>
      </c>
      <c r="I837" s="283" t="s">
        <v>1944</v>
      </c>
      <c r="J837" s="72"/>
      <c r="K837" s="266"/>
    </row>
    <row r="838" spans="1:11" s="7" customFormat="1" ht="33" customHeight="1" x14ac:dyDescent="0.2">
      <c r="A838" s="21">
        <f t="shared" si="26"/>
        <v>805</v>
      </c>
      <c r="B838" s="210" t="s">
        <v>1945</v>
      </c>
      <c r="C838" s="95" t="s">
        <v>866</v>
      </c>
      <c r="D838" s="273">
        <v>2018.09</v>
      </c>
      <c r="E838" s="148" t="s">
        <v>436</v>
      </c>
      <c r="F838" s="284">
        <v>6226</v>
      </c>
      <c r="G838" s="285">
        <v>11873</v>
      </c>
      <c r="H838" s="149" t="s">
        <v>43</v>
      </c>
      <c r="I838" s="150" t="s">
        <v>53</v>
      </c>
      <c r="J838" s="46"/>
      <c r="K838" s="266"/>
    </row>
    <row r="839" spans="1:11" s="7" customFormat="1" ht="33" customHeight="1" x14ac:dyDescent="0.2">
      <c r="A839" s="21">
        <f t="shared" si="26"/>
        <v>806</v>
      </c>
      <c r="B839" s="210" t="s">
        <v>1946</v>
      </c>
      <c r="C839" s="54" t="s">
        <v>1771</v>
      </c>
      <c r="D839" s="273" t="s">
        <v>562</v>
      </c>
      <c r="E839" s="212" t="s">
        <v>1947</v>
      </c>
      <c r="F839" s="125">
        <v>2330</v>
      </c>
      <c r="G839" s="125">
        <v>4775</v>
      </c>
      <c r="H839" s="200" t="s">
        <v>939</v>
      </c>
      <c r="I839" s="126" t="s">
        <v>1010</v>
      </c>
      <c r="J839" s="46"/>
      <c r="K839" s="266"/>
    </row>
    <row r="840" spans="1:11" s="7" customFormat="1" ht="33" customHeight="1" x14ac:dyDescent="0.2">
      <c r="A840" s="21">
        <f t="shared" si="26"/>
        <v>807</v>
      </c>
      <c r="B840" s="210" t="s">
        <v>1948</v>
      </c>
      <c r="C840" s="95" t="s">
        <v>1915</v>
      </c>
      <c r="D840" s="273">
        <v>2018.11</v>
      </c>
      <c r="E840" s="124" t="s">
        <v>1949</v>
      </c>
      <c r="F840" s="285">
        <v>5215</v>
      </c>
      <c r="G840" s="285">
        <v>7394</v>
      </c>
      <c r="H840" s="149" t="s">
        <v>855</v>
      </c>
      <c r="I840" s="150" t="s">
        <v>1573</v>
      </c>
      <c r="J840" s="46"/>
      <c r="K840" s="266"/>
    </row>
    <row r="841" spans="1:11" s="7" customFormat="1" ht="33" customHeight="1" x14ac:dyDescent="0.2">
      <c r="A841" s="21">
        <f t="shared" si="26"/>
        <v>808</v>
      </c>
      <c r="B841" s="123" t="s">
        <v>568</v>
      </c>
      <c r="C841" s="89" t="s">
        <v>866</v>
      </c>
      <c r="D841" s="273">
        <v>2018.12</v>
      </c>
      <c r="E841" s="148" t="s">
        <v>543</v>
      </c>
      <c r="F841" s="125">
        <v>4652</v>
      </c>
      <c r="G841" s="125">
        <v>9613</v>
      </c>
      <c r="H841" s="282" t="s">
        <v>4</v>
      </c>
      <c r="I841" s="150" t="s">
        <v>35</v>
      </c>
      <c r="J841" s="27"/>
      <c r="K841" s="266"/>
    </row>
    <row r="842" spans="1:11" s="7" customFormat="1" ht="33" customHeight="1" x14ac:dyDescent="0.2">
      <c r="A842" s="21">
        <f t="shared" si="26"/>
        <v>809</v>
      </c>
      <c r="B842" s="123" t="s">
        <v>569</v>
      </c>
      <c r="C842" s="89" t="s">
        <v>1807</v>
      </c>
      <c r="D842" s="273">
        <v>2018.12</v>
      </c>
      <c r="E842" s="148" t="s">
        <v>543</v>
      </c>
      <c r="F842" s="125">
        <v>27</v>
      </c>
      <c r="G842" s="125">
        <v>42</v>
      </c>
      <c r="H842" s="149" t="s">
        <v>1734</v>
      </c>
      <c r="I842" s="150" t="s">
        <v>1067</v>
      </c>
      <c r="J842" s="27"/>
      <c r="K842" s="266"/>
    </row>
    <row r="843" spans="1:11" s="7" customFormat="1" ht="33" customHeight="1" x14ac:dyDescent="0.2">
      <c r="A843" s="21">
        <f t="shared" si="26"/>
        <v>810</v>
      </c>
      <c r="B843" s="122" t="s">
        <v>588</v>
      </c>
      <c r="C843" s="23" t="s">
        <v>1797</v>
      </c>
      <c r="D843" s="286">
        <v>2019.01</v>
      </c>
      <c r="E843" s="170" t="s">
        <v>589</v>
      </c>
      <c r="F843" s="287">
        <v>3748</v>
      </c>
      <c r="G843" s="287">
        <v>6691</v>
      </c>
      <c r="H843" s="288" t="s">
        <v>43</v>
      </c>
      <c r="I843" s="289" t="s">
        <v>35</v>
      </c>
      <c r="J843" s="46"/>
      <c r="K843" s="266"/>
    </row>
    <row r="844" spans="1:11" s="7" customFormat="1" ht="33" customHeight="1" x14ac:dyDescent="0.2">
      <c r="A844" s="21">
        <f t="shared" si="26"/>
        <v>811</v>
      </c>
      <c r="B844" s="122" t="s">
        <v>593</v>
      </c>
      <c r="C844" s="23" t="s">
        <v>1915</v>
      </c>
      <c r="D844" s="286">
        <v>2019.01</v>
      </c>
      <c r="E844" s="122" t="s">
        <v>594</v>
      </c>
      <c r="F844" s="287">
        <v>9319</v>
      </c>
      <c r="G844" s="287">
        <v>15892</v>
      </c>
      <c r="H844" s="288" t="s">
        <v>43</v>
      </c>
      <c r="I844" s="289" t="s">
        <v>35</v>
      </c>
      <c r="J844" s="27"/>
      <c r="K844" s="266"/>
    </row>
    <row r="845" spans="1:11" s="7" customFormat="1" ht="33" customHeight="1" x14ac:dyDescent="0.2">
      <c r="A845" s="21">
        <f t="shared" si="26"/>
        <v>812</v>
      </c>
      <c r="B845" s="123" t="s">
        <v>622</v>
      </c>
      <c r="C845" s="147" t="s">
        <v>1915</v>
      </c>
      <c r="D845" s="273">
        <v>2019.04</v>
      </c>
      <c r="E845" s="148" t="s">
        <v>631</v>
      </c>
      <c r="F845" s="125">
        <v>855</v>
      </c>
      <c r="G845" s="125">
        <v>1747</v>
      </c>
      <c r="H845" s="149" t="s">
        <v>43</v>
      </c>
      <c r="I845" s="150" t="s">
        <v>53</v>
      </c>
      <c r="J845" s="27"/>
      <c r="K845" s="266"/>
    </row>
    <row r="846" spans="1:11" s="7" customFormat="1" ht="33" customHeight="1" x14ac:dyDescent="0.2">
      <c r="A846" s="21">
        <f t="shared" si="26"/>
        <v>813</v>
      </c>
      <c r="B846" s="123" t="s">
        <v>1950</v>
      </c>
      <c r="C846" s="95" t="s">
        <v>1905</v>
      </c>
      <c r="D846" s="273">
        <v>2019.05</v>
      </c>
      <c r="E846" s="148" t="s">
        <v>635</v>
      </c>
      <c r="F846" s="125">
        <v>3281</v>
      </c>
      <c r="G846" s="125">
        <v>6666</v>
      </c>
      <c r="H846" s="149" t="s">
        <v>43</v>
      </c>
      <c r="I846" s="150" t="s">
        <v>53</v>
      </c>
      <c r="J846" s="27"/>
      <c r="K846" s="266"/>
    </row>
    <row r="847" spans="1:11" s="7" customFormat="1" ht="33" customHeight="1" x14ac:dyDescent="0.2">
      <c r="A847" s="21">
        <f t="shared" si="26"/>
        <v>814</v>
      </c>
      <c r="B847" s="123" t="s">
        <v>1951</v>
      </c>
      <c r="C847" s="95" t="s">
        <v>1905</v>
      </c>
      <c r="D847" s="273">
        <v>2019.05</v>
      </c>
      <c r="E847" s="148" t="s">
        <v>633</v>
      </c>
      <c r="F847" s="125">
        <v>6715</v>
      </c>
      <c r="G847" s="125">
        <v>10629</v>
      </c>
      <c r="H847" s="149" t="s">
        <v>43</v>
      </c>
      <c r="I847" s="150" t="s">
        <v>53</v>
      </c>
      <c r="J847" s="27"/>
      <c r="K847" s="266"/>
    </row>
    <row r="848" spans="1:11" s="7" customFormat="1" ht="33" customHeight="1" x14ac:dyDescent="0.2">
      <c r="A848" s="21">
        <f t="shared" si="26"/>
        <v>815</v>
      </c>
      <c r="B848" s="201" t="s">
        <v>1952</v>
      </c>
      <c r="C848" s="290" t="s">
        <v>1780</v>
      </c>
      <c r="D848" s="291">
        <v>2019.05</v>
      </c>
      <c r="E848" s="292" t="s">
        <v>640</v>
      </c>
      <c r="F848" s="202">
        <v>2576</v>
      </c>
      <c r="G848" s="202">
        <v>4518</v>
      </c>
      <c r="H848" s="293" t="s">
        <v>43</v>
      </c>
      <c r="I848" s="294" t="s">
        <v>53</v>
      </c>
      <c r="J848" s="27"/>
      <c r="K848" s="266"/>
    </row>
    <row r="849" spans="1:11" s="7" customFormat="1" ht="33" customHeight="1" x14ac:dyDescent="0.2">
      <c r="A849" s="21">
        <f t="shared" si="26"/>
        <v>816</v>
      </c>
      <c r="B849" s="41" t="s">
        <v>1953</v>
      </c>
      <c r="C849" s="106" t="s">
        <v>866</v>
      </c>
      <c r="D849" s="232">
        <v>2019.05</v>
      </c>
      <c r="E849" s="107" t="s">
        <v>631</v>
      </c>
      <c r="F849" s="108">
        <v>3889</v>
      </c>
      <c r="G849" s="108">
        <v>7268</v>
      </c>
      <c r="H849" s="109" t="s">
        <v>43</v>
      </c>
      <c r="I849" s="110" t="s">
        <v>53</v>
      </c>
      <c r="J849" s="27"/>
      <c r="K849" s="266"/>
    </row>
    <row r="850" spans="1:11" s="7" customFormat="1" ht="33" customHeight="1" x14ac:dyDescent="0.2">
      <c r="A850" s="21">
        <f t="shared" si="26"/>
        <v>817</v>
      </c>
      <c r="B850" s="28" t="s">
        <v>1954</v>
      </c>
      <c r="C850" s="89" t="s">
        <v>1797</v>
      </c>
      <c r="D850" s="233">
        <v>2019.05</v>
      </c>
      <c r="E850" s="111" t="s">
        <v>636</v>
      </c>
      <c r="F850" s="31">
        <v>2692</v>
      </c>
      <c r="G850" s="31">
        <v>5463</v>
      </c>
      <c r="H850" s="91" t="s">
        <v>43</v>
      </c>
      <c r="I850" s="92" t="s">
        <v>53</v>
      </c>
      <c r="J850" s="27"/>
      <c r="K850" s="266"/>
    </row>
    <row r="851" spans="1:11" s="7" customFormat="1" ht="33" customHeight="1" x14ac:dyDescent="0.2">
      <c r="A851" s="21">
        <f t="shared" si="26"/>
        <v>818</v>
      </c>
      <c r="B851" s="28" t="s">
        <v>1955</v>
      </c>
      <c r="C851" s="89" t="s">
        <v>1780</v>
      </c>
      <c r="D851" s="233">
        <v>2019.05</v>
      </c>
      <c r="E851" s="111" t="s">
        <v>634</v>
      </c>
      <c r="F851" s="31">
        <v>5006</v>
      </c>
      <c r="G851" s="31">
        <v>8884</v>
      </c>
      <c r="H851" s="91" t="s">
        <v>43</v>
      </c>
      <c r="I851" s="92" t="s">
        <v>53</v>
      </c>
      <c r="J851" s="27"/>
      <c r="K851" s="266"/>
    </row>
    <row r="852" spans="1:11" s="7" customFormat="1" ht="33" customHeight="1" x14ac:dyDescent="0.2">
      <c r="A852" s="21">
        <f t="shared" si="26"/>
        <v>819</v>
      </c>
      <c r="B852" s="28" t="s">
        <v>665</v>
      </c>
      <c r="C852" s="89" t="s">
        <v>866</v>
      </c>
      <c r="D852" s="233">
        <v>2019.07</v>
      </c>
      <c r="E852" s="111" t="s">
        <v>654</v>
      </c>
      <c r="F852" s="31">
        <v>2036</v>
      </c>
      <c r="G852" s="31">
        <v>3861</v>
      </c>
      <c r="H852" s="120" t="s">
        <v>1182</v>
      </c>
      <c r="I852" s="92" t="s">
        <v>35</v>
      </c>
      <c r="J852" s="27"/>
      <c r="K852" s="266"/>
    </row>
    <row r="853" spans="1:11" s="7" customFormat="1" ht="33" customHeight="1" x14ac:dyDescent="0.2">
      <c r="A853" s="21">
        <f t="shared" si="26"/>
        <v>820</v>
      </c>
      <c r="B853" s="28" t="s">
        <v>1956</v>
      </c>
      <c r="C853" s="89" t="s">
        <v>866</v>
      </c>
      <c r="D853" s="233">
        <v>2019.08</v>
      </c>
      <c r="E853" s="111" t="s">
        <v>670</v>
      </c>
      <c r="F853" s="31">
        <v>7696</v>
      </c>
      <c r="G853" s="31">
        <v>16958</v>
      </c>
      <c r="H853" s="120" t="s">
        <v>1182</v>
      </c>
      <c r="I853" s="92" t="s">
        <v>35</v>
      </c>
      <c r="J853" s="154"/>
      <c r="K853" s="266"/>
    </row>
    <row r="854" spans="1:11" s="7" customFormat="1" ht="33" customHeight="1" x14ac:dyDescent="0.2">
      <c r="A854" s="21">
        <f t="shared" si="26"/>
        <v>821</v>
      </c>
      <c r="B854" s="28" t="s">
        <v>1957</v>
      </c>
      <c r="C854" s="89" t="s">
        <v>1797</v>
      </c>
      <c r="D854" s="233">
        <v>2019.08</v>
      </c>
      <c r="E854" s="111" t="s">
        <v>675</v>
      </c>
      <c r="F854" s="31">
        <v>3044</v>
      </c>
      <c r="G854" s="31">
        <v>6803</v>
      </c>
      <c r="H854" s="91" t="s">
        <v>621</v>
      </c>
      <c r="I854" s="92" t="s">
        <v>35</v>
      </c>
      <c r="J854" s="154"/>
      <c r="K854" s="266"/>
    </row>
    <row r="855" spans="1:11" s="7" customFormat="1" ht="33" customHeight="1" x14ac:dyDescent="0.2">
      <c r="A855" s="21">
        <f t="shared" si="26"/>
        <v>822</v>
      </c>
      <c r="B855" s="28" t="s">
        <v>1958</v>
      </c>
      <c r="C855" s="89" t="s">
        <v>1780</v>
      </c>
      <c r="D855" s="233" t="s">
        <v>1959</v>
      </c>
      <c r="E855" s="111" t="s">
        <v>694</v>
      </c>
      <c r="F855" s="31">
        <v>2783</v>
      </c>
      <c r="G855" s="91" t="s">
        <v>1960</v>
      </c>
      <c r="H855" s="149" t="s">
        <v>43</v>
      </c>
      <c r="I855" s="92" t="s">
        <v>53</v>
      </c>
      <c r="J855" s="27" t="s">
        <v>1961</v>
      </c>
      <c r="K855" s="266"/>
    </row>
    <row r="856" spans="1:11" s="7" customFormat="1" ht="33" customHeight="1" x14ac:dyDescent="0.2">
      <c r="A856" s="21">
        <f t="shared" si="26"/>
        <v>823</v>
      </c>
      <c r="B856" s="28" t="s">
        <v>1962</v>
      </c>
      <c r="C856" s="89" t="s">
        <v>1797</v>
      </c>
      <c r="D856" s="233">
        <v>2019.11</v>
      </c>
      <c r="E856" s="111" t="s">
        <v>708</v>
      </c>
      <c r="F856" s="31">
        <v>1502</v>
      </c>
      <c r="G856" s="31">
        <v>2247</v>
      </c>
      <c r="H856" s="91" t="s">
        <v>43</v>
      </c>
      <c r="I856" s="92" t="s">
        <v>53</v>
      </c>
      <c r="J856" s="27" t="s">
        <v>1048</v>
      </c>
      <c r="K856" s="266"/>
    </row>
    <row r="857" spans="1:11" s="7" customFormat="1" ht="33" customHeight="1" x14ac:dyDescent="0.2">
      <c r="A857" s="21">
        <f t="shared" si="26"/>
        <v>824</v>
      </c>
      <c r="B857" s="28" t="s">
        <v>1963</v>
      </c>
      <c r="C857" s="89" t="s">
        <v>1780</v>
      </c>
      <c r="D857" s="233">
        <v>2019.11</v>
      </c>
      <c r="E857" s="111" t="s">
        <v>700</v>
      </c>
      <c r="F857" s="31">
        <v>3397</v>
      </c>
      <c r="G857" s="31">
        <v>7210</v>
      </c>
      <c r="H857" s="91" t="s">
        <v>43</v>
      </c>
      <c r="I857" s="92" t="s">
        <v>53</v>
      </c>
      <c r="J857" s="27"/>
      <c r="K857" s="266"/>
    </row>
    <row r="858" spans="1:11" s="7" customFormat="1" ht="33" customHeight="1" x14ac:dyDescent="0.2">
      <c r="A858" s="21">
        <f t="shared" si="26"/>
        <v>825</v>
      </c>
      <c r="B858" s="28" t="s">
        <v>1964</v>
      </c>
      <c r="C858" s="89" t="s">
        <v>1780</v>
      </c>
      <c r="D858" s="233">
        <v>2019.11</v>
      </c>
      <c r="E858" s="111" t="s">
        <v>684</v>
      </c>
      <c r="F858" s="31">
        <v>3396</v>
      </c>
      <c r="G858" s="31">
        <v>5204</v>
      </c>
      <c r="H858" s="91" t="s">
        <v>43</v>
      </c>
      <c r="I858" s="92" t="s">
        <v>53</v>
      </c>
      <c r="J858" s="27"/>
      <c r="K858" s="266"/>
    </row>
    <row r="859" spans="1:11" s="7" customFormat="1" ht="33" customHeight="1" x14ac:dyDescent="0.2">
      <c r="A859" s="21">
        <f t="shared" si="26"/>
        <v>826</v>
      </c>
      <c r="B859" s="28" t="s">
        <v>1965</v>
      </c>
      <c r="C859" s="89" t="s">
        <v>1915</v>
      </c>
      <c r="D859" s="233">
        <v>2019.12</v>
      </c>
      <c r="E859" s="111" t="s">
        <v>711</v>
      </c>
      <c r="F859" s="31">
        <v>3415</v>
      </c>
      <c r="G859" s="31">
        <v>5859</v>
      </c>
      <c r="H859" s="91" t="s">
        <v>43</v>
      </c>
      <c r="I859" s="92" t="s">
        <v>53</v>
      </c>
      <c r="J859" s="27" t="s">
        <v>1966</v>
      </c>
      <c r="K859" s="266"/>
    </row>
    <row r="860" spans="1:11" s="7" customFormat="1" ht="33" customHeight="1" x14ac:dyDescent="0.2">
      <c r="A860" s="21">
        <f t="shared" si="26"/>
        <v>827</v>
      </c>
      <c r="B860" s="28" t="s">
        <v>723</v>
      </c>
      <c r="C860" s="89" t="s">
        <v>866</v>
      </c>
      <c r="D860" s="233">
        <v>2019.12</v>
      </c>
      <c r="E860" s="111" t="s">
        <v>599</v>
      </c>
      <c r="F860" s="31">
        <v>5461</v>
      </c>
      <c r="G860" s="31">
        <v>9477</v>
      </c>
      <c r="H860" s="91" t="s">
        <v>43</v>
      </c>
      <c r="I860" s="92" t="s">
        <v>53</v>
      </c>
      <c r="J860" s="27"/>
      <c r="K860" s="266"/>
    </row>
    <row r="861" spans="1:11" s="7" customFormat="1" ht="33" customHeight="1" x14ac:dyDescent="0.2">
      <c r="A861" s="21">
        <f t="shared" si="26"/>
        <v>828</v>
      </c>
      <c r="B861" s="28" t="s">
        <v>1967</v>
      </c>
      <c r="C861" s="89" t="s">
        <v>1780</v>
      </c>
      <c r="D861" s="233">
        <v>2020.01</v>
      </c>
      <c r="E861" s="111" t="s">
        <v>725</v>
      </c>
      <c r="F861" s="31">
        <v>1156</v>
      </c>
      <c r="G861" s="31">
        <v>2327</v>
      </c>
      <c r="H861" s="91" t="s">
        <v>1182</v>
      </c>
      <c r="I861" s="92" t="s">
        <v>53</v>
      </c>
      <c r="J861" s="27"/>
      <c r="K861" s="266"/>
    </row>
    <row r="862" spans="1:11" s="7" customFormat="1" ht="33" customHeight="1" x14ac:dyDescent="0.2">
      <c r="A862" s="21">
        <f t="shared" si="26"/>
        <v>829</v>
      </c>
      <c r="B862" s="28" t="s">
        <v>1968</v>
      </c>
      <c r="C862" s="95" t="s">
        <v>1797</v>
      </c>
      <c r="D862" s="233">
        <v>2020.02</v>
      </c>
      <c r="E862" s="111" t="s">
        <v>369</v>
      </c>
      <c r="F862" s="31">
        <v>3838</v>
      </c>
      <c r="G862" s="31">
        <v>6913</v>
      </c>
      <c r="H862" s="149" t="s">
        <v>1702</v>
      </c>
      <c r="I862" s="92" t="s">
        <v>53</v>
      </c>
      <c r="J862" s="27"/>
      <c r="K862" s="266"/>
    </row>
    <row r="863" spans="1:11" s="5" customFormat="1" ht="33" customHeight="1" x14ac:dyDescent="0.2">
      <c r="A863" s="21">
        <f t="shared" si="26"/>
        <v>830</v>
      </c>
      <c r="B863" s="28" t="s">
        <v>1963</v>
      </c>
      <c r="C863" s="95" t="s">
        <v>1812</v>
      </c>
      <c r="D863" s="233">
        <v>2020.02</v>
      </c>
      <c r="E863" s="111" t="s">
        <v>700</v>
      </c>
      <c r="F863" s="31">
        <v>24</v>
      </c>
      <c r="G863" s="31">
        <v>50</v>
      </c>
      <c r="H863" s="91" t="s">
        <v>581</v>
      </c>
      <c r="I863" s="92" t="s">
        <v>581</v>
      </c>
      <c r="J863" s="27"/>
      <c r="K863" s="231"/>
    </row>
    <row r="864" spans="1:11" s="7" customFormat="1" ht="33" customHeight="1" x14ac:dyDescent="0.2">
      <c r="A864" s="21">
        <f t="shared" si="26"/>
        <v>831</v>
      </c>
      <c r="B864" s="28" t="s">
        <v>1968</v>
      </c>
      <c r="C864" s="89" t="s">
        <v>769</v>
      </c>
      <c r="D864" s="233">
        <v>2020.05</v>
      </c>
      <c r="E864" s="111" t="s">
        <v>1969</v>
      </c>
      <c r="F864" s="31">
        <v>17</v>
      </c>
      <c r="G864" s="31">
        <v>38</v>
      </c>
      <c r="H864" s="149" t="s">
        <v>581</v>
      </c>
      <c r="I864" s="92" t="s">
        <v>53</v>
      </c>
      <c r="J864" s="27"/>
      <c r="K864" s="266"/>
    </row>
    <row r="865" spans="1:11" s="5" customFormat="1" ht="33" customHeight="1" x14ac:dyDescent="0.2">
      <c r="A865" s="21">
        <f t="shared" si="26"/>
        <v>832</v>
      </c>
      <c r="B865" s="22" t="s">
        <v>774</v>
      </c>
      <c r="C865" s="22" t="s">
        <v>769</v>
      </c>
      <c r="D865" s="235">
        <v>2020.06</v>
      </c>
      <c r="E865" s="23" t="s">
        <v>775</v>
      </c>
      <c r="F865" s="24">
        <v>4951</v>
      </c>
      <c r="G865" s="24">
        <v>7688</v>
      </c>
      <c r="H865" s="172" t="s">
        <v>43</v>
      </c>
      <c r="I865" s="26" t="s">
        <v>53</v>
      </c>
      <c r="J865" s="27" t="s">
        <v>1966</v>
      </c>
      <c r="K865" s="231"/>
    </row>
    <row r="866" spans="1:11" s="5" customFormat="1" ht="33" customHeight="1" x14ac:dyDescent="0.2">
      <c r="A866" s="21">
        <f t="shared" si="26"/>
        <v>833</v>
      </c>
      <c r="B866" s="22" t="s">
        <v>776</v>
      </c>
      <c r="C866" s="22" t="s">
        <v>769</v>
      </c>
      <c r="D866" s="235">
        <v>2020.06</v>
      </c>
      <c r="E866" s="23" t="s">
        <v>777</v>
      </c>
      <c r="F866" s="24">
        <v>11351</v>
      </c>
      <c r="G866" s="24">
        <v>18727</v>
      </c>
      <c r="H866" s="29" t="s">
        <v>43</v>
      </c>
      <c r="I866" s="26" t="s">
        <v>53</v>
      </c>
      <c r="J866" s="27" t="s">
        <v>1970</v>
      </c>
      <c r="K866" s="231"/>
    </row>
    <row r="867" spans="1:11" s="5" customFormat="1" ht="33" customHeight="1" x14ac:dyDescent="0.2">
      <c r="A867" s="21">
        <f t="shared" si="26"/>
        <v>834</v>
      </c>
      <c r="B867" s="22" t="s">
        <v>1971</v>
      </c>
      <c r="C867" s="22" t="s">
        <v>769</v>
      </c>
      <c r="D867" s="235">
        <v>2020.07</v>
      </c>
      <c r="E867" s="23" t="s">
        <v>788</v>
      </c>
      <c r="F867" s="24">
        <v>2631</v>
      </c>
      <c r="G867" s="24">
        <v>4513</v>
      </c>
      <c r="H867" s="172" t="s">
        <v>43</v>
      </c>
      <c r="I867" s="26" t="s">
        <v>53</v>
      </c>
      <c r="J867" s="27" t="s">
        <v>1966</v>
      </c>
      <c r="K867" s="231"/>
    </row>
    <row r="868" spans="1:11" s="5" customFormat="1" ht="33" customHeight="1" x14ac:dyDescent="0.2">
      <c r="A868" s="21">
        <f t="shared" si="26"/>
        <v>835</v>
      </c>
      <c r="B868" s="22" t="s">
        <v>1972</v>
      </c>
      <c r="C868" s="22" t="s">
        <v>769</v>
      </c>
      <c r="D868" s="235">
        <v>2020.07</v>
      </c>
      <c r="E868" s="23" t="s">
        <v>787</v>
      </c>
      <c r="F868" s="24">
        <v>2925</v>
      </c>
      <c r="G868" s="24">
        <v>5471</v>
      </c>
      <c r="H868" s="29" t="s">
        <v>43</v>
      </c>
      <c r="I868" s="26" t="s">
        <v>53</v>
      </c>
      <c r="J868" s="27"/>
      <c r="K868" s="231"/>
    </row>
    <row r="869" spans="1:11" s="5" customFormat="1" ht="33" customHeight="1" x14ac:dyDescent="0.2">
      <c r="A869" s="21">
        <f t="shared" si="26"/>
        <v>836</v>
      </c>
      <c r="B869" s="22" t="s">
        <v>1973</v>
      </c>
      <c r="C869" s="22" t="s">
        <v>769</v>
      </c>
      <c r="D869" s="235">
        <v>2020.07</v>
      </c>
      <c r="E869" s="23" t="s">
        <v>786</v>
      </c>
      <c r="F869" s="24">
        <v>3756</v>
      </c>
      <c r="G869" s="24">
        <v>8105</v>
      </c>
      <c r="H869" s="29" t="s">
        <v>43</v>
      </c>
      <c r="I869" s="26" t="s">
        <v>53</v>
      </c>
      <c r="J869" s="27" t="s">
        <v>1966</v>
      </c>
      <c r="K869" s="231"/>
    </row>
    <row r="870" spans="1:11" s="5" customFormat="1" ht="33" customHeight="1" x14ac:dyDescent="0.2">
      <c r="A870" s="21">
        <f t="shared" si="26"/>
        <v>837</v>
      </c>
      <c r="B870" s="22" t="s">
        <v>824</v>
      </c>
      <c r="C870" s="22" t="s">
        <v>769</v>
      </c>
      <c r="D870" s="235" t="s">
        <v>1974</v>
      </c>
      <c r="E870" s="23" t="s">
        <v>825</v>
      </c>
      <c r="F870" s="24">
        <v>2242</v>
      </c>
      <c r="G870" s="24">
        <v>4555</v>
      </c>
      <c r="H870" s="91" t="s">
        <v>826</v>
      </c>
      <c r="I870" s="26" t="s">
        <v>53</v>
      </c>
      <c r="J870" s="27" t="s">
        <v>803</v>
      </c>
      <c r="K870" s="231"/>
    </row>
    <row r="871" spans="1:11" s="5" customFormat="1" ht="33" customHeight="1" x14ac:dyDescent="0.2">
      <c r="A871" s="21">
        <f t="shared" si="26"/>
        <v>838</v>
      </c>
      <c r="B871" s="47" t="s">
        <v>2734</v>
      </c>
      <c r="C871" s="47" t="s">
        <v>769</v>
      </c>
      <c r="D871" s="223">
        <v>2020.12</v>
      </c>
      <c r="E871" s="48" t="s">
        <v>2735</v>
      </c>
      <c r="F871" s="49">
        <v>3568</v>
      </c>
      <c r="G871" s="49">
        <v>6772</v>
      </c>
      <c r="H871" s="50" t="s">
        <v>54</v>
      </c>
      <c r="I871" s="156" t="s">
        <v>53</v>
      </c>
      <c r="J871" s="27" t="s">
        <v>803</v>
      </c>
      <c r="K871" s="231"/>
    </row>
    <row r="872" spans="1:11" s="5" customFormat="1" ht="33" customHeight="1" x14ac:dyDescent="0.2">
      <c r="A872" s="21">
        <f t="shared" si="26"/>
        <v>839</v>
      </c>
      <c r="B872" s="47" t="s">
        <v>2736</v>
      </c>
      <c r="C872" s="47" t="s">
        <v>769</v>
      </c>
      <c r="D872" s="223">
        <v>2020.12</v>
      </c>
      <c r="E872" s="48" t="s">
        <v>715</v>
      </c>
      <c r="F872" s="49">
        <v>5208</v>
      </c>
      <c r="G872" s="49">
        <v>12370</v>
      </c>
      <c r="H872" s="50" t="s">
        <v>43</v>
      </c>
      <c r="I872" s="156" t="s">
        <v>53</v>
      </c>
      <c r="J872" s="27" t="s">
        <v>803</v>
      </c>
      <c r="K872" s="231"/>
    </row>
    <row r="873" spans="1:11" s="5" customFormat="1" ht="33" customHeight="1" thickBot="1" x14ac:dyDescent="0.25">
      <c r="A873" s="21">
        <f t="shared" si="26"/>
        <v>840</v>
      </c>
      <c r="B873" s="337" t="s">
        <v>2753</v>
      </c>
      <c r="C873" s="337" t="s">
        <v>769</v>
      </c>
      <c r="D873" s="337" t="s">
        <v>2744</v>
      </c>
      <c r="E873" s="339" t="s">
        <v>114</v>
      </c>
      <c r="F873" s="340">
        <v>2182</v>
      </c>
      <c r="G873" s="340">
        <v>3979</v>
      </c>
      <c r="H873" s="341" t="s">
        <v>43</v>
      </c>
      <c r="I873" s="342" t="s">
        <v>53</v>
      </c>
      <c r="J873" s="355"/>
      <c r="K873" s="231"/>
    </row>
    <row r="874" spans="1:11" s="5" customFormat="1" ht="33" customHeight="1" x14ac:dyDescent="0.2">
      <c r="A874" s="369" t="s">
        <v>536</v>
      </c>
      <c r="B874" s="370"/>
      <c r="C874" s="370"/>
      <c r="D874" s="370"/>
      <c r="E874" s="370"/>
      <c r="F874" s="370"/>
      <c r="G874" s="370"/>
      <c r="H874" s="370"/>
      <c r="I874" s="370"/>
      <c r="J874" s="371"/>
      <c r="K874" s="231"/>
    </row>
    <row r="875" spans="1:11" s="5" customFormat="1" ht="33" customHeight="1" x14ac:dyDescent="0.2">
      <c r="A875" s="21">
        <f>ROW()-34</f>
        <v>841</v>
      </c>
      <c r="B875" s="22" t="s">
        <v>1975</v>
      </c>
      <c r="C875" s="28" t="s">
        <v>536</v>
      </c>
      <c r="D875" s="233">
        <v>2012.01</v>
      </c>
      <c r="E875" s="23" t="s">
        <v>363</v>
      </c>
      <c r="F875" s="24">
        <v>1709</v>
      </c>
      <c r="G875" s="24">
        <v>4529</v>
      </c>
      <c r="H875" s="172" t="s">
        <v>855</v>
      </c>
      <c r="I875" s="26" t="s">
        <v>53</v>
      </c>
      <c r="J875" s="27"/>
      <c r="K875" s="231"/>
    </row>
    <row r="876" spans="1:11" s="5" customFormat="1" ht="33" customHeight="1" x14ac:dyDescent="0.2">
      <c r="A876" s="21">
        <f t="shared" ref="A876:A877" si="27">ROW()-34</f>
        <v>842</v>
      </c>
      <c r="B876" s="22" t="s">
        <v>1976</v>
      </c>
      <c r="C876" s="54" t="s">
        <v>536</v>
      </c>
      <c r="D876" s="235">
        <v>2012.08</v>
      </c>
      <c r="E876" s="23" t="s">
        <v>361</v>
      </c>
      <c r="F876" s="24">
        <v>1622</v>
      </c>
      <c r="G876" s="24">
        <v>2596</v>
      </c>
      <c r="H876" s="172" t="s">
        <v>1390</v>
      </c>
      <c r="I876" s="26" t="s">
        <v>53</v>
      </c>
      <c r="J876" s="27"/>
      <c r="K876" s="231"/>
    </row>
    <row r="877" spans="1:11" s="5" customFormat="1" ht="33" customHeight="1" x14ac:dyDescent="0.2">
      <c r="A877" s="21">
        <f t="shared" si="27"/>
        <v>843</v>
      </c>
      <c r="B877" s="28" t="s">
        <v>1977</v>
      </c>
      <c r="C877" s="28" t="s">
        <v>536</v>
      </c>
      <c r="D877" s="233">
        <v>2015.09</v>
      </c>
      <c r="E877" s="30" t="s">
        <v>233</v>
      </c>
      <c r="F877" s="31">
        <v>957</v>
      </c>
      <c r="G877" s="31">
        <v>1528</v>
      </c>
      <c r="H877" s="200" t="s">
        <v>1402</v>
      </c>
      <c r="I877" s="33" t="s">
        <v>53</v>
      </c>
      <c r="J877" s="46"/>
      <c r="K877" s="231"/>
    </row>
    <row r="878" spans="1:11" s="5" customFormat="1" ht="33" customHeight="1" x14ac:dyDescent="0.2">
      <c r="A878" s="21">
        <f>ROW()-34</f>
        <v>844</v>
      </c>
      <c r="B878" s="28" t="s">
        <v>696</v>
      </c>
      <c r="C878" s="28" t="s">
        <v>536</v>
      </c>
      <c r="D878" s="233" t="s">
        <v>1042</v>
      </c>
      <c r="E878" s="111" t="s">
        <v>600</v>
      </c>
      <c r="F878" s="31">
        <v>1660</v>
      </c>
      <c r="G878" s="31">
        <v>3186</v>
      </c>
      <c r="H878" s="149" t="s">
        <v>43</v>
      </c>
      <c r="I878" s="92" t="s">
        <v>53</v>
      </c>
      <c r="J878" s="27"/>
      <c r="K878" s="231"/>
    </row>
    <row r="879" spans="1:11" s="5" customFormat="1" ht="33" customHeight="1" x14ac:dyDescent="0.2">
      <c r="A879" s="369" t="s">
        <v>17</v>
      </c>
      <c r="B879" s="370"/>
      <c r="C879" s="370"/>
      <c r="D879" s="370"/>
      <c r="E879" s="370"/>
      <c r="F879" s="370"/>
      <c r="G879" s="370"/>
      <c r="H879" s="370"/>
      <c r="I879" s="370"/>
      <c r="J879" s="371"/>
      <c r="K879" s="231"/>
    </row>
    <row r="880" spans="1:11" s="5" customFormat="1" ht="33" customHeight="1" x14ac:dyDescent="0.2">
      <c r="A880" s="21">
        <f>ROW()-35</f>
        <v>845</v>
      </c>
      <c r="B880" s="22" t="s">
        <v>1978</v>
      </c>
      <c r="C880" s="22" t="s">
        <v>17</v>
      </c>
      <c r="D880" s="235">
        <v>2005.12</v>
      </c>
      <c r="E880" s="23" t="s">
        <v>150</v>
      </c>
      <c r="F880" s="24">
        <v>1711</v>
      </c>
      <c r="G880" s="24">
        <v>4946</v>
      </c>
      <c r="H880" s="172" t="s">
        <v>4</v>
      </c>
      <c r="I880" s="26" t="s">
        <v>53</v>
      </c>
      <c r="J880" s="27"/>
      <c r="K880" s="231"/>
    </row>
    <row r="881" spans="1:11" s="5" customFormat="1" ht="33" customHeight="1" x14ac:dyDescent="0.2">
      <c r="A881" s="21">
        <f t="shared" ref="A881:A944" si="28">ROW()-35</f>
        <v>846</v>
      </c>
      <c r="B881" s="22" t="s">
        <v>1979</v>
      </c>
      <c r="C881" s="22" t="s">
        <v>17</v>
      </c>
      <c r="D881" s="235">
        <v>2005.12</v>
      </c>
      <c r="E881" s="23" t="s">
        <v>150</v>
      </c>
      <c r="F881" s="24">
        <v>937</v>
      </c>
      <c r="G881" s="24">
        <v>2339</v>
      </c>
      <c r="H881" s="29" t="s">
        <v>4</v>
      </c>
      <c r="I881" s="26" t="s">
        <v>53</v>
      </c>
      <c r="J881" s="27"/>
      <c r="K881" s="231"/>
    </row>
    <row r="882" spans="1:11" s="5" customFormat="1" ht="33" customHeight="1" x14ac:dyDescent="0.2">
      <c r="A882" s="21">
        <f t="shared" si="28"/>
        <v>847</v>
      </c>
      <c r="B882" s="22" t="s">
        <v>1980</v>
      </c>
      <c r="C882" s="22" t="s">
        <v>17</v>
      </c>
      <c r="D882" s="235">
        <v>2005.12</v>
      </c>
      <c r="E882" s="23" t="s">
        <v>150</v>
      </c>
      <c r="F882" s="24">
        <v>1578</v>
      </c>
      <c r="G882" s="24">
        <v>1146</v>
      </c>
      <c r="H882" s="172" t="s">
        <v>2</v>
      </c>
      <c r="I882" s="26" t="s">
        <v>53</v>
      </c>
      <c r="J882" s="27"/>
      <c r="K882" s="231"/>
    </row>
    <row r="883" spans="1:11" s="5" customFormat="1" ht="33" customHeight="1" x14ac:dyDescent="0.2">
      <c r="A883" s="21">
        <f t="shared" si="28"/>
        <v>848</v>
      </c>
      <c r="B883" s="22" t="s">
        <v>1981</v>
      </c>
      <c r="C883" s="47" t="s">
        <v>17</v>
      </c>
      <c r="D883" s="235">
        <v>2005.12</v>
      </c>
      <c r="E883" s="23" t="s">
        <v>150</v>
      </c>
      <c r="F883" s="24">
        <v>444</v>
      </c>
      <c r="G883" s="24">
        <v>383</v>
      </c>
      <c r="H883" s="172" t="s">
        <v>2</v>
      </c>
      <c r="I883" s="26" t="s">
        <v>53</v>
      </c>
      <c r="J883" s="27"/>
      <c r="K883" s="231"/>
    </row>
    <row r="884" spans="1:11" s="5" customFormat="1" ht="33" customHeight="1" x14ac:dyDescent="0.2">
      <c r="A884" s="21">
        <f t="shared" si="28"/>
        <v>849</v>
      </c>
      <c r="B884" s="22" t="s">
        <v>1982</v>
      </c>
      <c r="C884" s="22" t="s">
        <v>17</v>
      </c>
      <c r="D884" s="233">
        <v>2008.03</v>
      </c>
      <c r="E884" s="30" t="s">
        <v>405</v>
      </c>
      <c r="F884" s="31">
        <v>313</v>
      </c>
      <c r="G884" s="31">
        <v>855</v>
      </c>
      <c r="H884" s="32" t="s">
        <v>2</v>
      </c>
      <c r="I884" s="33" t="s">
        <v>53</v>
      </c>
      <c r="J884" s="46"/>
      <c r="K884" s="231"/>
    </row>
    <row r="885" spans="1:11" s="5" customFormat="1" ht="33" customHeight="1" x14ac:dyDescent="0.2">
      <c r="A885" s="21">
        <f t="shared" si="28"/>
        <v>850</v>
      </c>
      <c r="B885" s="22" t="s">
        <v>1983</v>
      </c>
      <c r="C885" s="22" t="s">
        <v>17</v>
      </c>
      <c r="D885" s="233">
        <v>2008.04</v>
      </c>
      <c r="E885" s="30" t="s">
        <v>135</v>
      </c>
      <c r="F885" s="31">
        <v>2644</v>
      </c>
      <c r="G885" s="31">
        <v>5045</v>
      </c>
      <c r="H885" s="32" t="s">
        <v>4</v>
      </c>
      <c r="I885" s="33" t="s">
        <v>53</v>
      </c>
      <c r="J885" s="46"/>
      <c r="K885" s="231"/>
    </row>
    <row r="886" spans="1:11" s="5" customFormat="1" ht="33" customHeight="1" x14ac:dyDescent="0.2">
      <c r="A886" s="21">
        <f t="shared" si="28"/>
        <v>851</v>
      </c>
      <c r="B886" s="22" t="s">
        <v>1984</v>
      </c>
      <c r="C886" s="22" t="s">
        <v>17</v>
      </c>
      <c r="D886" s="233">
        <v>2008.05</v>
      </c>
      <c r="E886" s="30" t="s">
        <v>251</v>
      </c>
      <c r="F886" s="31">
        <v>3209</v>
      </c>
      <c r="G886" s="31">
        <v>7349</v>
      </c>
      <c r="H886" s="197" t="s">
        <v>4</v>
      </c>
      <c r="I886" s="33" t="s">
        <v>53</v>
      </c>
      <c r="J886" s="46"/>
      <c r="K886" s="231"/>
    </row>
    <row r="887" spans="1:11" s="5" customFormat="1" ht="33" customHeight="1" x14ac:dyDescent="0.2">
      <c r="A887" s="21">
        <f t="shared" si="28"/>
        <v>852</v>
      </c>
      <c r="B887" s="22" t="s">
        <v>1985</v>
      </c>
      <c r="C887" s="22" t="s">
        <v>17</v>
      </c>
      <c r="D887" s="233">
        <v>2008.05</v>
      </c>
      <c r="E887" s="30" t="s">
        <v>251</v>
      </c>
      <c r="F887" s="31">
        <v>3347</v>
      </c>
      <c r="G887" s="31">
        <v>6608</v>
      </c>
      <c r="H887" s="200" t="s">
        <v>2</v>
      </c>
      <c r="I887" s="33" t="s">
        <v>53</v>
      </c>
      <c r="J887" s="46"/>
      <c r="K887" s="231"/>
    </row>
    <row r="888" spans="1:11" s="5" customFormat="1" ht="33" customHeight="1" x14ac:dyDescent="0.2">
      <c r="A888" s="21">
        <f t="shared" si="28"/>
        <v>853</v>
      </c>
      <c r="B888" s="22" t="s">
        <v>1986</v>
      </c>
      <c r="C888" s="22" t="s">
        <v>17</v>
      </c>
      <c r="D888" s="235">
        <v>2009.01</v>
      </c>
      <c r="E888" s="23" t="s">
        <v>464</v>
      </c>
      <c r="F888" s="24">
        <v>290</v>
      </c>
      <c r="G888" s="24">
        <v>524</v>
      </c>
      <c r="H888" s="295" t="s">
        <v>2</v>
      </c>
      <c r="I888" s="26" t="s">
        <v>53</v>
      </c>
      <c r="J888" s="27"/>
      <c r="K888" s="231"/>
    </row>
    <row r="889" spans="1:11" s="5" customFormat="1" ht="33" customHeight="1" x14ac:dyDescent="0.2">
      <c r="A889" s="21">
        <f t="shared" si="28"/>
        <v>854</v>
      </c>
      <c r="B889" s="22" t="s">
        <v>49</v>
      </c>
      <c r="C889" s="22" t="s">
        <v>17</v>
      </c>
      <c r="D889" s="233">
        <v>2010.06</v>
      </c>
      <c r="E889" s="23" t="s">
        <v>426</v>
      </c>
      <c r="F889" s="24">
        <v>177</v>
      </c>
      <c r="G889" s="24">
        <v>312</v>
      </c>
      <c r="H889" s="25" t="s">
        <v>4</v>
      </c>
      <c r="I889" s="26" t="s">
        <v>53</v>
      </c>
      <c r="J889" s="27"/>
      <c r="K889" s="231"/>
    </row>
    <row r="890" spans="1:11" s="5" customFormat="1" ht="33" customHeight="1" x14ac:dyDescent="0.2">
      <c r="A890" s="21">
        <f t="shared" si="28"/>
        <v>855</v>
      </c>
      <c r="B890" s="28" t="s">
        <v>36</v>
      </c>
      <c r="C890" s="22" t="s">
        <v>17</v>
      </c>
      <c r="D890" s="233">
        <v>2010.07</v>
      </c>
      <c r="E890" s="30" t="s">
        <v>144</v>
      </c>
      <c r="F890" s="31">
        <v>7048</v>
      </c>
      <c r="G890" s="31">
        <v>7663</v>
      </c>
      <c r="H890" s="32" t="s">
        <v>2</v>
      </c>
      <c r="I890" s="33" t="s">
        <v>53</v>
      </c>
      <c r="J890" s="27"/>
      <c r="K890" s="231"/>
    </row>
    <row r="891" spans="1:11" s="5" customFormat="1" ht="33" customHeight="1" x14ac:dyDescent="0.2">
      <c r="A891" s="21">
        <f t="shared" si="28"/>
        <v>856</v>
      </c>
      <c r="B891" s="22" t="s">
        <v>1987</v>
      </c>
      <c r="C891" s="22" t="s">
        <v>17</v>
      </c>
      <c r="D891" s="233">
        <v>2011.02</v>
      </c>
      <c r="E891" s="23" t="s">
        <v>447</v>
      </c>
      <c r="F891" s="24">
        <v>3064</v>
      </c>
      <c r="G891" s="24">
        <v>6173</v>
      </c>
      <c r="H891" s="172" t="s">
        <v>2</v>
      </c>
      <c r="I891" s="26" t="s">
        <v>53</v>
      </c>
      <c r="J891" s="27"/>
      <c r="K891" s="231"/>
    </row>
    <row r="892" spans="1:11" s="5" customFormat="1" ht="33" customHeight="1" x14ac:dyDescent="0.2">
      <c r="A892" s="21">
        <f t="shared" si="28"/>
        <v>857</v>
      </c>
      <c r="B892" s="22" t="s">
        <v>1988</v>
      </c>
      <c r="C892" s="47" t="s">
        <v>17</v>
      </c>
      <c r="D892" s="233">
        <v>2011.05</v>
      </c>
      <c r="E892" s="23" t="s">
        <v>452</v>
      </c>
      <c r="F892" s="24">
        <v>2561</v>
      </c>
      <c r="G892" s="24">
        <v>5737</v>
      </c>
      <c r="H892" s="29" t="s">
        <v>2</v>
      </c>
      <c r="I892" s="26" t="s">
        <v>53</v>
      </c>
      <c r="J892" s="27"/>
      <c r="K892" s="231"/>
    </row>
    <row r="893" spans="1:11" s="5" customFormat="1" ht="33" customHeight="1" x14ac:dyDescent="0.2">
      <c r="A893" s="21">
        <f t="shared" si="28"/>
        <v>858</v>
      </c>
      <c r="B893" s="22" t="s">
        <v>1989</v>
      </c>
      <c r="C893" s="22" t="s">
        <v>17</v>
      </c>
      <c r="D893" s="233">
        <v>2011.05</v>
      </c>
      <c r="E893" s="23" t="s">
        <v>454</v>
      </c>
      <c r="F893" s="24">
        <v>412</v>
      </c>
      <c r="G893" s="24">
        <v>884</v>
      </c>
      <c r="H893" s="29" t="s">
        <v>2</v>
      </c>
      <c r="I893" s="26" t="s">
        <v>53</v>
      </c>
      <c r="J893" s="27"/>
      <c r="K893" s="231"/>
    </row>
    <row r="894" spans="1:11" s="5" customFormat="1" ht="33" customHeight="1" x14ac:dyDescent="0.2">
      <c r="A894" s="21">
        <f t="shared" si="28"/>
        <v>859</v>
      </c>
      <c r="B894" s="22" t="s">
        <v>1990</v>
      </c>
      <c r="C894" s="28" t="s">
        <v>17</v>
      </c>
      <c r="D894" s="233">
        <v>2011.06</v>
      </c>
      <c r="E894" s="23" t="s">
        <v>456</v>
      </c>
      <c r="F894" s="24">
        <v>1452</v>
      </c>
      <c r="G894" s="24">
        <v>3095</v>
      </c>
      <c r="H894" s="295" t="s">
        <v>4</v>
      </c>
      <c r="I894" s="26" t="s">
        <v>53</v>
      </c>
      <c r="J894" s="27"/>
      <c r="K894" s="231"/>
    </row>
    <row r="895" spans="1:11" s="5" customFormat="1" ht="33" customHeight="1" x14ac:dyDescent="0.2">
      <c r="A895" s="21">
        <f t="shared" si="28"/>
        <v>860</v>
      </c>
      <c r="B895" s="22" t="s">
        <v>1991</v>
      </c>
      <c r="C895" s="22" t="s">
        <v>17</v>
      </c>
      <c r="D895" s="233">
        <v>2011.09</v>
      </c>
      <c r="E895" s="23" t="s">
        <v>388</v>
      </c>
      <c r="F895" s="24">
        <v>310</v>
      </c>
      <c r="G895" s="24">
        <v>290</v>
      </c>
      <c r="H895" s="29" t="s">
        <v>1992</v>
      </c>
      <c r="I895" s="26" t="s">
        <v>53</v>
      </c>
      <c r="J895" s="27"/>
      <c r="K895" s="231"/>
    </row>
    <row r="896" spans="1:11" s="5" customFormat="1" ht="33" customHeight="1" x14ac:dyDescent="0.2">
      <c r="A896" s="21">
        <f t="shared" si="28"/>
        <v>861</v>
      </c>
      <c r="B896" s="22" t="s">
        <v>1993</v>
      </c>
      <c r="C896" s="22" t="s">
        <v>17</v>
      </c>
      <c r="D896" s="235">
        <v>2012.05</v>
      </c>
      <c r="E896" s="23" t="s">
        <v>362</v>
      </c>
      <c r="F896" s="24">
        <v>1955</v>
      </c>
      <c r="G896" s="24">
        <v>4921</v>
      </c>
      <c r="H896" s="29" t="s">
        <v>1992</v>
      </c>
      <c r="I896" s="26" t="s">
        <v>53</v>
      </c>
      <c r="J896" s="27" t="s">
        <v>1994</v>
      </c>
      <c r="K896" s="231"/>
    </row>
    <row r="897" spans="1:11" s="5" customFormat="1" ht="33" customHeight="1" x14ac:dyDescent="0.2">
      <c r="A897" s="21">
        <f>ROW()-35</f>
        <v>862</v>
      </c>
      <c r="B897" s="22" t="s">
        <v>1995</v>
      </c>
      <c r="C897" s="22" t="s">
        <v>17</v>
      </c>
      <c r="D897" s="235">
        <v>2012.06</v>
      </c>
      <c r="E897" s="23" t="s">
        <v>422</v>
      </c>
      <c r="F897" s="24">
        <v>2263</v>
      </c>
      <c r="G897" s="24">
        <v>2269</v>
      </c>
      <c r="H897" s="172" t="s">
        <v>2</v>
      </c>
      <c r="I897" s="26" t="s">
        <v>53</v>
      </c>
      <c r="J897" s="27"/>
      <c r="K897" s="231"/>
    </row>
    <row r="898" spans="1:11" s="5" customFormat="1" ht="33" customHeight="1" x14ac:dyDescent="0.2">
      <c r="A898" s="21">
        <f t="shared" si="28"/>
        <v>863</v>
      </c>
      <c r="B898" s="22" t="s">
        <v>1996</v>
      </c>
      <c r="C898" s="22" t="s">
        <v>17</v>
      </c>
      <c r="D898" s="235" t="s">
        <v>1997</v>
      </c>
      <c r="E898" s="23" t="s">
        <v>150</v>
      </c>
      <c r="F898" s="24">
        <v>1249</v>
      </c>
      <c r="G898" s="24">
        <v>2575</v>
      </c>
      <c r="H898" s="29" t="s">
        <v>925</v>
      </c>
      <c r="I898" s="26" t="s">
        <v>53</v>
      </c>
      <c r="J898" s="27"/>
      <c r="K898" s="231"/>
    </row>
    <row r="899" spans="1:11" s="5" customFormat="1" ht="33" customHeight="1" x14ac:dyDescent="0.2">
      <c r="A899" s="21">
        <f t="shared" si="28"/>
        <v>864</v>
      </c>
      <c r="B899" s="128" t="s">
        <v>1998</v>
      </c>
      <c r="C899" s="47" t="s">
        <v>17</v>
      </c>
      <c r="D899" s="233">
        <v>2012.11</v>
      </c>
      <c r="E899" s="23" t="s">
        <v>317</v>
      </c>
      <c r="F899" s="24">
        <v>1789</v>
      </c>
      <c r="G899" s="24">
        <v>5148</v>
      </c>
      <c r="H899" s="29" t="s">
        <v>1992</v>
      </c>
      <c r="I899" s="26" t="s">
        <v>53</v>
      </c>
      <c r="J899" s="27"/>
      <c r="K899" s="231"/>
    </row>
    <row r="900" spans="1:11" s="5" customFormat="1" ht="33" customHeight="1" x14ac:dyDescent="0.2">
      <c r="A900" s="21">
        <f t="shared" si="28"/>
        <v>865</v>
      </c>
      <c r="B900" s="28" t="s">
        <v>1999</v>
      </c>
      <c r="C900" s="22" t="s">
        <v>17</v>
      </c>
      <c r="D900" s="235">
        <v>2013.02</v>
      </c>
      <c r="E900" s="23" t="s">
        <v>250</v>
      </c>
      <c r="F900" s="24">
        <v>1072</v>
      </c>
      <c r="G900" s="24">
        <v>2757</v>
      </c>
      <c r="H900" s="29" t="s">
        <v>2000</v>
      </c>
      <c r="I900" s="26" t="s">
        <v>53</v>
      </c>
      <c r="J900" s="27"/>
      <c r="K900" s="231"/>
    </row>
    <row r="901" spans="1:11" s="5" customFormat="1" ht="33" customHeight="1" x14ac:dyDescent="0.2">
      <c r="A901" s="21">
        <f t="shared" si="28"/>
        <v>866</v>
      </c>
      <c r="B901" s="28" t="s">
        <v>2001</v>
      </c>
      <c r="C901" s="22" t="s">
        <v>17</v>
      </c>
      <c r="D901" s="235">
        <v>2013.02</v>
      </c>
      <c r="E901" s="23" t="s">
        <v>376</v>
      </c>
      <c r="F901" s="24">
        <v>1467</v>
      </c>
      <c r="G901" s="24">
        <v>2711</v>
      </c>
      <c r="H901" s="29" t="s">
        <v>1992</v>
      </c>
      <c r="I901" s="26" t="s">
        <v>53</v>
      </c>
      <c r="J901" s="27"/>
      <c r="K901" s="231"/>
    </row>
    <row r="902" spans="1:11" s="5" customFormat="1" ht="33" customHeight="1" x14ac:dyDescent="0.2">
      <c r="A902" s="21">
        <f t="shared" si="28"/>
        <v>867</v>
      </c>
      <c r="B902" s="28" t="s">
        <v>2002</v>
      </c>
      <c r="C902" s="28" t="s">
        <v>17</v>
      </c>
      <c r="D902" s="235">
        <v>2013.06</v>
      </c>
      <c r="E902" s="23" t="s">
        <v>302</v>
      </c>
      <c r="F902" s="24">
        <v>8152</v>
      </c>
      <c r="G902" s="24">
        <v>15899</v>
      </c>
      <c r="H902" s="172" t="s">
        <v>2003</v>
      </c>
      <c r="I902" s="26" t="s">
        <v>53</v>
      </c>
      <c r="J902" s="27" t="s">
        <v>2004</v>
      </c>
      <c r="K902" s="231"/>
    </row>
    <row r="903" spans="1:11" s="5" customFormat="1" ht="33" customHeight="1" x14ac:dyDescent="0.2">
      <c r="A903" s="21">
        <f t="shared" si="28"/>
        <v>868</v>
      </c>
      <c r="B903" s="28" t="s">
        <v>2005</v>
      </c>
      <c r="C903" s="22" t="s">
        <v>17</v>
      </c>
      <c r="D903" s="235">
        <v>2013.07</v>
      </c>
      <c r="E903" s="23" t="s">
        <v>346</v>
      </c>
      <c r="F903" s="24">
        <v>776</v>
      </c>
      <c r="G903" s="24">
        <v>1604</v>
      </c>
      <c r="H903" s="29" t="s">
        <v>1992</v>
      </c>
      <c r="I903" s="26" t="s">
        <v>53</v>
      </c>
      <c r="J903" s="27"/>
      <c r="K903" s="231"/>
    </row>
    <row r="904" spans="1:11" s="5" customFormat="1" ht="33" customHeight="1" x14ac:dyDescent="0.2">
      <c r="A904" s="21">
        <f t="shared" si="28"/>
        <v>869</v>
      </c>
      <c r="B904" s="22" t="s">
        <v>2006</v>
      </c>
      <c r="C904" s="22" t="s">
        <v>17</v>
      </c>
      <c r="D904" s="235">
        <v>2013.11</v>
      </c>
      <c r="E904" s="23" t="s">
        <v>355</v>
      </c>
      <c r="F904" s="24">
        <v>498</v>
      </c>
      <c r="G904" s="24">
        <v>1063</v>
      </c>
      <c r="H904" s="172" t="s">
        <v>1992</v>
      </c>
      <c r="I904" s="26" t="s">
        <v>53</v>
      </c>
      <c r="J904" s="27"/>
      <c r="K904" s="231"/>
    </row>
    <row r="905" spans="1:11" s="5" customFormat="1" ht="33" customHeight="1" x14ac:dyDescent="0.2">
      <c r="A905" s="21">
        <f t="shared" si="28"/>
        <v>870</v>
      </c>
      <c r="B905" s="28" t="s">
        <v>2007</v>
      </c>
      <c r="C905" s="22" t="s">
        <v>17</v>
      </c>
      <c r="D905" s="233">
        <v>2014.02</v>
      </c>
      <c r="E905" s="52" t="s">
        <v>315</v>
      </c>
      <c r="F905" s="53">
        <v>1866</v>
      </c>
      <c r="G905" s="24">
        <v>3507</v>
      </c>
      <c r="H905" s="29" t="s">
        <v>1992</v>
      </c>
      <c r="I905" s="26" t="s">
        <v>53</v>
      </c>
      <c r="J905" s="45"/>
      <c r="K905" s="231"/>
    </row>
    <row r="906" spans="1:11" s="5" customFormat="1" ht="33" customHeight="1" x14ac:dyDescent="0.2">
      <c r="A906" s="21">
        <f t="shared" si="28"/>
        <v>871</v>
      </c>
      <c r="B906" s="28" t="s">
        <v>2008</v>
      </c>
      <c r="C906" s="28" t="s">
        <v>17</v>
      </c>
      <c r="D906" s="233">
        <v>2014.03</v>
      </c>
      <c r="E906" s="52" t="s">
        <v>195</v>
      </c>
      <c r="F906" s="53">
        <v>533</v>
      </c>
      <c r="G906" s="24">
        <v>1027</v>
      </c>
      <c r="H906" s="29" t="s">
        <v>1992</v>
      </c>
      <c r="I906" s="26" t="s">
        <v>53</v>
      </c>
      <c r="J906" s="45"/>
      <c r="K906" s="231"/>
    </row>
    <row r="907" spans="1:11" s="5" customFormat="1" ht="33" customHeight="1" x14ac:dyDescent="0.2">
      <c r="A907" s="21">
        <f t="shared" si="28"/>
        <v>872</v>
      </c>
      <c r="B907" s="28" t="s">
        <v>2009</v>
      </c>
      <c r="C907" s="22" t="s">
        <v>17</v>
      </c>
      <c r="D907" s="233">
        <v>2014.04</v>
      </c>
      <c r="E907" s="52" t="s">
        <v>325</v>
      </c>
      <c r="F907" s="53">
        <v>1652</v>
      </c>
      <c r="G907" s="24">
        <v>3221</v>
      </c>
      <c r="H907" s="172" t="s">
        <v>2003</v>
      </c>
      <c r="I907" s="26" t="s">
        <v>53</v>
      </c>
      <c r="J907" s="27" t="s">
        <v>1994</v>
      </c>
      <c r="K907" s="231"/>
    </row>
    <row r="908" spans="1:11" s="5" customFormat="1" ht="33" customHeight="1" x14ac:dyDescent="0.2">
      <c r="A908" s="21">
        <f t="shared" si="28"/>
        <v>873</v>
      </c>
      <c r="B908" s="28" t="s">
        <v>2010</v>
      </c>
      <c r="C908" s="22" t="s">
        <v>17</v>
      </c>
      <c r="D908" s="233">
        <v>2014.06</v>
      </c>
      <c r="E908" s="52" t="s">
        <v>118</v>
      </c>
      <c r="F908" s="53">
        <v>245</v>
      </c>
      <c r="G908" s="24">
        <v>490</v>
      </c>
      <c r="H908" s="172" t="s">
        <v>1992</v>
      </c>
      <c r="I908" s="26" t="s">
        <v>53</v>
      </c>
      <c r="J908" s="45"/>
      <c r="K908" s="231"/>
    </row>
    <row r="909" spans="1:11" s="5" customFormat="1" ht="33" customHeight="1" x14ac:dyDescent="0.2">
      <c r="A909" s="21">
        <f t="shared" si="28"/>
        <v>874</v>
      </c>
      <c r="B909" s="28" t="s">
        <v>2011</v>
      </c>
      <c r="C909" s="47" t="s">
        <v>17</v>
      </c>
      <c r="D909" s="233">
        <v>2014.06</v>
      </c>
      <c r="E909" s="52" t="s">
        <v>131</v>
      </c>
      <c r="F909" s="53">
        <v>1532</v>
      </c>
      <c r="G909" s="24">
        <v>2889</v>
      </c>
      <c r="H909" s="29" t="s">
        <v>2003</v>
      </c>
      <c r="I909" s="26" t="s">
        <v>53</v>
      </c>
      <c r="J909" s="45"/>
      <c r="K909" s="231"/>
    </row>
    <row r="910" spans="1:11" s="5" customFormat="1" ht="33" customHeight="1" x14ac:dyDescent="0.2">
      <c r="A910" s="21">
        <f t="shared" si="28"/>
        <v>875</v>
      </c>
      <c r="B910" s="22" t="s">
        <v>2012</v>
      </c>
      <c r="C910" s="22" t="s">
        <v>17</v>
      </c>
      <c r="D910" s="235">
        <v>2014.07</v>
      </c>
      <c r="E910" s="23" t="s">
        <v>150</v>
      </c>
      <c r="F910" s="24">
        <v>3526</v>
      </c>
      <c r="G910" s="24">
        <v>4187</v>
      </c>
      <c r="H910" s="29" t="s">
        <v>1992</v>
      </c>
      <c r="I910" s="26" t="s">
        <v>53</v>
      </c>
      <c r="J910" s="27"/>
      <c r="K910" s="231"/>
    </row>
    <row r="911" spans="1:11" s="5" customFormat="1" ht="33" customHeight="1" x14ac:dyDescent="0.2">
      <c r="A911" s="21">
        <f t="shared" si="28"/>
        <v>876</v>
      </c>
      <c r="B911" s="22" t="s">
        <v>2013</v>
      </c>
      <c r="C911" s="22" t="s">
        <v>17</v>
      </c>
      <c r="D911" s="233">
        <v>2014.08</v>
      </c>
      <c r="E911" s="23" t="s">
        <v>293</v>
      </c>
      <c r="F911" s="24">
        <v>2856</v>
      </c>
      <c r="G911" s="24">
        <v>6880</v>
      </c>
      <c r="H911" s="29" t="s">
        <v>2014</v>
      </c>
      <c r="I911" s="26" t="s">
        <v>53</v>
      </c>
      <c r="J911" s="45" t="s">
        <v>2015</v>
      </c>
      <c r="K911" s="231"/>
    </row>
    <row r="912" spans="1:11" s="5" customFormat="1" ht="33" customHeight="1" x14ac:dyDescent="0.2">
      <c r="A912" s="21">
        <f t="shared" si="28"/>
        <v>877</v>
      </c>
      <c r="B912" s="22" t="s">
        <v>2016</v>
      </c>
      <c r="C912" s="22" t="s">
        <v>17</v>
      </c>
      <c r="D912" s="233">
        <v>2014.09</v>
      </c>
      <c r="E912" s="23" t="s">
        <v>236</v>
      </c>
      <c r="F912" s="24">
        <v>97</v>
      </c>
      <c r="G912" s="24">
        <v>200</v>
      </c>
      <c r="H912" s="29" t="s">
        <v>1186</v>
      </c>
      <c r="I912" s="26" t="s">
        <v>53</v>
      </c>
      <c r="J912" s="27"/>
      <c r="K912" s="231"/>
    </row>
    <row r="913" spans="1:11" s="5" customFormat="1" ht="33" customHeight="1" x14ac:dyDescent="0.2">
      <c r="A913" s="21">
        <f t="shared" si="28"/>
        <v>878</v>
      </c>
      <c r="B913" s="22" t="s">
        <v>2017</v>
      </c>
      <c r="C913" s="22" t="s">
        <v>17</v>
      </c>
      <c r="D913" s="233">
        <v>2014.11</v>
      </c>
      <c r="E913" s="23" t="s">
        <v>133</v>
      </c>
      <c r="F913" s="24">
        <v>592</v>
      </c>
      <c r="G913" s="24">
        <v>1038</v>
      </c>
      <c r="H913" s="29" t="s">
        <v>1992</v>
      </c>
      <c r="I913" s="26" t="s">
        <v>53</v>
      </c>
      <c r="J913" s="27"/>
      <c r="K913" s="231"/>
    </row>
    <row r="914" spans="1:11" s="5" customFormat="1" ht="33" customHeight="1" x14ac:dyDescent="0.2">
      <c r="A914" s="21">
        <f t="shared" si="28"/>
        <v>879</v>
      </c>
      <c r="B914" s="22" t="s">
        <v>2018</v>
      </c>
      <c r="C914" s="22" t="s">
        <v>17</v>
      </c>
      <c r="D914" s="233">
        <v>2014.12</v>
      </c>
      <c r="E914" s="23" t="s">
        <v>173</v>
      </c>
      <c r="F914" s="24">
        <v>511</v>
      </c>
      <c r="G914" s="24">
        <v>1037</v>
      </c>
      <c r="H914" s="29" t="s">
        <v>2019</v>
      </c>
      <c r="I914" s="26" t="s">
        <v>53</v>
      </c>
      <c r="J914" s="27"/>
      <c r="K914" s="231"/>
    </row>
    <row r="915" spans="1:11" s="5" customFormat="1" ht="33" customHeight="1" x14ac:dyDescent="0.2">
      <c r="A915" s="21">
        <f t="shared" si="28"/>
        <v>880</v>
      </c>
      <c r="B915" s="28" t="s">
        <v>2020</v>
      </c>
      <c r="C915" s="22" t="s">
        <v>17</v>
      </c>
      <c r="D915" s="233">
        <v>2015.03</v>
      </c>
      <c r="E915" s="30" t="s">
        <v>260</v>
      </c>
      <c r="F915" s="31">
        <v>841</v>
      </c>
      <c r="G915" s="31">
        <v>1593</v>
      </c>
      <c r="H915" s="200" t="s">
        <v>1992</v>
      </c>
      <c r="I915" s="33" t="s">
        <v>53</v>
      </c>
      <c r="J915" s="46"/>
      <c r="K915" s="231"/>
    </row>
    <row r="916" spans="1:11" s="5" customFormat="1" ht="33" customHeight="1" x14ac:dyDescent="0.2">
      <c r="A916" s="21">
        <f t="shared" si="28"/>
        <v>881</v>
      </c>
      <c r="B916" s="28" t="s">
        <v>2021</v>
      </c>
      <c r="C916" s="22" t="s">
        <v>17</v>
      </c>
      <c r="D916" s="233">
        <v>2015.04</v>
      </c>
      <c r="E916" s="30" t="s">
        <v>266</v>
      </c>
      <c r="F916" s="31">
        <v>1991</v>
      </c>
      <c r="G916" s="31">
        <v>4614</v>
      </c>
      <c r="H916" s="32" t="s">
        <v>1446</v>
      </c>
      <c r="I916" s="33" t="s">
        <v>53</v>
      </c>
      <c r="J916" s="46"/>
      <c r="K916" s="231"/>
    </row>
    <row r="917" spans="1:11" s="5" customFormat="1" ht="33" customHeight="1" x14ac:dyDescent="0.2">
      <c r="A917" s="21">
        <f t="shared" si="28"/>
        <v>882</v>
      </c>
      <c r="B917" s="28" t="s">
        <v>2022</v>
      </c>
      <c r="C917" s="22" t="s">
        <v>17</v>
      </c>
      <c r="D917" s="233">
        <v>2015.06</v>
      </c>
      <c r="E917" s="30" t="s">
        <v>191</v>
      </c>
      <c r="F917" s="31">
        <v>6720</v>
      </c>
      <c r="G917" s="31">
        <v>14487</v>
      </c>
      <c r="H917" s="200" t="s">
        <v>1992</v>
      </c>
      <c r="I917" s="33" t="s">
        <v>53</v>
      </c>
      <c r="J917" s="46"/>
      <c r="K917" s="231"/>
    </row>
    <row r="918" spans="1:11" s="5" customFormat="1" ht="33" customHeight="1" x14ac:dyDescent="0.2">
      <c r="A918" s="21">
        <f t="shared" si="28"/>
        <v>883</v>
      </c>
      <c r="B918" s="35" t="s">
        <v>2023</v>
      </c>
      <c r="C918" s="47" t="s">
        <v>17</v>
      </c>
      <c r="D918" s="237">
        <v>2015.07</v>
      </c>
      <c r="E918" s="160" t="s">
        <v>277</v>
      </c>
      <c r="F918" s="161">
        <v>1044</v>
      </c>
      <c r="G918" s="161">
        <v>1881</v>
      </c>
      <c r="H918" s="162" t="s">
        <v>1992</v>
      </c>
      <c r="I918" s="163" t="s">
        <v>53</v>
      </c>
      <c r="J918" s="46"/>
      <c r="K918" s="231"/>
    </row>
    <row r="919" spans="1:11" s="5" customFormat="1" ht="33" customHeight="1" x14ac:dyDescent="0.2">
      <c r="A919" s="21">
        <f t="shared" si="28"/>
        <v>884</v>
      </c>
      <c r="B919" s="41" t="s">
        <v>2024</v>
      </c>
      <c r="C919" s="47" t="s">
        <v>17</v>
      </c>
      <c r="D919" s="232">
        <v>2015.07</v>
      </c>
      <c r="E919" s="164" t="s">
        <v>278</v>
      </c>
      <c r="F919" s="108">
        <v>500</v>
      </c>
      <c r="G919" s="108">
        <v>807</v>
      </c>
      <c r="H919" s="200" t="s">
        <v>1992</v>
      </c>
      <c r="I919" s="196" t="s">
        <v>53</v>
      </c>
      <c r="J919" s="46"/>
      <c r="K919" s="231"/>
    </row>
    <row r="920" spans="1:11" s="5" customFormat="1" ht="33" customHeight="1" x14ac:dyDescent="0.2">
      <c r="A920" s="21">
        <f t="shared" si="28"/>
        <v>885</v>
      </c>
      <c r="B920" s="28" t="s">
        <v>2025</v>
      </c>
      <c r="C920" s="22" t="s">
        <v>17</v>
      </c>
      <c r="D920" s="233">
        <v>2015.07</v>
      </c>
      <c r="E920" s="30" t="s">
        <v>145</v>
      </c>
      <c r="F920" s="31">
        <v>401</v>
      </c>
      <c r="G920" s="31">
        <v>682</v>
      </c>
      <c r="H920" s="32" t="s">
        <v>861</v>
      </c>
      <c r="I920" s="33" t="s">
        <v>53</v>
      </c>
      <c r="J920" s="46"/>
      <c r="K920" s="231"/>
    </row>
    <row r="921" spans="1:11" s="5" customFormat="1" ht="33" customHeight="1" x14ac:dyDescent="0.2">
      <c r="A921" s="21">
        <f t="shared" si="28"/>
        <v>886</v>
      </c>
      <c r="B921" s="28" t="s">
        <v>2026</v>
      </c>
      <c r="C921" s="22" t="s">
        <v>17</v>
      </c>
      <c r="D921" s="233">
        <v>2015.07</v>
      </c>
      <c r="E921" s="30" t="s">
        <v>135</v>
      </c>
      <c r="F921" s="31">
        <v>890</v>
      </c>
      <c r="G921" s="31">
        <v>1590</v>
      </c>
      <c r="H921" s="32" t="s">
        <v>1194</v>
      </c>
      <c r="I921" s="33" t="s">
        <v>53</v>
      </c>
      <c r="J921" s="46"/>
      <c r="K921" s="231"/>
    </row>
    <row r="922" spans="1:11" s="5" customFormat="1" ht="33" customHeight="1" x14ac:dyDescent="0.2">
      <c r="A922" s="21">
        <f t="shared" si="28"/>
        <v>887</v>
      </c>
      <c r="B922" s="28" t="s">
        <v>2027</v>
      </c>
      <c r="C922" s="22" t="s">
        <v>17</v>
      </c>
      <c r="D922" s="233">
        <v>2015.08</v>
      </c>
      <c r="E922" s="30" t="s">
        <v>147</v>
      </c>
      <c r="F922" s="31">
        <v>7514</v>
      </c>
      <c r="G922" s="31">
        <v>12932</v>
      </c>
      <c r="H922" s="32" t="s">
        <v>939</v>
      </c>
      <c r="I922" s="33" t="s">
        <v>53</v>
      </c>
      <c r="J922" s="46"/>
      <c r="K922" s="231"/>
    </row>
    <row r="923" spans="1:11" s="5" customFormat="1" ht="33" customHeight="1" x14ac:dyDescent="0.2">
      <c r="A923" s="21">
        <f t="shared" si="28"/>
        <v>888</v>
      </c>
      <c r="B923" s="28" t="s">
        <v>2028</v>
      </c>
      <c r="C923" s="28" t="s">
        <v>17</v>
      </c>
      <c r="D923" s="233" t="s">
        <v>1156</v>
      </c>
      <c r="E923" s="30" t="s">
        <v>144</v>
      </c>
      <c r="F923" s="31">
        <v>589</v>
      </c>
      <c r="G923" s="31">
        <v>1550</v>
      </c>
      <c r="H923" s="32" t="s">
        <v>2029</v>
      </c>
      <c r="I923" s="33" t="s">
        <v>53</v>
      </c>
      <c r="J923" s="45"/>
      <c r="K923" s="231"/>
    </row>
    <row r="924" spans="1:11" s="5" customFormat="1" ht="33" customHeight="1" x14ac:dyDescent="0.2">
      <c r="A924" s="21">
        <f t="shared" si="28"/>
        <v>889</v>
      </c>
      <c r="B924" s="28" t="s">
        <v>2030</v>
      </c>
      <c r="C924" s="22" t="s">
        <v>17</v>
      </c>
      <c r="D924" s="233">
        <v>2015.11</v>
      </c>
      <c r="E924" s="30" t="s">
        <v>150</v>
      </c>
      <c r="F924" s="31">
        <v>822</v>
      </c>
      <c r="G924" s="31">
        <v>2174</v>
      </c>
      <c r="H924" s="200" t="s">
        <v>2003</v>
      </c>
      <c r="I924" s="33" t="s">
        <v>53</v>
      </c>
      <c r="J924" s="46"/>
      <c r="K924" s="231"/>
    </row>
    <row r="925" spans="1:11" s="5" customFormat="1" ht="33" customHeight="1" x14ac:dyDescent="0.2">
      <c r="A925" s="21">
        <f t="shared" si="28"/>
        <v>890</v>
      </c>
      <c r="B925" s="28" t="s">
        <v>2031</v>
      </c>
      <c r="C925" s="47" t="s">
        <v>17</v>
      </c>
      <c r="D925" s="233">
        <v>2015.11</v>
      </c>
      <c r="E925" s="30" t="s">
        <v>150</v>
      </c>
      <c r="F925" s="31">
        <v>561</v>
      </c>
      <c r="G925" s="31">
        <v>1075</v>
      </c>
      <c r="H925" s="32" t="s">
        <v>2003</v>
      </c>
      <c r="I925" s="33" t="s">
        <v>53</v>
      </c>
      <c r="J925" s="46"/>
      <c r="K925" s="231"/>
    </row>
    <row r="926" spans="1:11" s="5" customFormat="1" ht="33" customHeight="1" x14ac:dyDescent="0.2">
      <c r="A926" s="21">
        <f t="shared" si="28"/>
        <v>891</v>
      </c>
      <c r="B926" s="28" t="s">
        <v>2032</v>
      </c>
      <c r="C926" s="28" t="s">
        <v>17</v>
      </c>
      <c r="D926" s="233">
        <v>2015.12</v>
      </c>
      <c r="E926" s="30" t="s">
        <v>244</v>
      </c>
      <c r="F926" s="31">
        <v>6538</v>
      </c>
      <c r="G926" s="31">
        <v>12025</v>
      </c>
      <c r="H926" s="32" t="s">
        <v>1992</v>
      </c>
      <c r="I926" s="33" t="s">
        <v>53</v>
      </c>
      <c r="J926" s="46"/>
      <c r="K926" s="231"/>
    </row>
    <row r="927" spans="1:11" s="5" customFormat="1" ht="33" customHeight="1" x14ac:dyDescent="0.2">
      <c r="A927" s="21">
        <f t="shared" si="28"/>
        <v>892</v>
      </c>
      <c r="B927" s="28" t="s">
        <v>2033</v>
      </c>
      <c r="C927" s="22" t="s">
        <v>17</v>
      </c>
      <c r="D927" s="233">
        <v>2015.12</v>
      </c>
      <c r="E927" s="30" t="s">
        <v>186</v>
      </c>
      <c r="F927" s="31">
        <v>1419</v>
      </c>
      <c r="G927" s="31">
        <v>2557</v>
      </c>
      <c r="H927" s="200" t="s">
        <v>1992</v>
      </c>
      <c r="I927" s="33" t="s">
        <v>53</v>
      </c>
      <c r="J927" s="46"/>
      <c r="K927" s="231"/>
    </row>
    <row r="928" spans="1:11" s="5" customFormat="1" ht="33" customHeight="1" x14ac:dyDescent="0.2">
      <c r="A928" s="21">
        <f t="shared" si="28"/>
        <v>893</v>
      </c>
      <c r="B928" s="28" t="s">
        <v>2034</v>
      </c>
      <c r="C928" s="28" t="s">
        <v>17</v>
      </c>
      <c r="D928" s="233">
        <v>2015.12</v>
      </c>
      <c r="E928" s="30" t="s">
        <v>500</v>
      </c>
      <c r="F928" s="31">
        <v>4040</v>
      </c>
      <c r="G928" s="31">
        <v>7708</v>
      </c>
      <c r="H928" s="200" t="s">
        <v>1992</v>
      </c>
      <c r="I928" s="33" t="s">
        <v>53</v>
      </c>
      <c r="J928" s="46"/>
      <c r="K928" s="231"/>
    </row>
    <row r="929" spans="1:11" s="5" customFormat="1" ht="33" customHeight="1" x14ac:dyDescent="0.2">
      <c r="A929" s="21">
        <f t="shared" si="28"/>
        <v>894</v>
      </c>
      <c r="B929" s="28" t="s">
        <v>2035</v>
      </c>
      <c r="C929" s="47" t="s">
        <v>17</v>
      </c>
      <c r="D929" s="233">
        <v>2015.12</v>
      </c>
      <c r="E929" s="30" t="s">
        <v>126</v>
      </c>
      <c r="F929" s="31">
        <v>3050</v>
      </c>
      <c r="G929" s="31">
        <v>6786</v>
      </c>
      <c r="H929" s="32" t="s">
        <v>1992</v>
      </c>
      <c r="I929" s="33" t="s">
        <v>53</v>
      </c>
      <c r="J929" s="46"/>
      <c r="K929" s="231"/>
    </row>
    <row r="930" spans="1:11" s="5" customFormat="1" ht="33" customHeight="1" x14ac:dyDescent="0.2">
      <c r="A930" s="21">
        <f t="shared" si="28"/>
        <v>895</v>
      </c>
      <c r="B930" s="28" t="s">
        <v>2036</v>
      </c>
      <c r="C930" s="22" t="s">
        <v>17</v>
      </c>
      <c r="D930" s="233">
        <v>2016.02</v>
      </c>
      <c r="E930" s="30" t="s">
        <v>204</v>
      </c>
      <c r="F930" s="31">
        <v>2183</v>
      </c>
      <c r="G930" s="31">
        <v>4085</v>
      </c>
      <c r="H930" s="32" t="s">
        <v>1992</v>
      </c>
      <c r="I930" s="33" t="s">
        <v>53</v>
      </c>
      <c r="J930" s="46"/>
      <c r="K930" s="231"/>
    </row>
    <row r="931" spans="1:11" s="5" customFormat="1" ht="33" customHeight="1" x14ac:dyDescent="0.2">
      <c r="A931" s="21">
        <f t="shared" si="28"/>
        <v>896</v>
      </c>
      <c r="B931" s="28" t="s">
        <v>2037</v>
      </c>
      <c r="C931" s="22" t="s">
        <v>17</v>
      </c>
      <c r="D931" s="233">
        <v>2016.03</v>
      </c>
      <c r="E931" s="30" t="s">
        <v>126</v>
      </c>
      <c r="F931" s="31">
        <v>1331</v>
      </c>
      <c r="G931" s="31">
        <v>2622</v>
      </c>
      <c r="H931" s="200" t="s">
        <v>1992</v>
      </c>
      <c r="I931" s="33" t="s">
        <v>53</v>
      </c>
      <c r="J931" s="46"/>
      <c r="K931" s="231"/>
    </row>
    <row r="932" spans="1:11" s="5" customFormat="1" ht="33" customHeight="1" x14ac:dyDescent="0.2">
      <c r="A932" s="21">
        <f t="shared" si="28"/>
        <v>897</v>
      </c>
      <c r="B932" s="28" t="s">
        <v>2038</v>
      </c>
      <c r="C932" s="22" t="s">
        <v>17</v>
      </c>
      <c r="D932" s="233">
        <v>2016.03</v>
      </c>
      <c r="E932" s="30" t="s">
        <v>253</v>
      </c>
      <c r="F932" s="31">
        <v>644</v>
      </c>
      <c r="G932" s="31">
        <v>1512</v>
      </c>
      <c r="H932" s="200" t="s">
        <v>933</v>
      </c>
      <c r="I932" s="33" t="s">
        <v>53</v>
      </c>
      <c r="J932" s="46"/>
      <c r="K932" s="231"/>
    </row>
    <row r="933" spans="1:11" s="5" customFormat="1" ht="33" customHeight="1" x14ac:dyDescent="0.2">
      <c r="A933" s="21">
        <f t="shared" si="28"/>
        <v>898</v>
      </c>
      <c r="B933" s="28" t="s">
        <v>2039</v>
      </c>
      <c r="C933" s="47" t="s">
        <v>17</v>
      </c>
      <c r="D933" s="233">
        <v>2016.05</v>
      </c>
      <c r="E933" s="30" t="s">
        <v>208</v>
      </c>
      <c r="F933" s="31">
        <v>1536</v>
      </c>
      <c r="G933" s="31">
        <v>2535</v>
      </c>
      <c r="H933" s="200" t="s">
        <v>1992</v>
      </c>
      <c r="I933" s="33" t="s">
        <v>53</v>
      </c>
      <c r="J933" s="46"/>
      <c r="K933" s="231"/>
    </row>
    <row r="934" spans="1:11" s="5" customFormat="1" ht="33" customHeight="1" x14ac:dyDescent="0.2">
      <c r="A934" s="21">
        <f t="shared" si="28"/>
        <v>899</v>
      </c>
      <c r="B934" s="28" t="s">
        <v>2040</v>
      </c>
      <c r="C934" s="28" t="s">
        <v>17</v>
      </c>
      <c r="D934" s="233">
        <v>2016.05</v>
      </c>
      <c r="E934" s="30" t="s">
        <v>108</v>
      </c>
      <c r="F934" s="31">
        <v>2694</v>
      </c>
      <c r="G934" s="31">
        <v>7507</v>
      </c>
      <c r="H934" s="200" t="s">
        <v>960</v>
      </c>
      <c r="I934" s="33" t="s">
        <v>53</v>
      </c>
      <c r="J934" s="46"/>
      <c r="K934" s="231"/>
    </row>
    <row r="935" spans="1:11" s="5" customFormat="1" ht="33" customHeight="1" x14ac:dyDescent="0.2">
      <c r="A935" s="21">
        <f t="shared" si="28"/>
        <v>900</v>
      </c>
      <c r="B935" s="28" t="s">
        <v>2041</v>
      </c>
      <c r="C935" s="22" t="s">
        <v>17</v>
      </c>
      <c r="D935" s="233">
        <v>2016.06</v>
      </c>
      <c r="E935" s="30" t="s">
        <v>191</v>
      </c>
      <c r="F935" s="31">
        <v>937</v>
      </c>
      <c r="G935" s="31">
        <v>1707</v>
      </c>
      <c r="H935" s="32" t="s">
        <v>1992</v>
      </c>
      <c r="I935" s="33" t="s">
        <v>53</v>
      </c>
      <c r="J935" s="46"/>
      <c r="K935" s="231"/>
    </row>
    <row r="936" spans="1:11" s="5" customFormat="1" ht="33" customHeight="1" x14ac:dyDescent="0.2">
      <c r="A936" s="21">
        <f t="shared" si="28"/>
        <v>901</v>
      </c>
      <c r="B936" s="28" t="s">
        <v>2042</v>
      </c>
      <c r="C936" s="28" t="s">
        <v>17</v>
      </c>
      <c r="D936" s="233">
        <v>2016.07</v>
      </c>
      <c r="E936" s="30" t="s">
        <v>94</v>
      </c>
      <c r="F936" s="31">
        <v>2120</v>
      </c>
      <c r="G936" s="31">
        <v>3665</v>
      </c>
      <c r="H936" s="200" t="s">
        <v>1992</v>
      </c>
      <c r="I936" s="33" t="s">
        <v>53</v>
      </c>
      <c r="J936" s="46"/>
      <c r="K936" s="231"/>
    </row>
    <row r="937" spans="1:11" s="5" customFormat="1" ht="33" customHeight="1" x14ac:dyDescent="0.2">
      <c r="A937" s="21">
        <f t="shared" si="28"/>
        <v>902</v>
      </c>
      <c r="B937" s="28" t="s">
        <v>2043</v>
      </c>
      <c r="C937" s="28" t="s">
        <v>17</v>
      </c>
      <c r="D937" s="233">
        <v>2016.07</v>
      </c>
      <c r="E937" s="30" t="s">
        <v>218</v>
      </c>
      <c r="F937" s="31">
        <v>1011</v>
      </c>
      <c r="G937" s="31">
        <v>2008</v>
      </c>
      <c r="H937" s="200" t="s">
        <v>960</v>
      </c>
      <c r="I937" s="33" t="s">
        <v>53</v>
      </c>
      <c r="J937" s="46"/>
      <c r="K937" s="231"/>
    </row>
    <row r="938" spans="1:11" s="5" customFormat="1" ht="33" customHeight="1" x14ac:dyDescent="0.2">
      <c r="A938" s="21">
        <f t="shared" si="28"/>
        <v>903</v>
      </c>
      <c r="B938" s="28" t="s">
        <v>2044</v>
      </c>
      <c r="C938" s="22" t="s">
        <v>17</v>
      </c>
      <c r="D938" s="233">
        <v>2016.08</v>
      </c>
      <c r="E938" s="30" t="s">
        <v>133</v>
      </c>
      <c r="F938" s="31">
        <v>1224</v>
      </c>
      <c r="G938" s="31">
        <v>1867</v>
      </c>
      <c r="H938" s="200" t="s">
        <v>1992</v>
      </c>
      <c r="I938" s="33" t="s">
        <v>53</v>
      </c>
      <c r="J938" s="45"/>
      <c r="K938" s="231"/>
    </row>
    <row r="939" spans="1:11" s="5" customFormat="1" ht="33" customHeight="1" x14ac:dyDescent="0.2">
      <c r="A939" s="21">
        <f t="shared" si="28"/>
        <v>904</v>
      </c>
      <c r="B939" s="28" t="s">
        <v>2045</v>
      </c>
      <c r="C939" s="22" t="s">
        <v>17</v>
      </c>
      <c r="D939" s="233">
        <v>2016.09</v>
      </c>
      <c r="E939" s="30" t="s">
        <v>108</v>
      </c>
      <c r="F939" s="31">
        <v>4187</v>
      </c>
      <c r="G939" s="31">
        <v>7263</v>
      </c>
      <c r="H939" s="32" t="s">
        <v>42</v>
      </c>
      <c r="I939" s="33" t="s">
        <v>53</v>
      </c>
      <c r="J939" s="46"/>
      <c r="K939" s="231"/>
    </row>
    <row r="940" spans="1:11" s="5" customFormat="1" ht="33" customHeight="1" x14ac:dyDescent="0.2">
      <c r="A940" s="21">
        <f t="shared" si="28"/>
        <v>905</v>
      </c>
      <c r="B940" s="28" t="s">
        <v>2046</v>
      </c>
      <c r="C940" s="22" t="s">
        <v>17</v>
      </c>
      <c r="D940" s="233">
        <v>2016.09</v>
      </c>
      <c r="E940" s="30" t="s">
        <v>177</v>
      </c>
      <c r="F940" s="31">
        <v>1339</v>
      </c>
      <c r="G940" s="31">
        <v>2138</v>
      </c>
      <c r="H940" s="32" t="s">
        <v>42</v>
      </c>
      <c r="I940" s="33" t="s">
        <v>53</v>
      </c>
      <c r="J940" s="46"/>
      <c r="K940" s="231"/>
    </row>
    <row r="941" spans="1:11" s="5" customFormat="1" ht="33" customHeight="1" x14ac:dyDescent="0.2">
      <c r="A941" s="21">
        <f t="shared" si="28"/>
        <v>906</v>
      </c>
      <c r="B941" s="28" t="s">
        <v>2047</v>
      </c>
      <c r="C941" s="22" t="s">
        <v>17</v>
      </c>
      <c r="D941" s="233">
        <v>2016.09</v>
      </c>
      <c r="E941" s="30" t="s">
        <v>178</v>
      </c>
      <c r="F941" s="31">
        <v>4843</v>
      </c>
      <c r="G941" s="31">
        <v>9636</v>
      </c>
      <c r="H941" s="200" t="s">
        <v>4</v>
      </c>
      <c r="I941" s="33" t="s">
        <v>53</v>
      </c>
      <c r="J941" s="46"/>
      <c r="K941" s="231"/>
    </row>
    <row r="942" spans="1:11" s="5" customFormat="1" ht="33" customHeight="1" x14ac:dyDescent="0.2">
      <c r="A942" s="21">
        <f t="shared" si="28"/>
        <v>907</v>
      </c>
      <c r="B942" s="28" t="s">
        <v>2048</v>
      </c>
      <c r="C942" s="22" t="s">
        <v>17</v>
      </c>
      <c r="D942" s="233" t="s">
        <v>2049</v>
      </c>
      <c r="E942" s="30" t="s">
        <v>186</v>
      </c>
      <c r="F942" s="31">
        <v>262</v>
      </c>
      <c r="G942" s="31">
        <v>528</v>
      </c>
      <c r="H942" s="32" t="s">
        <v>4</v>
      </c>
      <c r="I942" s="33" t="s">
        <v>53</v>
      </c>
      <c r="J942" s="46"/>
      <c r="K942" s="231"/>
    </row>
    <row r="943" spans="1:11" s="5" customFormat="1" ht="33" customHeight="1" x14ac:dyDescent="0.2">
      <c r="A943" s="21">
        <f t="shared" si="28"/>
        <v>908</v>
      </c>
      <c r="B943" s="28" t="s">
        <v>2050</v>
      </c>
      <c r="C943" s="22" t="s">
        <v>17</v>
      </c>
      <c r="D943" s="233">
        <v>2016.12</v>
      </c>
      <c r="E943" s="30" t="s">
        <v>137</v>
      </c>
      <c r="F943" s="31">
        <v>1756</v>
      </c>
      <c r="G943" s="31">
        <v>3043</v>
      </c>
      <c r="H943" s="32" t="s">
        <v>42</v>
      </c>
      <c r="I943" s="64" t="s">
        <v>53</v>
      </c>
      <c r="J943" s="46"/>
      <c r="K943" s="231"/>
    </row>
    <row r="944" spans="1:11" s="5" customFormat="1" ht="33" customHeight="1" x14ac:dyDescent="0.2">
      <c r="A944" s="21">
        <f t="shared" si="28"/>
        <v>909</v>
      </c>
      <c r="B944" s="28" t="s">
        <v>2051</v>
      </c>
      <c r="C944" s="47" t="s">
        <v>17</v>
      </c>
      <c r="D944" s="233">
        <v>2016.12</v>
      </c>
      <c r="E944" s="30" t="s">
        <v>126</v>
      </c>
      <c r="F944" s="31">
        <v>2434</v>
      </c>
      <c r="G944" s="31">
        <v>5399</v>
      </c>
      <c r="H944" s="32" t="s">
        <v>4</v>
      </c>
      <c r="I944" s="64" t="s">
        <v>53</v>
      </c>
      <c r="J944" s="46"/>
      <c r="K944" s="231"/>
    </row>
    <row r="945" spans="1:11" s="5" customFormat="1" ht="33" customHeight="1" x14ac:dyDescent="0.2">
      <c r="A945" s="21">
        <f t="shared" ref="A945:A1008" si="29">ROW()-35</f>
        <v>910</v>
      </c>
      <c r="B945" s="28" t="s">
        <v>2052</v>
      </c>
      <c r="C945" s="47" t="s">
        <v>17</v>
      </c>
      <c r="D945" s="233">
        <v>2017.01</v>
      </c>
      <c r="E945" s="30" t="s">
        <v>148</v>
      </c>
      <c r="F945" s="77">
        <v>477</v>
      </c>
      <c r="G945" s="31">
        <v>795</v>
      </c>
      <c r="H945" s="32" t="s">
        <v>42</v>
      </c>
      <c r="I945" s="64" t="s">
        <v>53</v>
      </c>
      <c r="J945" s="46"/>
      <c r="K945" s="231"/>
    </row>
    <row r="946" spans="1:11" s="5" customFormat="1" ht="33" customHeight="1" x14ac:dyDescent="0.2">
      <c r="A946" s="21">
        <f t="shared" si="29"/>
        <v>911</v>
      </c>
      <c r="B946" s="28" t="s">
        <v>2053</v>
      </c>
      <c r="C946" s="22" t="s">
        <v>17</v>
      </c>
      <c r="D946" s="233">
        <v>2017.02</v>
      </c>
      <c r="E946" s="30" t="s">
        <v>135</v>
      </c>
      <c r="F946" s="77">
        <v>181</v>
      </c>
      <c r="G946" s="31">
        <v>344</v>
      </c>
      <c r="H946" s="277" t="s">
        <v>2000</v>
      </c>
      <c r="I946" s="64" t="s">
        <v>53</v>
      </c>
      <c r="J946" s="46"/>
      <c r="K946" s="231"/>
    </row>
    <row r="947" spans="1:11" s="5" customFormat="1" ht="33" customHeight="1" x14ac:dyDescent="0.2">
      <c r="A947" s="21">
        <f t="shared" si="29"/>
        <v>912</v>
      </c>
      <c r="B947" s="28" t="s">
        <v>2054</v>
      </c>
      <c r="C947" s="129" t="s">
        <v>17</v>
      </c>
      <c r="D947" s="233">
        <v>2017.03</v>
      </c>
      <c r="E947" s="30" t="s">
        <v>151</v>
      </c>
      <c r="F947" s="31">
        <v>1981</v>
      </c>
      <c r="G947" s="31">
        <v>3861</v>
      </c>
      <c r="H947" s="65" t="s">
        <v>1992</v>
      </c>
      <c r="I947" s="64" t="s">
        <v>53</v>
      </c>
      <c r="J947" s="46"/>
      <c r="K947" s="231"/>
    </row>
    <row r="948" spans="1:11" s="5" customFormat="1" ht="33" customHeight="1" x14ac:dyDescent="0.2">
      <c r="A948" s="21">
        <f t="shared" si="29"/>
        <v>913</v>
      </c>
      <c r="B948" s="28" t="s">
        <v>2055</v>
      </c>
      <c r="C948" s="22" t="s">
        <v>17</v>
      </c>
      <c r="D948" s="233">
        <v>2017.03</v>
      </c>
      <c r="E948" s="30" t="s">
        <v>165</v>
      </c>
      <c r="F948" s="31">
        <v>11325</v>
      </c>
      <c r="G948" s="31">
        <v>21168</v>
      </c>
      <c r="H948" s="32" t="s">
        <v>42</v>
      </c>
      <c r="I948" s="64" t="s">
        <v>53</v>
      </c>
      <c r="J948" s="46"/>
      <c r="K948" s="231"/>
    </row>
    <row r="949" spans="1:11" s="5" customFormat="1" ht="33" customHeight="1" x14ac:dyDescent="0.2">
      <c r="A949" s="21">
        <f t="shared" si="29"/>
        <v>914</v>
      </c>
      <c r="B949" s="79" t="s">
        <v>2056</v>
      </c>
      <c r="C949" s="22" t="s">
        <v>17</v>
      </c>
      <c r="D949" s="233">
        <v>2017.04</v>
      </c>
      <c r="E949" s="30" t="s">
        <v>135</v>
      </c>
      <c r="F949" s="31">
        <v>436</v>
      </c>
      <c r="G949" s="31">
        <v>751</v>
      </c>
      <c r="H949" s="32" t="s">
        <v>4</v>
      </c>
      <c r="I949" s="64" t="s">
        <v>53</v>
      </c>
      <c r="J949" s="46"/>
      <c r="K949" s="231"/>
    </row>
    <row r="950" spans="1:11" s="5" customFormat="1" ht="33" customHeight="1" x14ac:dyDescent="0.2">
      <c r="A950" s="21">
        <f t="shared" si="29"/>
        <v>915</v>
      </c>
      <c r="B950" s="79" t="s">
        <v>2057</v>
      </c>
      <c r="C950" s="22" t="s">
        <v>17</v>
      </c>
      <c r="D950" s="233">
        <v>2017.04</v>
      </c>
      <c r="E950" s="30" t="s">
        <v>105</v>
      </c>
      <c r="F950" s="31">
        <v>609</v>
      </c>
      <c r="G950" s="31">
        <v>1217</v>
      </c>
      <c r="H950" s="32" t="s">
        <v>42</v>
      </c>
      <c r="I950" s="64" t="s">
        <v>53</v>
      </c>
      <c r="J950" s="46"/>
      <c r="K950" s="231"/>
    </row>
    <row r="951" spans="1:11" s="5" customFormat="1" ht="33" customHeight="1" x14ac:dyDescent="0.2">
      <c r="A951" s="21">
        <f t="shared" si="29"/>
        <v>916</v>
      </c>
      <c r="B951" s="79" t="s">
        <v>2058</v>
      </c>
      <c r="C951" s="22" t="s">
        <v>17</v>
      </c>
      <c r="D951" s="233">
        <v>2017.04</v>
      </c>
      <c r="E951" s="30" t="s">
        <v>169</v>
      </c>
      <c r="F951" s="31">
        <v>1220</v>
      </c>
      <c r="G951" s="31">
        <v>3079</v>
      </c>
      <c r="H951" s="32" t="s">
        <v>4</v>
      </c>
      <c r="I951" s="64" t="s">
        <v>53</v>
      </c>
      <c r="J951" s="46"/>
      <c r="K951" s="231"/>
    </row>
    <row r="952" spans="1:11" s="5" customFormat="1" ht="33" customHeight="1" x14ac:dyDescent="0.2">
      <c r="A952" s="21">
        <f t="shared" si="29"/>
        <v>917</v>
      </c>
      <c r="B952" s="79" t="s">
        <v>2059</v>
      </c>
      <c r="C952" s="22" t="s">
        <v>17</v>
      </c>
      <c r="D952" s="233">
        <v>2017.04</v>
      </c>
      <c r="E952" s="30" t="s">
        <v>171</v>
      </c>
      <c r="F952" s="31">
        <v>779</v>
      </c>
      <c r="G952" s="31">
        <v>2952</v>
      </c>
      <c r="H952" s="32" t="s">
        <v>1992</v>
      </c>
      <c r="I952" s="64" t="s">
        <v>53</v>
      </c>
      <c r="J952" s="46"/>
      <c r="K952" s="231"/>
    </row>
    <row r="953" spans="1:11" s="5" customFormat="1" ht="33" customHeight="1" x14ac:dyDescent="0.2">
      <c r="A953" s="21">
        <f t="shared" si="29"/>
        <v>918</v>
      </c>
      <c r="B953" s="79" t="s">
        <v>2060</v>
      </c>
      <c r="C953" s="22" t="s">
        <v>17</v>
      </c>
      <c r="D953" s="233">
        <v>2017.04</v>
      </c>
      <c r="E953" s="30" t="s">
        <v>171</v>
      </c>
      <c r="F953" s="31">
        <v>1495</v>
      </c>
      <c r="G953" s="31">
        <v>1481</v>
      </c>
      <c r="H953" s="200" t="s">
        <v>1992</v>
      </c>
      <c r="I953" s="64" t="s">
        <v>53</v>
      </c>
      <c r="J953" s="46"/>
      <c r="K953" s="231"/>
    </row>
    <row r="954" spans="1:11" s="5" customFormat="1" ht="33" customHeight="1" x14ac:dyDescent="0.2">
      <c r="A954" s="21">
        <f t="shared" si="29"/>
        <v>919</v>
      </c>
      <c r="B954" s="28" t="s">
        <v>2061</v>
      </c>
      <c r="C954" s="28" t="s">
        <v>17</v>
      </c>
      <c r="D954" s="233">
        <v>2017.05</v>
      </c>
      <c r="E954" s="30" t="s">
        <v>130</v>
      </c>
      <c r="F954" s="31">
        <v>4200</v>
      </c>
      <c r="G954" s="31">
        <v>8294</v>
      </c>
      <c r="H954" s="200" t="s">
        <v>1992</v>
      </c>
      <c r="I954" s="64" t="s">
        <v>53</v>
      </c>
      <c r="J954" s="46"/>
      <c r="K954" s="231"/>
    </row>
    <row r="955" spans="1:11" s="5" customFormat="1" ht="33" customHeight="1" x14ac:dyDescent="0.2">
      <c r="A955" s="21">
        <f t="shared" si="29"/>
        <v>920</v>
      </c>
      <c r="B955" s="28" t="s">
        <v>77</v>
      </c>
      <c r="C955" s="54" t="s">
        <v>17</v>
      </c>
      <c r="D955" s="233">
        <v>2017.05</v>
      </c>
      <c r="E955" s="30" t="s">
        <v>130</v>
      </c>
      <c r="F955" s="31">
        <v>3206</v>
      </c>
      <c r="G955" s="31">
        <v>7236</v>
      </c>
      <c r="H955" s="32" t="s">
        <v>1992</v>
      </c>
      <c r="I955" s="64" t="s">
        <v>53</v>
      </c>
      <c r="J955" s="46"/>
      <c r="K955" s="231"/>
    </row>
    <row r="956" spans="1:11" s="5" customFormat="1" ht="33" customHeight="1" x14ac:dyDescent="0.2">
      <c r="A956" s="21">
        <f t="shared" si="29"/>
        <v>921</v>
      </c>
      <c r="B956" s="28" t="s">
        <v>2062</v>
      </c>
      <c r="C956" s="22" t="s">
        <v>17</v>
      </c>
      <c r="D956" s="233">
        <v>2017.05</v>
      </c>
      <c r="E956" s="30" t="s">
        <v>87</v>
      </c>
      <c r="F956" s="31">
        <v>654</v>
      </c>
      <c r="G956" s="31">
        <v>1118</v>
      </c>
      <c r="H956" s="200" t="s">
        <v>4</v>
      </c>
      <c r="I956" s="64" t="s">
        <v>53</v>
      </c>
      <c r="J956" s="46"/>
      <c r="K956" s="231"/>
    </row>
    <row r="957" spans="1:11" s="5" customFormat="1" ht="33" customHeight="1" x14ac:dyDescent="0.2">
      <c r="A957" s="21">
        <f t="shared" si="29"/>
        <v>922</v>
      </c>
      <c r="B957" s="28" t="s">
        <v>2063</v>
      </c>
      <c r="C957" s="22" t="s">
        <v>17</v>
      </c>
      <c r="D957" s="233">
        <v>2017.05</v>
      </c>
      <c r="E957" s="30" t="s">
        <v>111</v>
      </c>
      <c r="F957" s="31">
        <v>4390</v>
      </c>
      <c r="G957" s="31">
        <v>8552</v>
      </c>
      <c r="H957" s="32" t="s">
        <v>1992</v>
      </c>
      <c r="I957" s="64" t="s">
        <v>53</v>
      </c>
      <c r="J957" s="46"/>
      <c r="K957" s="231"/>
    </row>
    <row r="958" spans="1:11" s="5" customFormat="1" ht="33" customHeight="1" x14ac:dyDescent="0.2">
      <c r="A958" s="21">
        <f t="shared" si="29"/>
        <v>923</v>
      </c>
      <c r="B958" s="79" t="s">
        <v>2064</v>
      </c>
      <c r="C958" s="22" t="s">
        <v>17</v>
      </c>
      <c r="D958" s="233">
        <v>2017.06</v>
      </c>
      <c r="E958" s="30" t="s">
        <v>117</v>
      </c>
      <c r="F958" s="31">
        <v>4962</v>
      </c>
      <c r="G958" s="31">
        <v>8515</v>
      </c>
      <c r="H958" s="32" t="s">
        <v>42</v>
      </c>
      <c r="I958" s="33" t="s">
        <v>53</v>
      </c>
      <c r="J958" s="46"/>
      <c r="K958" s="231"/>
    </row>
    <row r="959" spans="1:11" s="5" customFormat="1" ht="33" customHeight="1" x14ac:dyDescent="0.2">
      <c r="A959" s="21">
        <f t="shared" si="29"/>
        <v>924</v>
      </c>
      <c r="B959" s="79" t="s">
        <v>2065</v>
      </c>
      <c r="C959" s="22" t="s">
        <v>17</v>
      </c>
      <c r="D959" s="233">
        <v>2017.07</v>
      </c>
      <c r="E959" s="30" t="s">
        <v>105</v>
      </c>
      <c r="F959" s="31">
        <v>1365</v>
      </c>
      <c r="G959" s="31">
        <v>2557</v>
      </c>
      <c r="H959" s="32" t="s">
        <v>1992</v>
      </c>
      <c r="I959" s="33" t="s">
        <v>53</v>
      </c>
      <c r="J959" s="46"/>
      <c r="K959" s="231"/>
    </row>
    <row r="960" spans="1:11" s="5" customFormat="1" ht="33" customHeight="1" x14ac:dyDescent="0.2">
      <c r="A960" s="21">
        <f t="shared" si="29"/>
        <v>925</v>
      </c>
      <c r="B960" s="79" t="s">
        <v>2066</v>
      </c>
      <c r="C960" s="47" t="s">
        <v>17</v>
      </c>
      <c r="D960" s="233">
        <v>2017.07</v>
      </c>
      <c r="E960" s="30" t="s">
        <v>99</v>
      </c>
      <c r="F960" s="31">
        <v>1780</v>
      </c>
      <c r="G960" s="31">
        <v>2833</v>
      </c>
      <c r="H960" s="32" t="s">
        <v>1992</v>
      </c>
      <c r="I960" s="33" t="s">
        <v>53</v>
      </c>
      <c r="J960" s="46"/>
      <c r="K960" s="231"/>
    </row>
    <row r="961" spans="1:11" s="5" customFormat="1" ht="33" customHeight="1" x14ac:dyDescent="0.2">
      <c r="A961" s="21">
        <f t="shared" si="29"/>
        <v>926</v>
      </c>
      <c r="B961" s="79" t="s">
        <v>2067</v>
      </c>
      <c r="C961" s="22" t="s">
        <v>17</v>
      </c>
      <c r="D961" s="233">
        <v>2017.07</v>
      </c>
      <c r="E961" s="30" t="s">
        <v>96</v>
      </c>
      <c r="F961" s="31">
        <v>2534</v>
      </c>
      <c r="G961" s="31">
        <v>5623</v>
      </c>
      <c r="H961" s="32" t="s">
        <v>1992</v>
      </c>
      <c r="I961" s="33" t="s">
        <v>53</v>
      </c>
      <c r="J961" s="46"/>
      <c r="K961" s="231"/>
    </row>
    <row r="962" spans="1:11" s="5" customFormat="1" ht="33" customHeight="1" x14ac:dyDescent="0.2">
      <c r="A962" s="21">
        <f t="shared" si="29"/>
        <v>927</v>
      </c>
      <c r="B962" s="79" t="s">
        <v>2068</v>
      </c>
      <c r="C962" s="22" t="s">
        <v>17</v>
      </c>
      <c r="D962" s="233">
        <v>2017.07</v>
      </c>
      <c r="E962" s="30" t="s">
        <v>95</v>
      </c>
      <c r="F962" s="31">
        <v>1572</v>
      </c>
      <c r="G962" s="31">
        <v>3009</v>
      </c>
      <c r="H962" s="200" t="s">
        <v>1992</v>
      </c>
      <c r="I962" s="33" t="s">
        <v>53</v>
      </c>
      <c r="J962" s="46"/>
      <c r="K962" s="231"/>
    </row>
    <row r="963" spans="1:11" s="5" customFormat="1" ht="33" customHeight="1" x14ac:dyDescent="0.2">
      <c r="A963" s="21">
        <f t="shared" si="29"/>
        <v>928</v>
      </c>
      <c r="B963" s="79" t="s">
        <v>2069</v>
      </c>
      <c r="C963" s="28" t="s">
        <v>17</v>
      </c>
      <c r="D963" s="233">
        <v>2017.07</v>
      </c>
      <c r="E963" s="30" t="s">
        <v>94</v>
      </c>
      <c r="F963" s="31">
        <v>1710</v>
      </c>
      <c r="G963" s="31">
        <v>4495</v>
      </c>
      <c r="H963" s="200" t="s">
        <v>1992</v>
      </c>
      <c r="I963" s="33" t="s">
        <v>53</v>
      </c>
      <c r="J963" s="46"/>
      <c r="K963" s="231"/>
    </row>
    <row r="964" spans="1:11" s="5" customFormat="1" ht="33" customHeight="1" x14ac:dyDescent="0.2">
      <c r="A964" s="21">
        <f t="shared" si="29"/>
        <v>929</v>
      </c>
      <c r="B964" s="79" t="s">
        <v>2070</v>
      </c>
      <c r="C964" s="22" t="s">
        <v>17</v>
      </c>
      <c r="D964" s="233">
        <v>2017.08</v>
      </c>
      <c r="E964" s="30" t="s">
        <v>85</v>
      </c>
      <c r="F964" s="31">
        <v>1359</v>
      </c>
      <c r="G964" s="31">
        <v>3120</v>
      </c>
      <c r="H964" s="32" t="s">
        <v>2</v>
      </c>
      <c r="I964" s="33" t="s">
        <v>53</v>
      </c>
      <c r="J964" s="46"/>
      <c r="K964" s="231"/>
    </row>
    <row r="965" spans="1:11" s="5" customFormat="1" ht="33" customHeight="1" x14ac:dyDescent="0.2">
      <c r="A965" s="21">
        <f t="shared" si="29"/>
        <v>930</v>
      </c>
      <c r="B965" s="79" t="s">
        <v>2071</v>
      </c>
      <c r="C965" s="54" t="s">
        <v>17</v>
      </c>
      <c r="D965" s="233">
        <v>2017.09</v>
      </c>
      <c r="E965" s="30" t="s">
        <v>2072</v>
      </c>
      <c r="F965" s="31">
        <v>952</v>
      </c>
      <c r="G965" s="31">
        <v>1861</v>
      </c>
      <c r="H965" s="200" t="s">
        <v>4</v>
      </c>
      <c r="I965" s="33" t="s">
        <v>53</v>
      </c>
      <c r="J965" s="46"/>
      <c r="K965" s="231"/>
    </row>
    <row r="966" spans="1:11" s="5" customFormat="1" ht="33" customHeight="1" x14ac:dyDescent="0.2">
      <c r="A966" s="21">
        <f t="shared" si="29"/>
        <v>931</v>
      </c>
      <c r="B966" s="79" t="s">
        <v>2073</v>
      </c>
      <c r="C966" s="47" t="s">
        <v>17</v>
      </c>
      <c r="D966" s="233">
        <v>2017.09</v>
      </c>
      <c r="E966" s="30" t="s">
        <v>2074</v>
      </c>
      <c r="F966" s="31">
        <v>301</v>
      </c>
      <c r="G966" s="31">
        <v>618</v>
      </c>
      <c r="H966" s="32" t="s">
        <v>43</v>
      </c>
      <c r="I966" s="33" t="s">
        <v>53</v>
      </c>
      <c r="J966" s="46"/>
      <c r="K966" s="231"/>
    </row>
    <row r="967" spans="1:11" s="5" customFormat="1" ht="33" customHeight="1" x14ac:dyDescent="0.2">
      <c r="A967" s="21">
        <f t="shared" si="29"/>
        <v>932</v>
      </c>
      <c r="B967" s="79" t="s">
        <v>2075</v>
      </c>
      <c r="C967" s="47" t="s">
        <v>17</v>
      </c>
      <c r="D967" s="233" t="s">
        <v>2076</v>
      </c>
      <c r="E967" s="30" t="s">
        <v>218</v>
      </c>
      <c r="F967" s="31">
        <v>1280</v>
      </c>
      <c r="G967" s="31">
        <v>3473</v>
      </c>
      <c r="H967" s="32" t="s">
        <v>2</v>
      </c>
      <c r="I967" s="33" t="s">
        <v>53</v>
      </c>
      <c r="J967" s="46"/>
      <c r="K967" s="231"/>
    </row>
    <row r="968" spans="1:11" s="5" customFormat="1" ht="33" customHeight="1" x14ac:dyDescent="0.2">
      <c r="A968" s="21">
        <f t="shared" si="29"/>
        <v>933</v>
      </c>
      <c r="B968" s="79" t="s">
        <v>2077</v>
      </c>
      <c r="C968" s="47" t="s">
        <v>17</v>
      </c>
      <c r="D968" s="233">
        <v>2017.11</v>
      </c>
      <c r="E968" s="30" t="s">
        <v>513</v>
      </c>
      <c r="F968" s="31">
        <v>2400</v>
      </c>
      <c r="G968" s="31">
        <v>6083</v>
      </c>
      <c r="H968" s="200" t="s">
        <v>42</v>
      </c>
      <c r="I968" s="33" t="s">
        <v>53</v>
      </c>
      <c r="J968" s="46"/>
      <c r="K968" s="231"/>
    </row>
    <row r="969" spans="1:11" s="5" customFormat="1" ht="33" customHeight="1" x14ac:dyDescent="0.2">
      <c r="A969" s="21">
        <f t="shared" si="29"/>
        <v>934</v>
      </c>
      <c r="B969" s="79" t="s">
        <v>2078</v>
      </c>
      <c r="C969" s="22" t="s">
        <v>17</v>
      </c>
      <c r="D969" s="233">
        <v>2017.12</v>
      </c>
      <c r="E969" s="80" t="s">
        <v>2079</v>
      </c>
      <c r="F969" s="31">
        <v>1441</v>
      </c>
      <c r="G969" s="31">
        <v>3159</v>
      </c>
      <c r="H969" s="200" t="s">
        <v>4</v>
      </c>
      <c r="I969" s="33" t="s">
        <v>53</v>
      </c>
      <c r="J969" s="46" t="s">
        <v>2015</v>
      </c>
      <c r="K969" s="231"/>
    </row>
    <row r="970" spans="1:11" s="5" customFormat="1" ht="33" customHeight="1" x14ac:dyDescent="0.2">
      <c r="A970" s="21">
        <f t="shared" si="29"/>
        <v>935</v>
      </c>
      <c r="B970" s="79" t="s">
        <v>2080</v>
      </c>
      <c r="C970" s="22" t="s">
        <v>17</v>
      </c>
      <c r="D970" s="233">
        <v>2017.12</v>
      </c>
      <c r="E970" s="80" t="s">
        <v>519</v>
      </c>
      <c r="F970" s="31">
        <v>722</v>
      </c>
      <c r="G970" s="31">
        <v>1885</v>
      </c>
      <c r="H970" s="32" t="s">
        <v>4</v>
      </c>
      <c r="I970" s="33" t="s">
        <v>53</v>
      </c>
      <c r="J970" s="46"/>
      <c r="K970" s="231"/>
    </row>
    <row r="971" spans="1:11" s="5" customFormat="1" ht="33" customHeight="1" x14ac:dyDescent="0.2">
      <c r="A971" s="21">
        <f t="shared" si="29"/>
        <v>936</v>
      </c>
      <c r="B971" s="79" t="s">
        <v>2081</v>
      </c>
      <c r="C971" s="47" t="s">
        <v>17</v>
      </c>
      <c r="D971" s="233">
        <v>2018.01</v>
      </c>
      <c r="E971" s="30" t="s">
        <v>2082</v>
      </c>
      <c r="F971" s="31">
        <v>342</v>
      </c>
      <c r="G971" s="31">
        <v>758</v>
      </c>
      <c r="H971" s="32" t="s">
        <v>42</v>
      </c>
      <c r="I971" s="33" t="s">
        <v>53</v>
      </c>
      <c r="J971" s="46"/>
      <c r="K971" s="231"/>
    </row>
    <row r="972" spans="1:11" s="5" customFormat="1" ht="33" customHeight="1" x14ac:dyDescent="0.2">
      <c r="A972" s="21">
        <f t="shared" si="29"/>
        <v>937</v>
      </c>
      <c r="B972" s="79" t="s">
        <v>2083</v>
      </c>
      <c r="C972" s="54" t="s">
        <v>17</v>
      </c>
      <c r="D972" s="233">
        <v>2018.02</v>
      </c>
      <c r="E972" s="30" t="s">
        <v>152</v>
      </c>
      <c r="F972" s="31">
        <v>6063</v>
      </c>
      <c r="G972" s="31">
        <v>12281</v>
      </c>
      <c r="H972" s="32" t="s">
        <v>2</v>
      </c>
      <c r="I972" s="33" t="s">
        <v>873</v>
      </c>
      <c r="J972" s="46" t="s">
        <v>2084</v>
      </c>
      <c r="K972" s="231"/>
    </row>
    <row r="973" spans="1:11" s="5" customFormat="1" ht="33" customHeight="1" x14ac:dyDescent="0.2">
      <c r="A973" s="21">
        <f t="shared" si="29"/>
        <v>938</v>
      </c>
      <c r="B973" s="79" t="s">
        <v>2085</v>
      </c>
      <c r="C973" s="47" t="s">
        <v>17</v>
      </c>
      <c r="D973" s="233">
        <v>2018.03</v>
      </c>
      <c r="E973" s="30" t="s">
        <v>531</v>
      </c>
      <c r="F973" s="31">
        <v>3329</v>
      </c>
      <c r="G973" s="31">
        <v>5887</v>
      </c>
      <c r="H973" s="32" t="s">
        <v>2</v>
      </c>
      <c r="I973" s="33" t="s">
        <v>873</v>
      </c>
      <c r="J973" s="46"/>
      <c r="K973" s="231"/>
    </row>
    <row r="974" spans="1:11" s="5" customFormat="1" ht="33" customHeight="1" x14ac:dyDescent="0.2">
      <c r="A974" s="21">
        <f t="shared" si="29"/>
        <v>939</v>
      </c>
      <c r="B974" s="28" t="s">
        <v>2086</v>
      </c>
      <c r="C974" s="28" t="s">
        <v>17</v>
      </c>
      <c r="D974" s="233">
        <v>2018.03</v>
      </c>
      <c r="E974" s="30" t="s">
        <v>537</v>
      </c>
      <c r="F974" s="31">
        <v>1713</v>
      </c>
      <c r="G974" s="31">
        <v>3564</v>
      </c>
      <c r="H974" s="32" t="s">
        <v>4</v>
      </c>
      <c r="I974" s="33" t="s">
        <v>873</v>
      </c>
      <c r="J974" s="46"/>
      <c r="K974" s="231"/>
    </row>
    <row r="975" spans="1:11" s="5" customFormat="1" ht="33" customHeight="1" x14ac:dyDescent="0.2">
      <c r="A975" s="21">
        <f t="shared" si="29"/>
        <v>940</v>
      </c>
      <c r="B975" s="28" t="s">
        <v>2087</v>
      </c>
      <c r="C975" s="47" t="s">
        <v>17</v>
      </c>
      <c r="D975" s="233">
        <v>2018.05</v>
      </c>
      <c r="E975" s="30" t="s">
        <v>2088</v>
      </c>
      <c r="F975" s="31">
        <v>4182</v>
      </c>
      <c r="G975" s="31">
        <v>7921</v>
      </c>
      <c r="H975" s="32" t="s">
        <v>2</v>
      </c>
      <c r="I975" s="33" t="s">
        <v>873</v>
      </c>
      <c r="J975" s="46"/>
      <c r="K975" s="231"/>
    </row>
    <row r="976" spans="1:11" s="5" customFormat="1" ht="33" customHeight="1" x14ac:dyDescent="0.2">
      <c r="A976" s="21">
        <f t="shared" si="29"/>
        <v>941</v>
      </c>
      <c r="B976" s="79" t="s">
        <v>2089</v>
      </c>
      <c r="C976" s="22" t="s">
        <v>17</v>
      </c>
      <c r="D976" s="233">
        <v>2018.06</v>
      </c>
      <c r="E976" s="30" t="s">
        <v>2090</v>
      </c>
      <c r="F976" s="31">
        <v>1261</v>
      </c>
      <c r="G976" s="31">
        <v>3821</v>
      </c>
      <c r="H976" s="32" t="s">
        <v>42</v>
      </c>
      <c r="I976" s="33" t="s">
        <v>873</v>
      </c>
      <c r="J976" s="46"/>
      <c r="K976" s="231"/>
    </row>
    <row r="977" spans="1:11" s="5" customFormat="1" ht="33" customHeight="1" x14ac:dyDescent="0.2">
      <c r="A977" s="21">
        <f t="shared" si="29"/>
        <v>942</v>
      </c>
      <c r="B977" s="114" t="s">
        <v>2091</v>
      </c>
      <c r="C977" s="22" t="s">
        <v>17</v>
      </c>
      <c r="D977" s="234">
        <v>2018.07</v>
      </c>
      <c r="E977" s="115" t="s">
        <v>2092</v>
      </c>
      <c r="F977" s="179">
        <v>3558</v>
      </c>
      <c r="G977" s="179">
        <v>9401</v>
      </c>
      <c r="H977" s="32" t="s">
        <v>1346</v>
      </c>
      <c r="I977" s="181" t="s">
        <v>873</v>
      </c>
      <c r="J977" s="72"/>
      <c r="K977" s="231"/>
    </row>
    <row r="978" spans="1:11" s="5" customFormat="1" ht="33" customHeight="1" x14ac:dyDescent="0.2">
      <c r="A978" s="21">
        <f t="shared" si="29"/>
        <v>943</v>
      </c>
      <c r="B978" s="114" t="s">
        <v>2093</v>
      </c>
      <c r="C978" s="22" t="s">
        <v>17</v>
      </c>
      <c r="D978" s="234">
        <v>2018.07</v>
      </c>
      <c r="E978" s="115" t="s">
        <v>2094</v>
      </c>
      <c r="F978" s="179">
        <v>170</v>
      </c>
      <c r="G978" s="179">
        <v>303</v>
      </c>
      <c r="H978" s="180" t="s">
        <v>4</v>
      </c>
      <c r="I978" s="181" t="s">
        <v>1593</v>
      </c>
      <c r="J978" s="72"/>
      <c r="K978" s="231"/>
    </row>
    <row r="979" spans="1:11" s="5" customFormat="1" ht="33" customHeight="1" x14ac:dyDescent="0.2">
      <c r="A979" s="21">
        <f t="shared" si="29"/>
        <v>944</v>
      </c>
      <c r="B979" s="114" t="s">
        <v>2095</v>
      </c>
      <c r="C979" s="47" t="s">
        <v>17</v>
      </c>
      <c r="D979" s="234">
        <v>2018.07</v>
      </c>
      <c r="E979" s="115" t="s">
        <v>2096</v>
      </c>
      <c r="F979" s="179">
        <v>355</v>
      </c>
      <c r="G979" s="179">
        <v>788</v>
      </c>
      <c r="H979" s="180" t="s">
        <v>1992</v>
      </c>
      <c r="I979" s="181" t="s">
        <v>873</v>
      </c>
      <c r="J979" s="72"/>
      <c r="K979" s="231"/>
    </row>
    <row r="980" spans="1:11" s="5" customFormat="1" ht="33" customHeight="1" x14ac:dyDescent="0.2">
      <c r="A980" s="21">
        <f t="shared" si="29"/>
        <v>945</v>
      </c>
      <c r="B980" s="114" t="s">
        <v>2095</v>
      </c>
      <c r="C980" s="22" t="s">
        <v>17</v>
      </c>
      <c r="D980" s="234">
        <v>2018.07</v>
      </c>
      <c r="E980" s="115" t="s">
        <v>2097</v>
      </c>
      <c r="F980" s="179">
        <v>2063</v>
      </c>
      <c r="G980" s="179">
        <v>4392</v>
      </c>
      <c r="H980" s="282" t="s">
        <v>1992</v>
      </c>
      <c r="I980" s="181" t="s">
        <v>873</v>
      </c>
      <c r="J980" s="72"/>
      <c r="K980" s="231"/>
    </row>
    <row r="981" spans="1:11" s="5" customFormat="1" ht="33" customHeight="1" x14ac:dyDescent="0.2">
      <c r="A981" s="21">
        <f t="shared" si="29"/>
        <v>946</v>
      </c>
      <c r="B981" s="247" t="s">
        <v>2098</v>
      </c>
      <c r="C981" s="47" t="s">
        <v>17</v>
      </c>
      <c r="D981" s="234">
        <v>2018.07</v>
      </c>
      <c r="E981" s="115" t="s">
        <v>2099</v>
      </c>
      <c r="F981" s="179">
        <v>2769</v>
      </c>
      <c r="G981" s="179">
        <v>6877</v>
      </c>
      <c r="H981" s="282" t="s">
        <v>1026</v>
      </c>
      <c r="I981" s="181" t="s">
        <v>873</v>
      </c>
      <c r="J981" s="72"/>
      <c r="K981" s="231"/>
    </row>
    <row r="982" spans="1:11" s="5" customFormat="1" ht="33" customHeight="1" x14ac:dyDescent="0.2">
      <c r="A982" s="21">
        <f t="shared" si="29"/>
        <v>947</v>
      </c>
      <c r="B982" s="28" t="s">
        <v>2100</v>
      </c>
      <c r="C982" s="22" t="s">
        <v>17</v>
      </c>
      <c r="D982" s="233">
        <v>2018.08</v>
      </c>
      <c r="E982" s="112" t="s">
        <v>556</v>
      </c>
      <c r="F982" s="31">
        <v>2861</v>
      </c>
      <c r="G982" s="31">
        <v>6398</v>
      </c>
      <c r="H982" s="200" t="s">
        <v>1026</v>
      </c>
      <c r="I982" s="33" t="s">
        <v>873</v>
      </c>
      <c r="J982" s="46"/>
      <c r="K982" s="231"/>
    </row>
    <row r="983" spans="1:11" s="5" customFormat="1" ht="33" customHeight="1" x14ac:dyDescent="0.2">
      <c r="A983" s="21">
        <f t="shared" si="29"/>
        <v>948</v>
      </c>
      <c r="B983" s="35" t="s">
        <v>2101</v>
      </c>
      <c r="C983" s="34" t="s">
        <v>17</v>
      </c>
      <c r="D983" s="237">
        <v>2018.08</v>
      </c>
      <c r="E983" s="296" t="s">
        <v>2102</v>
      </c>
      <c r="F983" s="161">
        <v>1322</v>
      </c>
      <c r="G983" s="161">
        <v>2728</v>
      </c>
      <c r="H983" s="162" t="s">
        <v>1992</v>
      </c>
      <c r="I983" s="163" t="s">
        <v>873</v>
      </c>
      <c r="J983" s="46"/>
      <c r="K983" s="231"/>
    </row>
    <row r="984" spans="1:11" s="5" customFormat="1" ht="33" customHeight="1" x14ac:dyDescent="0.2">
      <c r="A984" s="21">
        <f t="shared" si="29"/>
        <v>949</v>
      </c>
      <c r="B984" s="41" t="s">
        <v>2103</v>
      </c>
      <c r="C984" s="40" t="s">
        <v>17</v>
      </c>
      <c r="D984" s="232">
        <v>2018.08</v>
      </c>
      <c r="E984" s="297" t="s">
        <v>2104</v>
      </c>
      <c r="F984" s="108">
        <v>2165</v>
      </c>
      <c r="G984" s="108">
        <v>4435</v>
      </c>
      <c r="H984" s="200" t="s">
        <v>1992</v>
      </c>
      <c r="I984" s="196" t="s">
        <v>873</v>
      </c>
      <c r="J984" s="46"/>
      <c r="K984" s="231"/>
    </row>
    <row r="985" spans="1:11" s="5" customFormat="1" ht="33" customHeight="1" x14ac:dyDescent="0.2">
      <c r="A985" s="21">
        <f t="shared" si="29"/>
        <v>950</v>
      </c>
      <c r="B985" s="28" t="s">
        <v>2105</v>
      </c>
      <c r="C985" s="22" t="s">
        <v>17</v>
      </c>
      <c r="D985" s="233">
        <v>2018.09</v>
      </c>
      <c r="E985" s="30" t="s">
        <v>118</v>
      </c>
      <c r="F985" s="90">
        <v>393</v>
      </c>
      <c r="G985" s="90">
        <v>825</v>
      </c>
      <c r="H985" s="91" t="s">
        <v>43</v>
      </c>
      <c r="I985" s="92" t="s">
        <v>53</v>
      </c>
      <c r="J985" s="46"/>
      <c r="K985" s="231"/>
    </row>
    <row r="986" spans="1:11" s="5" customFormat="1" ht="33" customHeight="1" x14ac:dyDescent="0.2">
      <c r="A986" s="21">
        <f t="shared" si="29"/>
        <v>951</v>
      </c>
      <c r="B986" s="28" t="s">
        <v>2106</v>
      </c>
      <c r="C986" s="47" t="s">
        <v>17</v>
      </c>
      <c r="D986" s="233" t="s">
        <v>562</v>
      </c>
      <c r="E986" s="112" t="s">
        <v>2107</v>
      </c>
      <c r="F986" s="31">
        <v>767</v>
      </c>
      <c r="G986" s="31">
        <v>1558</v>
      </c>
      <c r="H986" s="32" t="s">
        <v>1992</v>
      </c>
      <c r="I986" s="33" t="s">
        <v>873</v>
      </c>
      <c r="J986" s="46"/>
      <c r="K986" s="231"/>
    </row>
    <row r="987" spans="1:11" s="5" customFormat="1" ht="33" customHeight="1" x14ac:dyDescent="0.2">
      <c r="A987" s="21">
        <f t="shared" si="29"/>
        <v>952</v>
      </c>
      <c r="B987" s="79" t="s">
        <v>2108</v>
      </c>
      <c r="C987" s="95" t="s">
        <v>17</v>
      </c>
      <c r="D987" s="233" t="s">
        <v>562</v>
      </c>
      <c r="E987" s="111" t="s">
        <v>2109</v>
      </c>
      <c r="F987" s="155">
        <v>1955</v>
      </c>
      <c r="G987" s="90">
        <v>4583</v>
      </c>
      <c r="H987" s="91" t="s">
        <v>43</v>
      </c>
      <c r="I987" s="92" t="s">
        <v>53</v>
      </c>
      <c r="J987" s="46" t="s">
        <v>2015</v>
      </c>
      <c r="K987" s="231"/>
    </row>
    <row r="988" spans="1:11" s="5" customFormat="1" ht="33" customHeight="1" x14ac:dyDescent="0.2">
      <c r="A988" s="21">
        <f t="shared" si="29"/>
        <v>953</v>
      </c>
      <c r="B988" s="28" t="s">
        <v>2110</v>
      </c>
      <c r="C988" s="22" t="s">
        <v>17</v>
      </c>
      <c r="D988" s="233">
        <v>2018.11</v>
      </c>
      <c r="E988" s="30" t="s">
        <v>2111</v>
      </c>
      <c r="F988" s="90">
        <v>1129</v>
      </c>
      <c r="G988" s="90">
        <v>2407</v>
      </c>
      <c r="H988" s="149" t="s">
        <v>1992</v>
      </c>
      <c r="I988" s="92" t="s">
        <v>873</v>
      </c>
      <c r="J988" s="46"/>
      <c r="K988" s="231"/>
    </row>
    <row r="989" spans="1:11" s="5" customFormat="1" ht="33" customHeight="1" x14ac:dyDescent="0.2">
      <c r="A989" s="21">
        <f t="shared" si="29"/>
        <v>954</v>
      </c>
      <c r="B989" s="28" t="s">
        <v>2112</v>
      </c>
      <c r="C989" s="22" t="s">
        <v>17</v>
      </c>
      <c r="D989" s="233">
        <v>2018.12</v>
      </c>
      <c r="E989" s="111" t="s">
        <v>567</v>
      </c>
      <c r="F989" s="31">
        <v>253</v>
      </c>
      <c r="G989" s="31">
        <v>425</v>
      </c>
      <c r="H989" s="180" t="s">
        <v>4</v>
      </c>
      <c r="I989" s="92" t="s">
        <v>35</v>
      </c>
      <c r="J989" s="27"/>
      <c r="K989" s="231"/>
    </row>
    <row r="990" spans="1:11" s="5" customFormat="1" ht="33" customHeight="1" x14ac:dyDescent="0.2">
      <c r="A990" s="21">
        <f t="shared" si="29"/>
        <v>955</v>
      </c>
      <c r="B990" s="28" t="s">
        <v>574</v>
      </c>
      <c r="C990" s="22" t="s">
        <v>17</v>
      </c>
      <c r="D990" s="233">
        <v>2018.12</v>
      </c>
      <c r="E990" s="112" t="s">
        <v>85</v>
      </c>
      <c r="F990" s="31">
        <v>797</v>
      </c>
      <c r="G990" s="31">
        <v>1667</v>
      </c>
      <c r="H990" s="91" t="s">
        <v>1992</v>
      </c>
      <c r="I990" s="92" t="s">
        <v>35</v>
      </c>
      <c r="J990" s="27"/>
      <c r="K990" s="231"/>
    </row>
    <row r="991" spans="1:11" s="5" customFormat="1" ht="33" customHeight="1" x14ac:dyDescent="0.2">
      <c r="A991" s="21">
        <f t="shared" si="29"/>
        <v>956</v>
      </c>
      <c r="B991" s="28" t="s">
        <v>575</v>
      </c>
      <c r="C991" s="22" t="s">
        <v>17</v>
      </c>
      <c r="D991" s="233">
        <v>2018.12</v>
      </c>
      <c r="E991" s="112" t="s">
        <v>85</v>
      </c>
      <c r="F991" s="31">
        <v>522</v>
      </c>
      <c r="G991" s="31">
        <v>1037</v>
      </c>
      <c r="H991" s="149" t="s">
        <v>1992</v>
      </c>
      <c r="I991" s="92" t="s">
        <v>35</v>
      </c>
      <c r="J991" s="27"/>
      <c r="K991" s="231"/>
    </row>
    <row r="992" spans="1:11" s="5" customFormat="1" ht="33" customHeight="1" x14ac:dyDescent="0.2">
      <c r="A992" s="21">
        <f t="shared" si="29"/>
        <v>957</v>
      </c>
      <c r="B992" s="22" t="s">
        <v>590</v>
      </c>
      <c r="C992" s="47" t="s">
        <v>17</v>
      </c>
      <c r="D992" s="244">
        <v>2019.01</v>
      </c>
      <c r="E992" s="23" t="s">
        <v>510</v>
      </c>
      <c r="F992" s="142">
        <v>4768</v>
      </c>
      <c r="G992" s="142">
        <v>9491</v>
      </c>
      <c r="H992" s="143" t="s">
        <v>43</v>
      </c>
      <c r="I992" s="144" t="s">
        <v>35</v>
      </c>
      <c r="J992" s="46"/>
      <c r="K992" s="231"/>
    </row>
    <row r="993" spans="1:11" s="5" customFormat="1" ht="33" customHeight="1" x14ac:dyDescent="0.2">
      <c r="A993" s="21">
        <f t="shared" si="29"/>
        <v>958</v>
      </c>
      <c r="B993" s="28" t="s">
        <v>2113</v>
      </c>
      <c r="C993" s="23" t="s">
        <v>17</v>
      </c>
      <c r="D993" s="244">
        <v>2019.02</v>
      </c>
      <c r="E993" s="22" t="s">
        <v>601</v>
      </c>
      <c r="F993" s="119">
        <v>7077</v>
      </c>
      <c r="G993" s="119">
        <v>12558</v>
      </c>
      <c r="H993" s="120" t="s">
        <v>941</v>
      </c>
      <c r="I993" s="121" t="s">
        <v>35</v>
      </c>
      <c r="J993" s="27"/>
      <c r="K993" s="231"/>
    </row>
    <row r="994" spans="1:11" s="5" customFormat="1" ht="33" customHeight="1" x14ac:dyDescent="0.2">
      <c r="A994" s="21">
        <f t="shared" si="29"/>
        <v>959</v>
      </c>
      <c r="B994" s="22" t="s">
        <v>2114</v>
      </c>
      <c r="C994" s="47" t="s">
        <v>17</v>
      </c>
      <c r="D994" s="244">
        <v>2019.02</v>
      </c>
      <c r="E994" s="22" t="s">
        <v>2115</v>
      </c>
      <c r="F994" s="119">
        <v>290</v>
      </c>
      <c r="G994" s="119">
        <v>532</v>
      </c>
      <c r="H994" s="298" t="s">
        <v>1992</v>
      </c>
      <c r="I994" s="121" t="s">
        <v>35</v>
      </c>
      <c r="J994" s="27"/>
      <c r="K994" s="231"/>
    </row>
    <row r="995" spans="1:11" s="5" customFormat="1" ht="33" customHeight="1" x14ac:dyDescent="0.2">
      <c r="A995" s="21">
        <f t="shared" si="29"/>
        <v>960</v>
      </c>
      <c r="B995" s="22" t="s">
        <v>2116</v>
      </c>
      <c r="C995" s="47" t="s">
        <v>17</v>
      </c>
      <c r="D995" s="244">
        <v>2019.02</v>
      </c>
      <c r="E995" s="22" t="s">
        <v>603</v>
      </c>
      <c r="F995" s="119">
        <v>650</v>
      </c>
      <c r="G995" s="119">
        <v>1279</v>
      </c>
      <c r="H995" s="120" t="s">
        <v>941</v>
      </c>
      <c r="I995" s="121" t="s">
        <v>35</v>
      </c>
      <c r="J995" s="27"/>
      <c r="K995" s="231"/>
    </row>
    <row r="996" spans="1:11" s="5" customFormat="1" ht="33" customHeight="1" x14ac:dyDescent="0.2">
      <c r="A996" s="21">
        <f t="shared" si="29"/>
        <v>961</v>
      </c>
      <c r="B996" s="28" t="s">
        <v>2117</v>
      </c>
      <c r="C996" s="22" t="s">
        <v>17</v>
      </c>
      <c r="D996" s="233">
        <v>2019.03</v>
      </c>
      <c r="E996" s="111" t="s">
        <v>614</v>
      </c>
      <c r="F996" s="31">
        <v>10113</v>
      </c>
      <c r="G996" s="31">
        <v>19818</v>
      </c>
      <c r="H996" s="91" t="s">
        <v>2118</v>
      </c>
      <c r="I996" s="92" t="s">
        <v>35</v>
      </c>
      <c r="J996" s="27" t="s">
        <v>1048</v>
      </c>
      <c r="K996" s="231"/>
    </row>
    <row r="997" spans="1:11" s="5" customFormat="1" ht="33" customHeight="1" x14ac:dyDescent="0.2">
      <c r="A997" s="21">
        <f t="shared" si="29"/>
        <v>962</v>
      </c>
      <c r="B997" s="28" t="s">
        <v>2119</v>
      </c>
      <c r="C997" s="47" t="s">
        <v>17</v>
      </c>
      <c r="D997" s="233">
        <v>2019.03</v>
      </c>
      <c r="E997" s="111" t="s">
        <v>615</v>
      </c>
      <c r="F997" s="31">
        <v>16374</v>
      </c>
      <c r="G997" s="31">
        <v>36885</v>
      </c>
      <c r="H997" s="91" t="s">
        <v>42</v>
      </c>
      <c r="I997" s="92" t="s">
        <v>35</v>
      </c>
      <c r="J997" s="27"/>
      <c r="K997" s="231"/>
    </row>
    <row r="998" spans="1:11" s="5" customFormat="1" ht="33" customHeight="1" x14ac:dyDescent="0.2">
      <c r="A998" s="21">
        <f t="shared" si="29"/>
        <v>963</v>
      </c>
      <c r="B998" s="28" t="s">
        <v>2120</v>
      </c>
      <c r="C998" s="47" t="s">
        <v>17</v>
      </c>
      <c r="D998" s="233">
        <v>2019.04</v>
      </c>
      <c r="E998" s="111" t="s">
        <v>626</v>
      </c>
      <c r="F998" s="31">
        <v>1612</v>
      </c>
      <c r="G998" s="31">
        <v>3610</v>
      </c>
      <c r="H998" s="91" t="s">
        <v>43</v>
      </c>
      <c r="I998" s="92" t="s">
        <v>53</v>
      </c>
      <c r="J998" s="27" t="s">
        <v>1048</v>
      </c>
      <c r="K998" s="231"/>
    </row>
    <row r="999" spans="1:11" s="5" customFormat="1" ht="33" customHeight="1" x14ac:dyDescent="0.2">
      <c r="A999" s="21">
        <f t="shared" si="29"/>
        <v>964</v>
      </c>
      <c r="B999" s="28" t="s">
        <v>2121</v>
      </c>
      <c r="C999" s="47" t="s">
        <v>17</v>
      </c>
      <c r="D999" s="233">
        <v>2019.04</v>
      </c>
      <c r="E999" s="111" t="s">
        <v>630</v>
      </c>
      <c r="F999" s="31">
        <v>845</v>
      </c>
      <c r="G999" s="31">
        <v>1767</v>
      </c>
      <c r="H999" s="120" t="s">
        <v>858</v>
      </c>
      <c r="I999" s="92" t="s">
        <v>53</v>
      </c>
      <c r="J999" s="27"/>
      <c r="K999" s="231"/>
    </row>
    <row r="1000" spans="1:11" s="5" customFormat="1" ht="33" customHeight="1" x14ac:dyDescent="0.2">
      <c r="A1000" s="21">
        <f t="shared" si="29"/>
        <v>965</v>
      </c>
      <c r="B1000" s="28" t="s">
        <v>2122</v>
      </c>
      <c r="C1000" s="22" t="s">
        <v>17</v>
      </c>
      <c r="D1000" s="233">
        <v>2019.06</v>
      </c>
      <c r="E1000" s="111" t="s">
        <v>648</v>
      </c>
      <c r="F1000" s="31">
        <v>4168</v>
      </c>
      <c r="G1000" s="31">
        <v>9571</v>
      </c>
      <c r="H1000" s="91" t="s">
        <v>621</v>
      </c>
      <c r="I1000" s="92" t="s">
        <v>35</v>
      </c>
      <c r="J1000" s="27" t="s">
        <v>2123</v>
      </c>
      <c r="K1000" s="231"/>
    </row>
    <row r="1001" spans="1:11" s="5" customFormat="1" ht="33" customHeight="1" x14ac:dyDescent="0.2">
      <c r="A1001" s="21">
        <f t="shared" si="29"/>
        <v>966</v>
      </c>
      <c r="B1001" s="28" t="s">
        <v>2124</v>
      </c>
      <c r="C1001" s="22" t="s">
        <v>17</v>
      </c>
      <c r="D1001" s="233">
        <v>2019.06</v>
      </c>
      <c r="E1001" s="111" t="s">
        <v>647</v>
      </c>
      <c r="F1001" s="31">
        <v>678</v>
      </c>
      <c r="G1001" s="31">
        <v>1560</v>
      </c>
      <c r="H1001" s="91" t="s">
        <v>621</v>
      </c>
      <c r="I1001" s="92" t="s">
        <v>35</v>
      </c>
      <c r="J1001" s="27"/>
      <c r="K1001" s="231"/>
    </row>
    <row r="1002" spans="1:11" s="5" customFormat="1" ht="33" customHeight="1" x14ac:dyDescent="0.2">
      <c r="A1002" s="21">
        <f t="shared" si="29"/>
        <v>967</v>
      </c>
      <c r="B1002" s="28" t="s">
        <v>2125</v>
      </c>
      <c r="C1002" s="22" t="s">
        <v>17</v>
      </c>
      <c r="D1002" s="233">
        <v>2019.07</v>
      </c>
      <c r="E1002" s="111" t="s">
        <v>664</v>
      </c>
      <c r="F1002" s="31">
        <v>14385</v>
      </c>
      <c r="G1002" s="31">
        <v>24275</v>
      </c>
      <c r="H1002" s="91" t="s">
        <v>621</v>
      </c>
      <c r="I1002" s="92" t="s">
        <v>35</v>
      </c>
      <c r="J1002" s="27" t="s">
        <v>2084</v>
      </c>
      <c r="K1002" s="231"/>
    </row>
    <row r="1003" spans="1:11" s="5" customFormat="1" ht="33" customHeight="1" x14ac:dyDescent="0.2">
      <c r="A1003" s="21">
        <f t="shared" si="29"/>
        <v>968</v>
      </c>
      <c r="B1003" s="28" t="s">
        <v>2126</v>
      </c>
      <c r="C1003" s="22" t="s">
        <v>17</v>
      </c>
      <c r="D1003" s="233">
        <v>2019.07</v>
      </c>
      <c r="E1003" s="111" t="s">
        <v>663</v>
      </c>
      <c r="F1003" s="31">
        <v>5124</v>
      </c>
      <c r="G1003" s="31">
        <v>12226</v>
      </c>
      <c r="H1003" s="91" t="s">
        <v>621</v>
      </c>
      <c r="I1003" s="92" t="s">
        <v>35</v>
      </c>
      <c r="J1003" s="27" t="s">
        <v>914</v>
      </c>
      <c r="K1003" s="231"/>
    </row>
    <row r="1004" spans="1:11" s="5" customFormat="1" ht="33" customHeight="1" x14ac:dyDescent="0.2">
      <c r="A1004" s="21">
        <f t="shared" si="29"/>
        <v>969</v>
      </c>
      <c r="B1004" s="28" t="s">
        <v>2127</v>
      </c>
      <c r="C1004" s="47" t="s">
        <v>17</v>
      </c>
      <c r="D1004" s="233">
        <v>2019.07</v>
      </c>
      <c r="E1004" s="111" t="s">
        <v>624</v>
      </c>
      <c r="F1004" s="31">
        <v>2782</v>
      </c>
      <c r="G1004" s="31">
        <v>6788</v>
      </c>
      <c r="H1004" s="91" t="s">
        <v>621</v>
      </c>
      <c r="I1004" s="92" t="s">
        <v>35</v>
      </c>
      <c r="J1004" s="27"/>
      <c r="K1004" s="231"/>
    </row>
    <row r="1005" spans="1:11" s="5" customFormat="1" ht="33" customHeight="1" x14ac:dyDescent="0.2">
      <c r="A1005" s="21">
        <f t="shared" si="29"/>
        <v>970</v>
      </c>
      <c r="B1005" s="28" t="s">
        <v>2128</v>
      </c>
      <c r="C1005" s="22" t="s">
        <v>17</v>
      </c>
      <c r="D1005" s="233">
        <v>2019.07</v>
      </c>
      <c r="E1005" s="111" t="s">
        <v>661</v>
      </c>
      <c r="F1005" s="31">
        <v>1034</v>
      </c>
      <c r="G1005" s="31">
        <v>2053</v>
      </c>
      <c r="H1005" s="149" t="s">
        <v>621</v>
      </c>
      <c r="I1005" s="92" t="s">
        <v>35</v>
      </c>
      <c r="J1005" s="27"/>
      <c r="K1005" s="231"/>
    </row>
    <row r="1006" spans="1:11" s="5" customFormat="1" ht="33" customHeight="1" x14ac:dyDescent="0.2">
      <c r="A1006" s="21">
        <f t="shared" si="29"/>
        <v>971</v>
      </c>
      <c r="B1006" s="28" t="s">
        <v>667</v>
      </c>
      <c r="C1006" s="22" t="s">
        <v>17</v>
      </c>
      <c r="D1006" s="233">
        <v>2019.07</v>
      </c>
      <c r="E1006" s="111" t="s">
        <v>630</v>
      </c>
      <c r="F1006" s="31">
        <v>373</v>
      </c>
      <c r="G1006" s="31">
        <v>774</v>
      </c>
      <c r="H1006" s="91" t="s">
        <v>43</v>
      </c>
      <c r="I1006" s="92" t="s">
        <v>873</v>
      </c>
      <c r="J1006" s="27"/>
      <c r="K1006" s="231"/>
    </row>
    <row r="1007" spans="1:11" s="5" customFormat="1" ht="33" customHeight="1" x14ac:dyDescent="0.2">
      <c r="A1007" s="21">
        <f t="shared" si="29"/>
        <v>972</v>
      </c>
      <c r="B1007" s="28" t="s">
        <v>2129</v>
      </c>
      <c r="C1007" s="47" t="s">
        <v>17</v>
      </c>
      <c r="D1007" s="233">
        <v>2019.08</v>
      </c>
      <c r="E1007" s="111" t="s">
        <v>669</v>
      </c>
      <c r="F1007" s="31">
        <v>10173</v>
      </c>
      <c r="G1007" s="31">
        <v>18784</v>
      </c>
      <c r="H1007" s="91" t="s">
        <v>621</v>
      </c>
      <c r="I1007" s="92" t="s">
        <v>35</v>
      </c>
      <c r="J1007" s="27" t="s">
        <v>914</v>
      </c>
      <c r="K1007" s="231"/>
    </row>
    <row r="1008" spans="1:11" s="5" customFormat="1" ht="33" customHeight="1" x14ac:dyDescent="0.2">
      <c r="A1008" s="21">
        <f t="shared" si="29"/>
        <v>973</v>
      </c>
      <c r="B1008" s="28" t="s">
        <v>2130</v>
      </c>
      <c r="C1008" s="89" t="s">
        <v>17</v>
      </c>
      <c r="D1008" s="233">
        <v>2019.08</v>
      </c>
      <c r="E1008" s="111" t="s">
        <v>646</v>
      </c>
      <c r="F1008" s="31">
        <v>10516</v>
      </c>
      <c r="G1008" s="31">
        <v>23339</v>
      </c>
      <c r="H1008" s="91" t="s">
        <v>621</v>
      </c>
      <c r="I1008" s="92" t="s">
        <v>35</v>
      </c>
      <c r="J1008" s="154"/>
      <c r="K1008" s="231"/>
    </row>
    <row r="1009" spans="1:11" s="5" customFormat="1" ht="33" customHeight="1" x14ac:dyDescent="0.2">
      <c r="A1009" s="21">
        <f t="shared" ref="A1009:A1051" si="30">ROW()-35</f>
        <v>974</v>
      </c>
      <c r="B1009" s="28" t="s">
        <v>2131</v>
      </c>
      <c r="C1009" s="89" t="s">
        <v>17</v>
      </c>
      <c r="D1009" s="233">
        <v>2019.08</v>
      </c>
      <c r="E1009" s="111" t="s">
        <v>673</v>
      </c>
      <c r="F1009" s="31">
        <v>3951</v>
      </c>
      <c r="G1009" s="31">
        <v>7604</v>
      </c>
      <c r="H1009" s="149" t="s">
        <v>621</v>
      </c>
      <c r="I1009" s="92" t="s">
        <v>35</v>
      </c>
      <c r="J1009" s="27" t="s">
        <v>1048</v>
      </c>
      <c r="K1009" s="231"/>
    </row>
    <row r="1010" spans="1:11" s="11" customFormat="1" ht="33" customHeight="1" x14ac:dyDescent="0.2">
      <c r="A1010" s="21">
        <f t="shared" si="30"/>
        <v>975</v>
      </c>
      <c r="B1010" s="28" t="s">
        <v>2132</v>
      </c>
      <c r="C1010" s="89" t="s">
        <v>17</v>
      </c>
      <c r="D1010" s="233">
        <v>2019.08</v>
      </c>
      <c r="E1010" s="111" t="s">
        <v>674</v>
      </c>
      <c r="F1010" s="31">
        <v>2775</v>
      </c>
      <c r="G1010" s="31">
        <v>6369</v>
      </c>
      <c r="H1010" s="120" t="s">
        <v>1182</v>
      </c>
      <c r="I1010" s="92" t="s">
        <v>35</v>
      </c>
      <c r="J1010" s="154"/>
      <c r="K1010" s="299"/>
    </row>
    <row r="1011" spans="1:11" s="5" customFormat="1" ht="33" customHeight="1" x14ac:dyDescent="0.2">
      <c r="A1011" s="21">
        <f t="shared" si="30"/>
        <v>976</v>
      </c>
      <c r="B1011" s="28" t="s">
        <v>2133</v>
      </c>
      <c r="C1011" s="22" t="s">
        <v>17</v>
      </c>
      <c r="D1011" s="233">
        <v>2019.09</v>
      </c>
      <c r="E1011" s="111" t="s">
        <v>681</v>
      </c>
      <c r="F1011" s="31">
        <v>3162</v>
      </c>
      <c r="G1011" s="31">
        <v>7707</v>
      </c>
      <c r="H1011" s="91" t="s">
        <v>43</v>
      </c>
      <c r="I1011" s="92" t="s">
        <v>53</v>
      </c>
      <c r="J1011" s="27"/>
      <c r="K1011" s="231"/>
    </row>
    <row r="1012" spans="1:11" s="5" customFormat="1" ht="33" customHeight="1" x14ac:dyDescent="0.2">
      <c r="A1012" s="21">
        <f t="shared" si="30"/>
        <v>977</v>
      </c>
      <c r="B1012" s="28" t="s">
        <v>2134</v>
      </c>
      <c r="C1012" s="47" t="s">
        <v>17</v>
      </c>
      <c r="D1012" s="233">
        <v>2019.09</v>
      </c>
      <c r="E1012" s="111" t="s">
        <v>690</v>
      </c>
      <c r="F1012" s="31">
        <v>617</v>
      </c>
      <c r="G1012" s="31">
        <v>1608</v>
      </c>
      <c r="H1012" s="91" t="s">
        <v>43</v>
      </c>
      <c r="I1012" s="92" t="s">
        <v>53</v>
      </c>
      <c r="J1012" s="27"/>
      <c r="K1012" s="231"/>
    </row>
    <row r="1013" spans="1:11" s="5" customFormat="1" ht="33" customHeight="1" x14ac:dyDescent="0.2">
      <c r="A1013" s="21">
        <f t="shared" si="30"/>
        <v>978</v>
      </c>
      <c r="B1013" s="28" t="s">
        <v>2135</v>
      </c>
      <c r="C1013" s="22" t="s">
        <v>17</v>
      </c>
      <c r="D1013" s="233" t="s">
        <v>1042</v>
      </c>
      <c r="E1013" s="111" t="s">
        <v>624</v>
      </c>
      <c r="F1013" s="31">
        <v>841</v>
      </c>
      <c r="G1013" s="31">
        <v>2183</v>
      </c>
      <c r="H1013" s="91" t="s">
        <v>43</v>
      </c>
      <c r="I1013" s="92" t="s">
        <v>53</v>
      </c>
      <c r="J1013" s="27"/>
      <c r="K1013" s="231"/>
    </row>
    <row r="1014" spans="1:11" s="5" customFormat="1" ht="33" customHeight="1" x14ac:dyDescent="0.2">
      <c r="A1014" s="21">
        <f t="shared" si="30"/>
        <v>979</v>
      </c>
      <c r="B1014" s="28" t="s">
        <v>2136</v>
      </c>
      <c r="C1014" s="22" t="s">
        <v>17</v>
      </c>
      <c r="D1014" s="233" t="s">
        <v>1042</v>
      </c>
      <c r="E1014" s="111" t="s">
        <v>698</v>
      </c>
      <c r="F1014" s="31">
        <v>188</v>
      </c>
      <c r="G1014" s="31">
        <v>413</v>
      </c>
      <c r="H1014" s="91" t="s">
        <v>43</v>
      </c>
      <c r="I1014" s="92" t="s">
        <v>53</v>
      </c>
      <c r="J1014" s="27" t="s">
        <v>2084</v>
      </c>
      <c r="K1014" s="231"/>
    </row>
    <row r="1015" spans="1:11" s="5" customFormat="1" ht="33" customHeight="1" x14ac:dyDescent="0.2">
      <c r="A1015" s="21">
        <f t="shared" si="30"/>
        <v>980</v>
      </c>
      <c r="B1015" s="28" t="s">
        <v>2137</v>
      </c>
      <c r="C1015" s="89" t="s">
        <v>17</v>
      </c>
      <c r="D1015" s="233">
        <v>2019.11</v>
      </c>
      <c r="E1015" s="111" t="s">
        <v>627</v>
      </c>
      <c r="F1015" s="31">
        <v>807</v>
      </c>
      <c r="G1015" s="31">
        <v>1613</v>
      </c>
      <c r="H1015" s="91" t="s">
        <v>43</v>
      </c>
      <c r="I1015" s="92" t="s">
        <v>53</v>
      </c>
      <c r="J1015" s="27" t="s">
        <v>2138</v>
      </c>
      <c r="K1015" s="231"/>
    </row>
    <row r="1016" spans="1:11" s="5" customFormat="1" ht="33" customHeight="1" x14ac:dyDescent="0.2">
      <c r="A1016" s="21">
        <f t="shared" si="30"/>
        <v>981</v>
      </c>
      <c r="B1016" s="28" t="s">
        <v>2139</v>
      </c>
      <c r="C1016" s="22" t="s">
        <v>17</v>
      </c>
      <c r="D1016" s="233">
        <v>2019.11</v>
      </c>
      <c r="E1016" s="111" t="s">
        <v>703</v>
      </c>
      <c r="F1016" s="31">
        <v>1149</v>
      </c>
      <c r="G1016" s="31">
        <v>2365</v>
      </c>
      <c r="H1016" s="91" t="s">
        <v>43</v>
      </c>
      <c r="I1016" s="92" t="s">
        <v>53</v>
      </c>
      <c r="J1016" s="27"/>
      <c r="K1016" s="231"/>
    </row>
    <row r="1017" spans="1:11" s="5" customFormat="1" ht="33" customHeight="1" x14ac:dyDescent="0.2">
      <c r="A1017" s="21">
        <f t="shared" si="30"/>
        <v>982</v>
      </c>
      <c r="B1017" s="28" t="s">
        <v>2140</v>
      </c>
      <c r="C1017" s="22" t="s">
        <v>17</v>
      </c>
      <c r="D1017" s="233">
        <v>2019.12</v>
      </c>
      <c r="E1017" s="111" t="s">
        <v>714</v>
      </c>
      <c r="F1017" s="31">
        <v>693</v>
      </c>
      <c r="G1017" s="31">
        <v>1568</v>
      </c>
      <c r="H1017" s="149" t="s">
        <v>43</v>
      </c>
      <c r="I1017" s="92" t="s">
        <v>53</v>
      </c>
      <c r="J1017" s="27" t="s">
        <v>2015</v>
      </c>
      <c r="K1017" s="231"/>
    </row>
    <row r="1018" spans="1:11" s="5" customFormat="1" ht="33" customHeight="1" x14ac:dyDescent="0.2">
      <c r="A1018" s="21">
        <f t="shared" si="30"/>
        <v>983</v>
      </c>
      <c r="B1018" s="28" t="s">
        <v>2141</v>
      </c>
      <c r="C1018" s="47" t="s">
        <v>17</v>
      </c>
      <c r="D1018" s="233">
        <v>2020.03</v>
      </c>
      <c r="E1018" s="111" t="s">
        <v>624</v>
      </c>
      <c r="F1018" s="31">
        <v>3411</v>
      </c>
      <c r="G1018" s="31">
        <v>7848</v>
      </c>
      <c r="H1018" s="91" t="s">
        <v>43</v>
      </c>
      <c r="I1018" s="92" t="s">
        <v>53</v>
      </c>
      <c r="J1018" s="27" t="s">
        <v>1599</v>
      </c>
      <c r="K1018" s="231"/>
    </row>
    <row r="1019" spans="1:11" s="5" customFormat="1" ht="33" customHeight="1" x14ac:dyDescent="0.2">
      <c r="A1019" s="21">
        <f t="shared" si="30"/>
        <v>984</v>
      </c>
      <c r="B1019" s="28" t="s">
        <v>2142</v>
      </c>
      <c r="C1019" s="22" t="s">
        <v>17</v>
      </c>
      <c r="D1019" s="233">
        <v>2020.03</v>
      </c>
      <c r="E1019" s="111" t="s">
        <v>740</v>
      </c>
      <c r="F1019" s="31">
        <v>6097</v>
      </c>
      <c r="G1019" s="31">
        <v>10460</v>
      </c>
      <c r="H1019" s="91" t="s">
        <v>43</v>
      </c>
      <c r="I1019" s="92" t="s">
        <v>53</v>
      </c>
      <c r="J1019" s="27" t="s">
        <v>2084</v>
      </c>
      <c r="K1019" s="231"/>
    </row>
    <row r="1020" spans="1:11" s="5" customFormat="1" ht="33" customHeight="1" x14ac:dyDescent="0.2">
      <c r="A1020" s="21">
        <f t="shared" si="30"/>
        <v>985</v>
      </c>
      <c r="B1020" s="28" t="s">
        <v>2143</v>
      </c>
      <c r="C1020" s="89" t="s">
        <v>745</v>
      </c>
      <c r="D1020" s="233">
        <v>2020.04</v>
      </c>
      <c r="E1020" s="111" t="s">
        <v>719</v>
      </c>
      <c r="F1020" s="31">
        <v>3524</v>
      </c>
      <c r="G1020" s="31">
        <v>6172</v>
      </c>
      <c r="H1020" s="91" t="s">
        <v>43</v>
      </c>
      <c r="I1020" s="92" t="s">
        <v>53</v>
      </c>
      <c r="J1020" s="27" t="s">
        <v>1599</v>
      </c>
      <c r="K1020" s="231"/>
    </row>
    <row r="1021" spans="1:11" s="5" customFormat="1" ht="33" customHeight="1" x14ac:dyDescent="0.2">
      <c r="A1021" s="21">
        <f t="shared" si="30"/>
        <v>986</v>
      </c>
      <c r="B1021" s="28" t="s">
        <v>746</v>
      </c>
      <c r="C1021" s="89" t="s">
        <v>745</v>
      </c>
      <c r="D1021" s="233">
        <v>2020.04</v>
      </c>
      <c r="E1021" s="111" t="s">
        <v>747</v>
      </c>
      <c r="F1021" s="31">
        <v>1281</v>
      </c>
      <c r="G1021" s="31">
        <v>2668</v>
      </c>
      <c r="H1021" s="149" t="s">
        <v>43</v>
      </c>
      <c r="I1021" s="92" t="s">
        <v>53</v>
      </c>
      <c r="J1021" s="27" t="s">
        <v>2084</v>
      </c>
      <c r="K1021" s="231"/>
    </row>
    <row r="1022" spans="1:11" s="5" customFormat="1" ht="33" customHeight="1" x14ac:dyDescent="0.2">
      <c r="A1022" s="21">
        <f t="shared" si="30"/>
        <v>987</v>
      </c>
      <c r="B1022" s="28" t="s">
        <v>2035</v>
      </c>
      <c r="C1022" s="89" t="s">
        <v>745</v>
      </c>
      <c r="D1022" s="233">
        <v>2020.04</v>
      </c>
      <c r="E1022" s="111" t="s">
        <v>748</v>
      </c>
      <c r="F1022" s="31">
        <v>1888</v>
      </c>
      <c r="G1022" s="31">
        <v>4253</v>
      </c>
      <c r="H1022" s="149" t="s">
        <v>43</v>
      </c>
      <c r="I1022" s="92" t="s">
        <v>53</v>
      </c>
      <c r="J1022" s="27"/>
      <c r="K1022" s="231"/>
    </row>
    <row r="1023" spans="1:11" s="5" customFormat="1" ht="33" customHeight="1" x14ac:dyDescent="0.2">
      <c r="A1023" s="21">
        <f t="shared" si="30"/>
        <v>988</v>
      </c>
      <c r="B1023" s="28" t="s">
        <v>749</v>
      </c>
      <c r="C1023" s="89" t="s">
        <v>745</v>
      </c>
      <c r="D1023" s="233">
        <v>2020.04</v>
      </c>
      <c r="E1023" s="111" t="s">
        <v>624</v>
      </c>
      <c r="F1023" s="31">
        <v>5561</v>
      </c>
      <c r="G1023" s="31">
        <v>10503</v>
      </c>
      <c r="H1023" s="149" t="s">
        <v>2003</v>
      </c>
      <c r="I1023" s="92" t="s">
        <v>53</v>
      </c>
      <c r="J1023" s="27"/>
      <c r="K1023" s="231"/>
    </row>
    <row r="1024" spans="1:11" ht="33" customHeight="1" x14ac:dyDescent="0.2">
      <c r="A1024" s="21">
        <f t="shared" si="30"/>
        <v>989</v>
      </c>
      <c r="B1024" s="54" t="s">
        <v>2144</v>
      </c>
      <c r="C1024" s="95" t="s">
        <v>745</v>
      </c>
      <c r="D1024" s="224">
        <v>2020.04</v>
      </c>
      <c r="E1024" s="96" t="s">
        <v>624</v>
      </c>
      <c r="F1024" s="56">
        <v>4352</v>
      </c>
      <c r="G1024" s="56">
        <v>12899</v>
      </c>
      <c r="H1024" s="98" t="s">
        <v>43</v>
      </c>
      <c r="I1024" s="94" t="s">
        <v>53</v>
      </c>
    </row>
    <row r="1025" spans="1:10" ht="33" customHeight="1" x14ac:dyDescent="0.2">
      <c r="A1025" s="21">
        <f t="shared" si="30"/>
        <v>990</v>
      </c>
      <c r="B1025" s="54" t="s">
        <v>2145</v>
      </c>
      <c r="C1025" s="89" t="s">
        <v>17</v>
      </c>
      <c r="D1025" s="224">
        <v>2020.05</v>
      </c>
      <c r="E1025" s="96" t="s">
        <v>2146</v>
      </c>
      <c r="F1025" s="56">
        <v>1303</v>
      </c>
      <c r="G1025" s="56">
        <v>3326</v>
      </c>
      <c r="H1025" s="98" t="s">
        <v>2003</v>
      </c>
      <c r="I1025" s="94" t="s">
        <v>53</v>
      </c>
      <c r="J1025" s="27" t="s">
        <v>914</v>
      </c>
    </row>
    <row r="1026" spans="1:10" ht="33" customHeight="1" x14ac:dyDescent="0.2">
      <c r="A1026" s="21">
        <f t="shared" si="30"/>
        <v>991</v>
      </c>
      <c r="B1026" s="54" t="s">
        <v>766</v>
      </c>
      <c r="C1026" s="89" t="s">
        <v>17</v>
      </c>
      <c r="D1026" s="224">
        <v>2020.05</v>
      </c>
      <c r="E1026" s="96" t="s">
        <v>767</v>
      </c>
      <c r="F1026" s="56">
        <v>6631</v>
      </c>
      <c r="G1026" s="56">
        <v>12993</v>
      </c>
      <c r="H1026" s="98" t="s">
        <v>2003</v>
      </c>
      <c r="I1026" s="94" t="s">
        <v>53</v>
      </c>
      <c r="J1026" s="27" t="s">
        <v>2084</v>
      </c>
    </row>
    <row r="1027" spans="1:10" ht="33" customHeight="1" x14ac:dyDescent="0.2">
      <c r="A1027" s="21">
        <f t="shared" si="30"/>
        <v>992</v>
      </c>
      <c r="B1027" s="73" t="s">
        <v>768</v>
      </c>
      <c r="C1027" s="95" t="s">
        <v>745</v>
      </c>
      <c r="D1027" s="300">
        <v>2020.05</v>
      </c>
      <c r="E1027" s="102" t="s">
        <v>2147</v>
      </c>
      <c r="F1027" s="74">
        <v>2415</v>
      </c>
      <c r="G1027" s="74">
        <v>4783</v>
      </c>
      <c r="H1027" s="262" t="s">
        <v>43</v>
      </c>
      <c r="I1027" s="166" t="s">
        <v>53</v>
      </c>
    </row>
    <row r="1028" spans="1:10" ht="33" customHeight="1" x14ac:dyDescent="0.2">
      <c r="A1028" s="21">
        <f t="shared" si="30"/>
        <v>993</v>
      </c>
      <c r="B1028" s="47" t="s">
        <v>2148</v>
      </c>
      <c r="C1028" s="47" t="s">
        <v>745</v>
      </c>
      <c r="D1028" s="223">
        <v>2020.06</v>
      </c>
      <c r="E1028" s="48" t="s">
        <v>681</v>
      </c>
      <c r="F1028" s="49">
        <v>1368</v>
      </c>
      <c r="G1028" s="49">
        <v>1814</v>
      </c>
      <c r="H1028" s="50" t="s">
        <v>43</v>
      </c>
      <c r="I1028" s="51" t="s">
        <v>53</v>
      </c>
    </row>
    <row r="1029" spans="1:10" ht="33" customHeight="1" x14ac:dyDescent="0.2">
      <c r="A1029" s="21">
        <f t="shared" si="30"/>
        <v>994</v>
      </c>
      <c r="B1029" s="47" t="s">
        <v>771</v>
      </c>
      <c r="C1029" s="22" t="s">
        <v>745</v>
      </c>
      <c r="D1029" s="223">
        <v>2020.06</v>
      </c>
      <c r="E1029" s="48" t="s">
        <v>705</v>
      </c>
      <c r="F1029" s="49">
        <v>1470</v>
      </c>
      <c r="G1029" s="49">
        <v>3227</v>
      </c>
      <c r="H1029" s="50" t="s">
        <v>43</v>
      </c>
      <c r="I1029" s="51" t="s">
        <v>53</v>
      </c>
      <c r="J1029" s="27" t="s">
        <v>1052</v>
      </c>
    </row>
    <row r="1030" spans="1:10" ht="33" customHeight="1" x14ac:dyDescent="0.2">
      <c r="A1030" s="21">
        <f t="shared" si="30"/>
        <v>995</v>
      </c>
      <c r="B1030" s="47" t="s">
        <v>2149</v>
      </c>
      <c r="C1030" s="22" t="s">
        <v>745</v>
      </c>
      <c r="D1030" s="223">
        <v>2020.06</v>
      </c>
      <c r="E1030" s="48" t="s">
        <v>772</v>
      </c>
      <c r="F1030" s="49">
        <v>1636</v>
      </c>
      <c r="G1030" s="49">
        <v>2613</v>
      </c>
      <c r="H1030" s="50" t="s">
        <v>43</v>
      </c>
      <c r="I1030" s="51" t="s">
        <v>53</v>
      </c>
    </row>
    <row r="1031" spans="1:10" ht="33" customHeight="1" x14ac:dyDescent="0.2">
      <c r="A1031" s="21">
        <f t="shared" si="30"/>
        <v>996</v>
      </c>
      <c r="B1031" s="47" t="s">
        <v>2150</v>
      </c>
      <c r="C1031" s="47" t="s">
        <v>745</v>
      </c>
      <c r="D1031" s="223">
        <v>2020.06</v>
      </c>
      <c r="E1031" s="48" t="s">
        <v>717</v>
      </c>
      <c r="F1031" s="49">
        <v>976</v>
      </c>
      <c r="G1031" s="49">
        <v>1528</v>
      </c>
      <c r="H1031" s="50" t="s">
        <v>43</v>
      </c>
      <c r="I1031" s="51" t="s">
        <v>53</v>
      </c>
      <c r="J1031" s="27" t="s">
        <v>2084</v>
      </c>
    </row>
    <row r="1032" spans="1:10" ht="33" customHeight="1" x14ac:dyDescent="0.2">
      <c r="A1032" s="21">
        <f t="shared" si="30"/>
        <v>997</v>
      </c>
      <c r="B1032" s="47" t="s">
        <v>2151</v>
      </c>
      <c r="C1032" s="47" t="s">
        <v>745</v>
      </c>
      <c r="D1032" s="223">
        <v>2020.06</v>
      </c>
      <c r="E1032" s="48" t="s">
        <v>773</v>
      </c>
      <c r="F1032" s="49">
        <v>1211</v>
      </c>
      <c r="G1032" s="49">
        <v>2617</v>
      </c>
      <c r="H1032" s="50" t="s">
        <v>43</v>
      </c>
      <c r="I1032" s="51" t="s">
        <v>53</v>
      </c>
    </row>
    <row r="1033" spans="1:10" ht="33" customHeight="1" x14ac:dyDescent="0.2">
      <c r="A1033" s="21">
        <f t="shared" si="30"/>
        <v>998</v>
      </c>
      <c r="B1033" s="47" t="s">
        <v>2152</v>
      </c>
      <c r="C1033" s="22" t="s">
        <v>17</v>
      </c>
      <c r="D1033" s="223">
        <v>2020.07</v>
      </c>
      <c r="E1033" s="48" t="s">
        <v>783</v>
      </c>
      <c r="F1033" s="49">
        <v>6298</v>
      </c>
      <c r="G1033" s="49">
        <v>3060</v>
      </c>
      <c r="H1033" s="50" t="s">
        <v>43</v>
      </c>
      <c r="I1033" s="51" t="s">
        <v>53</v>
      </c>
    </row>
    <row r="1034" spans="1:10" ht="33" customHeight="1" x14ac:dyDescent="0.2">
      <c r="A1034" s="21">
        <f t="shared" si="30"/>
        <v>999</v>
      </c>
      <c r="B1034" s="47" t="s">
        <v>2153</v>
      </c>
      <c r="C1034" s="22" t="s">
        <v>745</v>
      </c>
      <c r="D1034" s="223">
        <v>2020.07</v>
      </c>
      <c r="E1034" s="48" t="s">
        <v>782</v>
      </c>
      <c r="F1034" s="49">
        <v>552</v>
      </c>
      <c r="G1034" s="49">
        <v>1092</v>
      </c>
      <c r="H1034" s="98" t="s">
        <v>2003</v>
      </c>
      <c r="I1034" s="51" t="s">
        <v>53</v>
      </c>
    </row>
    <row r="1035" spans="1:10" ht="33" customHeight="1" x14ac:dyDescent="0.2">
      <c r="A1035" s="21">
        <f t="shared" si="30"/>
        <v>1000</v>
      </c>
      <c r="B1035" s="54" t="s">
        <v>2154</v>
      </c>
      <c r="C1035" s="54" t="s">
        <v>745</v>
      </c>
      <c r="D1035" s="224">
        <v>2020.08</v>
      </c>
      <c r="E1035" s="55" t="s">
        <v>795</v>
      </c>
      <c r="F1035" s="56">
        <v>1688</v>
      </c>
      <c r="G1035" s="56">
        <v>2677</v>
      </c>
      <c r="H1035" s="57" t="s">
        <v>43</v>
      </c>
      <c r="I1035" s="58" t="s">
        <v>53</v>
      </c>
      <c r="J1035" s="46" t="s">
        <v>2084</v>
      </c>
    </row>
    <row r="1036" spans="1:10" ht="33" customHeight="1" x14ac:dyDescent="0.2">
      <c r="A1036" s="21">
        <f t="shared" si="30"/>
        <v>1001</v>
      </c>
      <c r="B1036" s="54" t="s">
        <v>2155</v>
      </c>
      <c r="C1036" s="54" t="s">
        <v>745</v>
      </c>
      <c r="D1036" s="224">
        <v>2020.08</v>
      </c>
      <c r="E1036" s="55" t="s">
        <v>796</v>
      </c>
      <c r="F1036" s="56">
        <v>5481</v>
      </c>
      <c r="G1036" s="56">
        <v>13317</v>
      </c>
      <c r="H1036" s="98" t="s">
        <v>2156</v>
      </c>
      <c r="I1036" s="58" t="s">
        <v>53</v>
      </c>
      <c r="J1036" s="46"/>
    </row>
    <row r="1037" spans="1:10" ht="33" customHeight="1" x14ac:dyDescent="0.2">
      <c r="A1037" s="21">
        <f t="shared" si="30"/>
        <v>1002</v>
      </c>
      <c r="B1037" s="54" t="s">
        <v>2157</v>
      </c>
      <c r="C1037" s="28" t="s">
        <v>745</v>
      </c>
      <c r="D1037" s="224">
        <v>2020.08</v>
      </c>
      <c r="E1037" s="55" t="s">
        <v>797</v>
      </c>
      <c r="F1037" s="56">
        <v>782</v>
      </c>
      <c r="G1037" s="56">
        <v>1467</v>
      </c>
      <c r="H1037" s="98" t="s">
        <v>2156</v>
      </c>
      <c r="I1037" s="58" t="s">
        <v>53</v>
      </c>
      <c r="J1037" s="46"/>
    </row>
    <row r="1038" spans="1:10" ht="33" customHeight="1" x14ac:dyDescent="0.2">
      <c r="A1038" s="21">
        <f t="shared" si="30"/>
        <v>1003</v>
      </c>
      <c r="B1038" s="47" t="s">
        <v>805</v>
      </c>
      <c r="C1038" s="47" t="s">
        <v>745</v>
      </c>
      <c r="D1038" s="223">
        <v>2020.09</v>
      </c>
      <c r="E1038" s="48" t="s">
        <v>229</v>
      </c>
      <c r="F1038" s="49">
        <v>816</v>
      </c>
      <c r="G1038" s="49">
        <v>1846</v>
      </c>
      <c r="H1038" s="98" t="s">
        <v>54</v>
      </c>
      <c r="I1038" s="51" t="s">
        <v>53</v>
      </c>
      <c r="J1038" s="27" t="s">
        <v>803</v>
      </c>
    </row>
    <row r="1039" spans="1:10" ht="33" customHeight="1" x14ac:dyDescent="0.2">
      <c r="A1039" s="21">
        <f t="shared" si="30"/>
        <v>1004</v>
      </c>
      <c r="B1039" s="216" t="s">
        <v>2158</v>
      </c>
      <c r="C1039" s="22" t="s">
        <v>745</v>
      </c>
      <c r="D1039" s="301" t="s">
        <v>822</v>
      </c>
      <c r="E1039" s="302" t="s">
        <v>2159</v>
      </c>
      <c r="F1039" s="137">
        <v>5347</v>
      </c>
      <c r="G1039" s="137">
        <v>10858</v>
      </c>
      <c r="H1039" s="50" t="s">
        <v>43</v>
      </c>
      <c r="I1039" s="138" t="s">
        <v>53</v>
      </c>
      <c r="J1039" s="27" t="s">
        <v>803</v>
      </c>
    </row>
    <row r="1040" spans="1:10" ht="33" customHeight="1" x14ac:dyDescent="0.2">
      <c r="A1040" s="21">
        <f t="shared" si="30"/>
        <v>1005</v>
      </c>
      <c r="B1040" s="47" t="s">
        <v>2160</v>
      </c>
      <c r="C1040" s="47" t="s">
        <v>17</v>
      </c>
      <c r="D1040" s="223">
        <v>2020.11</v>
      </c>
      <c r="E1040" s="48" t="s">
        <v>2161</v>
      </c>
      <c r="F1040" s="49">
        <v>2814</v>
      </c>
      <c r="G1040" s="49">
        <v>5468</v>
      </c>
      <c r="H1040" s="50" t="s">
        <v>721</v>
      </c>
      <c r="I1040" s="51" t="s">
        <v>53</v>
      </c>
      <c r="J1040" s="27" t="s">
        <v>803</v>
      </c>
    </row>
    <row r="1041" spans="1:11" ht="33" customHeight="1" x14ac:dyDescent="0.2">
      <c r="A1041" s="21">
        <f t="shared" si="30"/>
        <v>1006</v>
      </c>
      <c r="B1041" s="47" t="s">
        <v>2162</v>
      </c>
      <c r="C1041" s="47" t="s">
        <v>745</v>
      </c>
      <c r="D1041" s="223">
        <v>2020.11</v>
      </c>
      <c r="E1041" s="48" t="s">
        <v>2163</v>
      </c>
      <c r="F1041" s="49">
        <v>256</v>
      </c>
      <c r="G1041" s="49">
        <v>572</v>
      </c>
      <c r="H1041" s="50" t="s">
        <v>43</v>
      </c>
      <c r="I1041" s="51" t="s">
        <v>53</v>
      </c>
    </row>
    <row r="1042" spans="1:11" ht="33" customHeight="1" x14ac:dyDescent="0.2">
      <c r="A1042" s="21">
        <f t="shared" si="30"/>
        <v>1007</v>
      </c>
      <c r="B1042" s="47" t="s">
        <v>2164</v>
      </c>
      <c r="C1042" s="47" t="s">
        <v>745</v>
      </c>
      <c r="D1042" s="223">
        <v>2020.11</v>
      </c>
      <c r="E1042" s="302" t="s">
        <v>2165</v>
      </c>
      <c r="F1042" s="49">
        <v>2066</v>
      </c>
      <c r="G1042" s="49">
        <v>4394</v>
      </c>
      <c r="H1042" s="50" t="s">
        <v>721</v>
      </c>
      <c r="I1042" s="51" t="s">
        <v>53</v>
      </c>
      <c r="J1042" s="27" t="s">
        <v>804</v>
      </c>
    </row>
    <row r="1043" spans="1:11" ht="33" customHeight="1" x14ac:dyDescent="0.2">
      <c r="A1043" s="21">
        <f t="shared" si="30"/>
        <v>1008</v>
      </c>
      <c r="B1043" s="129" t="s">
        <v>2166</v>
      </c>
      <c r="C1043" s="129" t="s">
        <v>745</v>
      </c>
      <c r="D1043" s="220">
        <v>2020.11</v>
      </c>
      <c r="E1043" s="48" t="s">
        <v>2167</v>
      </c>
      <c r="F1043" s="132">
        <v>2061</v>
      </c>
      <c r="G1043" s="132">
        <v>5051</v>
      </c>
      <c r="H1043" s="133" t="s">
        <v>721</v>
      </c>
      <c r="I1043" s="134" t="s">
        <v>53</v>
      </c>
      <c r="J1043" s="27" t="s">
        <v>802</v>
      </c>
    </row>
    <row r="1044" spans="1:11" ht="33" customHeight="1" x14ac:dyDescent="0.2">
      <c r="A1044" s="21">
        <f t="shared" si="30"/>
        <v>1009</v>
      </c>
      <c r="B1044" s="47" t="s">
        <v>2168</v>
      </c>
      <c r="C1044" s="47" t="s">
        <v>745</v>
      </c>
      <c r="D1044" s="223">
        <v>2020.11</v>
      </c>
      <c r="E1044" s="48" t="s">
        <v>181</v>
      </c>
      <c r="F1044" s="49">
        <v>1412</v>
      </c>
      <c r="G1044" s="49">
        <v>2642</v>
      </c>
      <c r="H1044" s="50" t="s">
        <v>43</v>
      </c>
      <c r="I1044" s="51" t="s">
        <v>53</v>
      </c>
    </row>
    <row r="1045" spans="1:11" ht="33" customHeight="1" x14ac:dyDescent="0.2">
      <c r="A1045" s="21">
        <f t="shared" si="30"/>
        <v>1010</v>
      </c>
      <c r="B1045" s="47" t="s">
        <v>2721</v>
      </c>
      <c r="C1045" s="47" t="s">
        <v>745</v>
      </c>
      <c r="D1045" s="223">
        <v>2020.12</v>
      </c>
      <c r="E1045" s="48" t="s">
        <v>2722</v>
      </c>
      <c r="F1045" s="49">
        <v>1052</v>
      </c>
      <c r="G1045" s="49">
        <v>2168</v>
      </c>
      <c r="H1045" s="50" t="s">
        <v>721</v>
      </c>
      <c r="I1045" s="156" t="s">
        <v>53</v>
      </c>
    </row>
    <row r="1046" spans="1:11" ht="33" customHeight="1" x14ac:dyDescent="0.2">
      <c r="A1046" s="21">
        <f t="shared" si="30"/>
        <v>1011</v>
      </c>
      <c r="B1046" s="47" t="s">
        <v>2723</v>
      </c>
      <c r="C1046" s="47" t="s">
        <v>745</v>
      </c>
      <c r="D1046" s="223">
        <v>2020.12</v>
      </c>
      <c r="E1046" s="48" t="s">
        <v>344</v>
      </c>
      <c r="F1046" s="49">
        <v>7633</v>
      </c>
      <c r="G1046" s="49">
        <v>15823</v>
      </c>
      <c r="H1046" s="50" t="s">
        <v>721</v>
      </c>
      <c r="I1046" s="156" t="s">
        <v>53</v>
      </c>
    </row>
    <row r="1047" spans="1:11" ht="33" customHeight="1" x14ac:dyDescent="0.2">
      <c r="A1047" s="21">
        <f t="shared" si="30"/>
        <v>1012</v>
      </c>
      <c r="B1047" s="47" t="s">
        <v>2724</v>
      </c>
      <c r="C1047" s="47" t="s">
        <v>745</v>
      </c>
      <c r="D1047" s="223">
        <v>2020.12</v>
      </c>
      <c r="E1047" s="48" t="s">
        <v>2725</v>
      </c>
      <c r="F1047" s="49">
        <v>2368</v>
      </c>
      <c r="G1047" s="49">
        <v>5513</v>
      </c>
      <c r="H1047" s="50" t="s">
        <v>43</v>
      </c>
      <c r="I1047" s="156" t="s">
        <v>53</v>
      </c>
      <c r="J1047" s="27" t="s">
        <v>802</v>
      </c>
    </row>
    <row r="1048" spans="1:11" ht="33" customHeight="1" x14ac:dyDescent="0.2">
      <c r="A1048" s="21">
        <f t="shared" si="30"/>
        <v>1013</v>
      </c>
      <c r="B1048" s="47" t="s">
        <v>2726</v>
      </c>
      <c r="C1048" s="47" t="s">
        <v>745</v>
      </c>
      <c r="D1048" s="223">
        <v>2020.12</v>
      </c>
      <c r="E1048" s="48" t="s">
        <v>2727</v>
      </c>
      <c r="F1048" s="49">
        <v>2195</v>
      </c>
      <c r="G1048" s="49">
        <v>4060</v>
      </c>
      <c r="H1048" s="50" t="s">
        <v>43</v>
      </c>
      <c r="I1048" s="156" t="s">
        <v>53</v>
      </c>
    </row>
    <row r="1049" spans="1:11" ht="33" customHeight="1" x14ac:dyDescent="0.2">
      <c r="A1049" s="21">
        <f t="shared" si="30"/>
        <v>1014</v>
      </c>
      <c r="B1049" s="47" t="s">
        <v>2728</v>
      </c>
      <c r="C1049" s="47" t="s">
        <v>745</v>
      </c>
      <c r="D1049" s="223">
        <v>2020.12</v>
      </c>
      <c r="E1049" s="48" t="s">
        <v>715</v>
      </c>
      <c r="F1049" s="49">
        <v>684</v>
      </c>
      <c r="G1049" s="49">
        <v>1361</v>
      </c>
      <c r="H1049" s="50" t="s">
        <v>43</v>
      </c>
      <c r="I1049" s="156" t="s">
        <v>53</v>
      </c>
    </row>
    <row r="1050" spans="1:11" ht="33" customHeight="1" x14ac:dyDescent="0.2">
      <c r="A1050" s="21">
        <f t="shared" si="30"/>
        <v>1015</v>
      </c>
      <c r="B1050" s="47" t="s">
        <v>2751</v>
      </c>
      <c r="C1050" s="47" t="s">
        <v>745</v>
      </c>
      <c r="D1050" s="47">
        <v>2021.01</v>
      </c>
      <c r="E1050" s="48" t="s">
        <v>2727</v>
      </c>
      <c r="F1050" s="49">
        <v>2279</v>
      </c>
      <c r="G1050" s="49">
        <v>4311</v>
      </c>
      <c r="H1050" s="50" t="s">
        <v>43</v>
      </c>
      <c r="I1050" s="156" t="s">
        <v>53</v>
      </c>
      <c r="J1050" s="27" t="s">
        <v>803</v>
      </c>
    </row>
    <row r="1051" spans="1:11" ht="33" customHeight="1" x14ac:dyDescent="0.2">
      <c r="A1051" s="21">
        <f t="shared" si="30"/>
        <v>1016</v>
      </c>
      <c r="B1051" s="47" t="s">
        <v>2752</v>
      </c>
      <c r="C1051" s="47" t="s">
        <v>745</v>
      </c>
      <c r="D1051" s="47" t="s">
        <v>2744</v>
      </c>
      <c r="E1051" s="48" t="s">
        <v>85</v>
      </c>
      <c r="F1051" s="49">
        <v>831</v>
      </c>
      <c r="G1051" s="49">
        <v>1566</v>
      </c>
      <c r="H1051" s="50" t="s">
        <v>54</v>
      </c>
      <c r="I1051" s="156" t="s">
        <v>53</v>
      </c>
    </row>
    <row r="1052" spans="1:11" s="5" customFormat="1" ht="33" customHeight="1" x14ac:dyDescent="0.2">
      <c r="A1052" s="369" t="s">
        <v>65</v>
      </c>
      <c r="B1052" s="370"/>
      <c r="C1052" s="370"/>
      <c r="D1052" s="370"/>
      <c r="E1052" s="370"/>
      <c r="F1052" s="370"/>
      <c r="G1052" s="370"/>
      <c r="H1052" s="370"/>
      <c r="I1052" s="370"/>
      <c r="J1052" s="371"/>
      <c r="K1052" s="231"/>
    </row>
    <row r="1053" spans="1:11" s="5" customFormat="1" ht="33" customHeight="1" x14ac:dyDescent="0.2">
      <c r="A1053" s="21">
        <f>ROW()-36</f>
        <v>1017</v>
      </c>
      <c r="B1053" s="22" t="s">
        <v>2169</v>
      </c>
      <c r="C1053" s="54" t="s">
        <v>65</v>
      </c>
      <c r="D1053" s="233">
        <v>2010.12</v>
      </c>
      <c r="E1053" s="23" t="s">
        <v>443</v>
      </c>
      <c r="F1053" s="24">
        <v>2835</v>
      </c>
      <c r="G1053" s="24">
        <v>4512</v>
      </c>
      <c r="H1053" s="25" t="s">
        <v>4</v>
      </c>
      <c r="I1053" s="153" t="s">
        <v>53</v>
      </c>
      <c r="J1053" s="127"/>
      <c r="K1053" s="231"/>
    </row>
    <row r="1054" spans="1:11" s="5" customFormat="1" ht="33" customHeight="1" x14ac:dyDescent="0.2">
      <c r="A1054" s="21">
        <f t="shared" ref="A1054:A1072" si="31">ROW()-36</f>
        <v>1018</v>
      </c>
      <c r="B1054" s="22" t="s">
        <v>2170</v>
      </c>
      <c r="C1054" s="28" t="s">
        <v>65</v>
      </c>
      <c r="D1054" s="233">
        <v>2011.11</v>
      </c>
      <c r="E1054" s="23" t="s">
        <v>396</v>
      </c>
      <c r="F1054" s="24">
        <v>3981</v>
      </c>
      <c r="G1054" s="24">
        <v>6960</v>
      </c>
      <c r="H1054" s="25" t="s">
        <v>4</v>
      </c>
      <c r="I1054" s="26" t="s">
        <v>53</v>
      </c>
      <c r="J1054" s="27"/>
      <c r="K1054" s="231"/>
    </row>
    <row r="1055" spans="1:11" s="5" customFormat="1" ht="33" customHeight="1" x14ac:dyDescent="0.2">
      <c r="A1055" s="21">
        <f t="shared" si="31"/>
        <v>1019</v>
      </c>
      <c r="B1055" s="22" t="s">
        <v>2171</v>
      </c>
      <c r="C1055" s="28" t="s">
        <v>65</v>
      </c>
      <c r="D1055" s="235">
        <v>2012.06</v>
      </c>
      <c r="E1055" s="23" t="s">
        <v>302</v>
      </c>
      <c r="F1055" s="24">
        <v>2346</v>
      </c>
      <c r="G1055" s="24">
        <v>3337</v>
      </c>
      <c r="H1055" s="29" t="s">
        <v>2</v>
      </c>
      <c r="I1055" s="26" t="s">
        <v>53</v>
      </c>
      <c r="J1055" s="27"/>
      <c r="K1055" s="231"/>
    </row>
    <row r="1056" spans="1:11" s="5" customFormat="1" ht="33" customHeight="1" x14ac:dyDescent="0.2">
      <c r="A1056" s="21">
        <f t="shared" si="31"/>
        <v>1020</v>
      </c>
      <c r="B1056" s="22" t="s">
        <v>2172</v>
      </c>
      <c r="C1056" s="54" t="s">
        <v>65</v>
      </c>
      <c r="D1056" s="235">
        <v>2012.06</v>
      </c>
      <c r="E1056" s="23" t="s">
        <v>302</v>
      </c>
      <c r="F1056" s="24">
        <v>1518</v>
      </c>
      <c r="G1056" s="24">
        <v>2234</v>
      </c>
      <c r="H1056" s="29" t="s">
        <v>2</v>
      </c>
      <c r="I1056" s="26" t="s">
        <v>53</v>
      </c>
      <c r="J1056" s="27"/>
      <c r="K1056" s="231"/>
    </row>
    <row r="1057" spans="1:11" s="5" customFormat="1" ht="33" customHeight="1" x14ac:dyDescent="0.2">
      <c r="A1057" s="21">
        <f t="shared" si="31"/>
        <v>1021</v>
      </c>
      <c r="B1057" s="28" t="s">
        <v>2173</v>
      </c>
      <c r="C1057" s="54" t="s">
        <v>65</v>
      </c>
      <c r="D1057" s="235">
        <v>2013.02</v>
      </c>
      <c r="E1057" s="23" t="s">
        <v>374</v>
      </c>
      <c r="F1057" s="24">
        <v>1561</v>
      </c>
      <c r="G1057" s="24">
        <v>5288</v>
      </c>
      <c r="H1057" s="29" t="s">
        <v>2000</v>
      </c>
      <c r="I1057" s="26" t="s">
        <v>53</v>
      </c>
      <c r="J1057" s="27"/>
      <c r="K1057" s="231"/>
    </row>
    <row r="1058" spans="1:11" s="5" customFormat="1" ht="33" customHeight="1" x14ac:dyDescent="0.2">
      <c r="A1058" s="21">
        <f t="shared" si="31"/>
        <v>1022</v>
      </c>
      <c r="B1058" s="28" t="s">
        <v>2174</v>
      </c>
      <c r="C1058" s="28" t="s">
        <v>65</v>
      </c>
      <c r="D1058" s="235">
        <v>2013.03</v>
      </c>
      <c r="E1058" s="23" t="s">
        <v>378</v>
      </c>
      <c r="F1058" s="24">
        <v>2433</v>
      </c>
      <c r="G1058" s="24">
        <v>5947</v>
      </c>
      <c r="H1058" s="29" t="s">
        <v>2000</v>
      </c>
      <c r="I1058" s="26" t="s">
        <v>53</v>
      </c>
      <c r="J1058" s="27"/>
      <c r="K1058" s="231"/>
    </row>
    <row r="1059" spans="1:11" s="5" customFormat="1" ht="33" customHeight="1" x14ac:dyDescent="0.2">
      <c r="A1059" s="21">
        <f t="shared" si="31"/>
        <v>1023</v>
      </c>
      <c r="B1059" s="28" t="s">
        <v>2175</v>
      </c>
      <c r="C1059" s="28" t="s">
        <v>65</v>
      </c>
      <c r="D1059" s="235">
        <v>2013.04</v>
      </c>
      <c r="E1059" s="23" t="s">
        <v>379</v>
      </c>
      <c r="F1059" s="24">
        <v>2632</v>
      </c>
      <c r="G1059" s="24">
        <v>4792</v>
      </c>
      <c r="H1059" s="29" t="s">
        <v>2003</v>
      </c>
      <c r="I1059" s="26" t="s">
        <v>53</v>
      </c>
      <c r="J1059" s="27"/>
      <c r="K1059" s="231"/>
    </row>
    <row r="1060" spans="1:11" s="5" customFormat="1" ht="33" customHeight="1" x14ac:dyDescent="0.2">
      <c r="A1060" s="21">
        <f t="shared" si="31"/>
        <v>1024</v>
      </c>
      <c r="B1060" s="28" t="s">
        <v>2176</v>
      </c>
      <c r="C1060" s="28" t="s">
        <v>65</v>
      </c>
      <c r="D1060" s="235">
        <v>2013.04</v>
      </c>
      <c r="E1060" s="23" t="s">
        <v>379</v>
      </c>
      <c r="F1060" s="24">
        <v>2499</v>
      </c>
      <c r="G1060" s="24">
        <v>4958</v>
      </c>
      <c r="H1060" s="172" t="s">
        <v>1992</v>
      </c>
      <c r="I1060" s="26" t="s">
        <v>53</v>
      </c>
      <c r="J1060" s="27"/>
      <c r="K1060" s="231"/>
    </row>
    <row r="1061" spans="1:11" s="5" customFormat="1" ht="33" customHeight="1" x14ac:dyDescent="0.2">
      <c r="A1061" s="21">
        <f t="shared" si="31"/>
        <v>1025</v>
      </c>
      <c r="B1061" s="28" t="s">
        <v>2177</v>
      </c>
      <c r="C1061" s="28" t="s">
        <v>65</v>
      </c>
      <c r="D1061" s="235">
        <v>2013.04</v>
      </c>
      <c r="E1061" s="23" t="s">
        <v>379</v>
      </c>
      <c r="F1061" s="24">
        <v>2057</v>
      </c>
      <c r="G1061" s="24">
        <v>4949</v>
      </c>
      <c r="H1061" s="29" t="s">
        <v>2003</v>
      </c>
      <c r="I1061" s="26" t="s">
        <v>53</v>
      </c>
      <c r="J1061" s="27"/>
      <c r="K1061" s="231"/>
    </row>
    <row r="1062" spans="1:11" s="5" customFormat="1" ht="33" customHeight="1" x14ac:dyDescent="0.2">
      <c r="A1062" s="21">
        <f t="shared" si="31"/>
        <v>1026</v>
      </c>
      <c r="B1062" s="28" t="s">
        <v>2178</v>
      </c>
      <c r="C1062" s="28" t="s">
        <v>65</v>
      </c>
      <c r="D1062" s="235">
        <v>2013.04</v>
      </c>
      <c r="E1062" s="23" t="s">
        <v>196</v>
      </c>
      <c r="F1062" s="24">
        <v>1285</v>
      </c>
      <c r="G1062" s="24">
        <v>2699</v>
      </c>
      <c r="H1062" s="29" t="s">
        <v>1992</v>
      </c>
      <c r="I1062" s="26" t="s">
        <v>53</v>
      </c>
      <c r="J1062" s="27"/>
      <c r="K1062" s="231"/>
    </row>
    <row r="1063" spans="1:11" s="5" customFormat="1" ht="33" customHeight="1" x14ac:dyDescent="0.2">
      <c r="A1063" s="21">
        <f t="shared" si="31"/>
        <v>1027</v>
      </c>
      <c r="B1063" s="28" t="s">
        <v>2179</v>
      </c>
      <c r="C1063" s="28" t="s">
        <v>65</v>
      </c>
      <c r="D1063" s="235">
        <v>2013.09</v>
      </c>
      <c r="E1063" s="23" t="s">
        <v>275</v>
      </c>
      <c r="F1063" s="24">
        <v>1389</v>
      </c>
      <c r="G1063" s="24">
        <v>2725</v>
      </c>
      <c r="H1063" s="29" t="s">
        <v>2000</v>
      </c>
      <c r="I1063" s="26" t="s">
        <v>53</v>
      </c>
      <c r="J1063" s="27"/>
      <c r="K1063" s="231"/>
    </row>
    <row r="1064" spans="1:11" ht="33" customHeight="1" x14ac:dyDescent="0.2">
      <c r="A1064" s="21">
        <f t="shared" si="31"/>
        <v>1028</v>
      </c>
      <c r="B1064" s="54" t="s">
        <v>2180</v>
      </c>
      <c r="C1064" s="54" t="s">
        <v>2181</v>
      </c>
      <c r="D1064" s="224">
        <v>2016.09</v>
      </c>
      <c r="E1064" s="55" t="s">
        <v>183</v>
      </c>
      <c r="F1064" s="56">
        <v>2057</v>
      </c>
      <c r="G1064" s="56">
        <v>3604</v>
      </c>
      <c r="H1064" s="57" t="s">
        <v>42</v>
      </c>
      <c r="I1064" s="58" t="s">
        <v>53</v>
      </c>
      <c r="J1064" s="46"/>
    </row>
    <row r="1065" spans="1:11" ht="33" customHeight="1" x14ac:dyDescent="0.2">
      <c r="A1065" s="21">
        <f t="shared" si="31"/>
        <v>1029</v>
      </c>
      <c r="B1065" s="130" t="s">
        <v>2182</v>
      </c>
      <c r="C1065" s="61" t="s">
        <v>2181</v>
      </c>
      <c r="D1065" s="255">
        <v>2016.11</v>
      </c>
      <c r="E1065" s="59" t="s">
        <v>197</v>
      </c>
      <c r="F1065" s="173">
        <v>3592</v>
      </c>
      <c r="G1065" s="174">
        <v>7123</v>
      </c>
      <c r="H1065" s="139" t="s">
        <v>4</v>
      </c>
      <c r="I1065" s="175" t="s">
        <v>53</v>
      </c>
      <c r="J1065" s="46"/>
    </row>
    <row r="1066" spans="1:11" ht="33" customHeight="1" x14ac:dyDescent="0.2">
      <c r="A1066" s="21">
        <f t="shared" si="31"/>
        <v>1030</v>
      </c>
      <c r="B1066" s="78" t="s">
        <v>2183</v>
      </c>
      <c r="C1066" s="54" t="s">
        <v>525</v>
      </c>
      <c r="D1066" s="224">
        <v>2018.01</v>
      </c>
      <c r="E1066" s="55" t="s">
        <v>2184</v>
      </c>
      <c r="F1066" s="56">
        <v>1098</v>
      </c>
      <c r="G1066" s="56">
        <v>2234</v>
      </c>
      <c r="H1066" s="57" t="s">
        <v>4</v>
      </c>
      <c r="I1066" s="58" t="s">
        <v>53</v>
      </c>
      <c r="J1066" s="46"/>
    </row>
    <row r="1067" spans="1:11" ht="33" customHeight="1" x14ac:dyDescent="0.2">
      <c r="A1067" s="21">
        <f t="shared" si="31"/>
        <v>1031</v>
      </c>
      <c r="B1067" s="47" t="s">
        <v>2185</v>
      </c>
      <c r="C1067" s="48" t="s">
        <v>525</v>
      </c>
      <c r="D1067" s="260">
        <v>2019.01</v>
      </c>
      <c r="E1067" s="48" t="s">
        <v>201</v>
      </c>
      <c r="F1067" s="176">
        <v>2467</v>
      </c>
      <c r="G1067" s="176">
        <v>5511</v>
      </c>
      <c r="H1067" s="177" t="s">
        <v>2186</v>
      </c>
      <c r="I1067" s="178" t="s">
        <v>35</v>
      </c>
      <c r="J1067" s="46"/>
    </row>
    <row r="1068" spans="1:11" ht="33" customHeight="1" x14ac:dyDescent="0.2">
      <c r="A1068" s="21">
        <f t="shared" si="31"/>
        <v>1032</v>
      </c>
      <c r="B1068" s="47" t="s">
        <v>591</v>
      </c>
      <c r="C1068" s="48" t="s">
        <v>525</v>
      </c>
      <c r="D1068" s="260">
        <v>2019.01</v>
      </c>
      <c r="E1068" s="47" t="s">
        <v>592</v>
      </c>
      <c r="F1068" s="176">
        <v>2357</v>
      </c>
      <c r="G1068" s="176">
        <v>5269</v>
      </c>
      <c r="H1068" s="177" t="s">
        <v>43</v>
      </c>
      <c r="I1068" s="178" t="s">
        <v>35</v>
      </c>
    </row>
    <row r="1069" spans="1:11" ht="33" customHeight="1" x14ac:dyDescent="0.2">
      <c r="A1069" s="21">
        <f t="shared" si="31"/>
        <v>1033</v>
      </c>
      <c r="B1069" s="47" t="s">
        <v>2187</v>
      </c>
      <c r="C1069" s="48" t="s">
        <v>2188</v>
      </c>
      <c r="D1069" s="260">
        <v>2019.02</v>
      </c>
      <c r="E1069" s="47" t="s">
        <v>602</v>
      </c>
      <c r="F1069" s="182">
        <v>1839</v>
      </c>
      <c r="G1069" s="182">
        <v>4701</v>
      </c>
      <c r="H1069" s="183" t="s">
        <v>2189</v>
      </c>
      <c r="I1069" s="184" t="s">
        <v>35</v>
      </c>
    </row>
    <row r="1070" spans="1:11" ht="33" customHeight="1" x14ac:dyDescent="0.2">
      <c r="A1070" s="21">
        <f t="shared" si="31"/>
        <v>1034</v>
      </c>
      <c r="B1070" s="130" t="s">
        <v>2190</v>
      </c>
      <c r="C1070" s="167" t="s">
        <v>525</v>
      </c>
      <c r="D1070" s="255">
        <v>2019.03</v>
      </c>
      <c r="E1070" s="168" t="s">
        <v>618</v>
      </c>
      <c r="F1070" s="60">
        <v>2956</v>
      </c>
      <c r="G1070" s="60">
        <v>6392</v>
      </c>
      <c r="H1070" s="169" t="s">
        <v>2191</v>
      </c>
      <c r="I1070" s="259" t="s">
        <v>35</v>
      </c>
      <c r="J1070" s="27" t="s">
        <v>914</v>
      </c>
    </row>
    <row r="1071" spans="1:11" ht="33" customHeight="1" x14ac:dyDescent="0.2">
      <c r="A1071" s="21">
        <f t="shared" si="31"/>
        <v>1035</v>
      </c>
      <c r="B1071" s="54" t="s">
        <v>2192</v>
      </c>
      <c r="C1071" s="95" t="s">
        <v>525</v>
      </c>
      <c r="D1071" s="224">
        <v>2019.11</v>
      </c>
      <c r="E1071" s="96" t="s">
        <v>707</v>
      </c>
      <c r="F1071" s="56">
        <v>2656</v>
      </c>
      <c r="G1071" s="56">
        <v>5630</v>
      </c>
      <c r="H1071" s="98" t="s">
        <v>2193</v>
      </c>
      <c r="I1071" s="94" t="s">
        <v>53</v>
      </c>
      <c r="J1071" s="27" t="s">
        <v>2084</v>
      </c>
    </row>
    <row r="1072" spans="1:11" ht="33" customHeight="1" x14ac:dyDescent="0.2">
      <c r="A1072" s="21">
        <f t="shared" si="31"/>
        <v>1036</v>
      </c>
      <c r="B1072" s="47" t="s">
        <v>2194</v>
      </c>
      <c r="C1072" s="47" t="s">
        <v>525</v>
      </c>
      <c r="D1072" s="223">
        <v>2020.09</v>
      </c>
      <c r="E1072" s="48" t="s">
        <v>807</v>
      </c>
      <c r="F1072" s="49">
        <v>901</v>
      </c>
      <c r="G1072" s="49">
        <v>2101</v>
      </c>
      <c r="H1072" s="50" t="s">
        <v>612</v>
      </c>
      <c r="I1072" s="51" t="s">
        <v>53</v>
      </c>
      <c r="J1072" s="27" t="s">
        <v>803</v>
      </c>
    </row>
    <row r="1073" spans="1:11" s="5" customFormat="1" ht="33" customHeight="1" x14ac:dyDescent="0.2">
      <c r="A1073" s="369" t="s">
        <v>610</v>
      </c>
      <c r="B1073" s="370"/>
      <c r="C1073" s="370"/>
      <c r="D1073" s="370"/>
      <c r="E1073" s="370"/>
      <c r="F1073" s="370"/>
      <c r="G1073" s="370"/>
      <c r="H1073" s="370"/>
      <c r="I1073" s="370"/>
      <c r="J1073" s="371"/>
      <c r="K1073" s="231"/>
    </row>
    <row r="1074" spans="1:11" s="5" customFormat="1" ht="33" customHeight="1" x14ac:dyDescent="0.2">
      <c r="A1074" s="21">
        <f>ROW()-37</f>
        <v>1037</v>
      </c>
      <c r="B1074" s="28" t="s">
        <v>2195</v>
      </c>
      <c r="C1074" s="89" t="s">
        <v>610</v>
      </c>
      <c r="D1074" s="233">
        <v>2013.12</v>
      </c>
      <c r="E1074" s="52" t="s">
        <v>261</v>
      </c>
      <c r="F1074" s="31">
        <v>391</v>
      </c>
      <c r="G1074" s="24">
        <v>111</v>
      </c>
      <c r="H1074" s="29" t="s">
        <v>2196</v>
      </c>
      <c r="I1074" s="26"/>
      <c r="J1074" s="27" t="s">
        <v>2197</v>
      </c>
      <c r="K1074" s="231"/>
    </row>
    <row r="1075" spans="1:11" s="5" customFormat="1" ht="33" customHeight="1" x14ac:dyDescent="0.2">
      <c r="A1075" s="21">
        <f t="shared" ref="A1075:A1079" si="32">ROW()-37</f>
        <v>1038</v>
      </c>
      <c r="B1075" s="28" t="s">
        <v>2198</v>
      </c>
      <c r="C1075" s="89" t="s">
        <v>610</v>
      </c>
      <c r="D1075" s="233">
        <v>2016.04</v>
      </c>
      <c r="E1075" s="30" t="s">
        <v>133</v>
      </c>
      <c r="F1075" s="31">
        <v>784</v>
      </c>
      <c r="G1075" s="31">
        <v>1545</v>
      </c>
      <c r="H1075" s="200" t="s">
        <v>870</v>
      </c>
      <c r="I1075" s="33" t="s">
        <v>53</v>
      </c>
      <c r="J1075" s="46"/>
      <c r="K1075" s="231"/>
    </row>
    <row r="1076" spans="1:11" s="5" customFormat="1" ht="33" customHeight="1" x14ac:dyDescent="0.2">
      <c r="A1076" s="21">
        <f t="shared" si="32"/>
        <v>1039</v>
      </c>
      <c r="B1076" s="28" t="s">
        <v>2199</v>
      </c>
      <c r="C1076" s="89" t="s">
        <v>610</v>
      </c>
      <c r="D1076" s="233">
        <v>2017.03</v>
      </c>
      <c r="E1076" s="30" t="s">
        <v>133</v>
      </c>
      <c r="F1076" s="31">
        <v>425</v>
      </c>
      <c r="G1076" s="31">
        <v>822</v>
      </c>
      <c r="H1076" s="32" t="s">
        <v>1960</v>
      </c>
      <c r="I1076" s="64" t="s">
        <v>53</v>
      </c>
      <c r="J1076" s="46"/>
      <c r="K1076" s="231"/>
    </row>
    <row r="1077" spans="1:11" s="5" customFormat="1" ht="33" customHeight="1" x14ac:dyDescent="0.2">
      <c r="A1077" s="21">
        <f t="shared" si="32"/>
        <v>1040</v>
      </c>
      <c r="B1077" s="79" t="s">
        <v>2200</v>
      </c>
      <c r="C1077" s="89" t="s">
        <v>610</v>
      </c>
      <c r="D1077" s="233">
        <v>2017.09</v>
      </c>
      <c r="E1077" s="30" t="s">
        <v>2201</v>
      </c>
      <c r="F1077" s="31">
        <v>391</v>
      </c>
      <c r="G1077" s="31">
        <v>773</v>
      </c>
      <c r="H1077" s="32" t="s">
        <v>2202</v>
      </c>
      <c r="I1077" s="33" t="s">
        <v>2202</v>
      </c>
      <c r="J1077" s="46"/>
      <c r="K1077" s="231"/>
    </row>
    <row r="1078" spans="1:11" s="5" customFormat="1" ht="33" customHeight="1" x14ac:dyDescent="0.2">
      <c r="A1078" s="21">
        <f t="shared" si="32"/>
        <v>1041</v>
      </c>
      <c r="B1078" s="79" t="s">
        <v>2203</v>
      </c>
      <c r="C1078" s="89" t="s">
        <v>610</v>
      </c>
      <c r="D1078" s="233">
        <v>2018.11</v>
      </c>
      <c r="E1078" s="30" t="s">
        <v>2204</v>
      </c>
      <c r="F1078" s="90">
        <v>530</v>
      </c>
      <c r="G1078" s="90">
        <v>1006</v>
      </c>
      <c r="H1078" s="149" t="s">
        <v>2202</v>
      </c>
      <c r="I1078" s="92" t="s">
        <v>1352</v>
      </c>
      <c r="J1078" s="46"/>
      <c r="K1078" s="231"/>
    </row>
    <row r="1079" spans="1:11" s="5" customFormat="1" ht="33" customHeight="1" x14ac:dyDescent="0.2">
      <c r="A1079" s="21">
        <f t="shared" si="32"/>
        <v>1042</v>
      </c>
      <c r="B1079" s="28" t="s">
        <v>2205</v>
      </c>
      <c r="C1079" s="95" t="s">
        <v>610</v>
      </c>
      <c r="D1079" s="233">
        <v>2019.03</v>
      </c>
      <c r="E1079" s="111" t="s">
        <v>411</v>
      </c>
      <c r="F1079" s="31">
        <v>5706</v>
      </c>
      <c r="G1079" s="31">
        <v>25950</v>
      </c>
      <c r="H1079" s="91" t="s">
        <v>1960</v>
      </c>
      <c r="I1079" s="92" t="s">
        <v>2202</v>
      </c>
      <c r="J1079" s="27" t="s">
        <v>2206</v>
      </c>
      <c r="K1079" s="231"/>
    </row>
    <row r="1080" spans="1:11" s="5" customFormat="1" ht="33" customHeight="1" x14ac:dyDescent="0.2">
      <c r="A1080" s="369" t="s">
        <v>2207</v>
      </c>
      <c r="B1080" s="370"/>
      <c r="C1080" s="370"/>
      <c r="D1080" s="370"/>
      <c r="E1080" s="370"/>
      <c r="F1080" s="370"/>
      <c r="G1080" s="370"/>
      <c r="H1080" s="370"/>
      <c r="I1080" s="370"/>
      <c r="J1080" s="371"/>
      <c r="K1080" s="231"/>
    </row>
    <row r="1081" spans="1:11" s="5" customFormat="1" ht="33" customHeight="1" x14ac:dyDescent="0.2">
      <c r="A1081" s="21">
        <f>ROW()-38</f>
        <v>1043</v>
      </c>
      <c r="B1081" s="22" t="s">
        <v>2208</v>
      </c>
      <c r="C1081" s="22" t="s">
        <v>2207</v>
      </c>
      <c r="D1081" s="235">
        <v>2005.09</v>
      </c>
      <c r="E1081" s="23" t="s">
        <v>108</v>
      </c>
      <c r="F1081" s="24">
        <v>1079</v>
      </c>
      <c r="G1081" s="24">
        <v>1515</v>
      </c>
      <c r="H1081" s="172" t="s">
        <v>2</v>
      </c>
      <c r="I1081" s="26" t="s">
        <v>53</v>
      </c>
      <c r="J1081" s="27"/>
      <c r="K1081" s="231"/>
    </row>
    <row r="1082" spans="1:11" s="5" customFormat="1" ht="33" customHeight="1" x14ac:dyDescent="0.2">
      <c r="A1082" s="21">
        <f t="shared" ref="A1082:A1096" si="33">ROW()-38</f>
        <v>1044</v>
      </c>
      <c r="B1082" s="22" t="s">
        <v>2209</v>
      </c>
      <c r="C1082" s="22" t="s">
        <v>2207</v>
      </c>
      <c r="D1082" s="233">
        <v>2012.03</v>
      </c>
      <c r="E1082" s="23" t="s">
        <v>409</v>
      </c>
      <c r="F1082" s="24">
        <v>7874</v>
      </c>
      <c r="G1082" s="24">
        <v>14934</v>
      </c>
      <c r="H1082" s="29" t="s">
        <v>939</v>
      </c>
      <c r="I1082" s="26" t="s">
        <v>53</v>
      </c>
      <c r="J1082" s="27"/>
      <c r="K1082" s="231"/>
    </row>
    <row r="1083" spans="1:11" s="5" customFormat="1" ht="33" customHeight="1" x14ac:dyDescent="0.2">
      <c r="A1083" s="21">
        <f t="shared" si="33"/>
        <v>1045</v>
      </c>
      <c r="B1083" s="22" t="s">
        <v>2210</v>
      </c>
      <c r="C1083" s="47" t="s">
        <v>2211</v>
      </c>
      <c r="D1083" s="235">
        <v>2012.05</v>
      </c>
      <c r="E1083" s="23" t="s">
        <v>415</v>
      </c>
      <c r="F1083" s="24">
        <v>7761</v>
      </c>
      <c r="G1083" s="24">
        <v>19288</v>
      </c>
      <c r="H1083" s="172" t="s">
        <v>1146</v>
      </c>
      <c r="I1083" s="26" t="s">
        <v>53</v>
      </c>
      <c r="J1083" s="27"/>
      <c r="K1083" s="231"/>
    </row>
    <row r="1084" spans="1:11" s="5" customFormat="1" ht="33" customHeight="1" x14ac:dyDescent="0.2">
      <c r="A1084" s="21">
        <f t="shared" si="33"/>
        <v>1046</v>
      </c>
      <c r="B1084" s="28" t="s">
        <v>56</v>
      </c>
      <c r="C1084" s="47" t="s">
        <v>2212</v>
      </c>
      <c r="D1084" s="235">
        <v>2013.01</v>
      </c>
      <c r="E1084" s="23" t="s">
        <v>367</v>
      </c>
      <c r="F1084" s="24">
        <v>842</v>
      </c>
      <c r="G1084" s="24">
        <v>1465</v>
      </c>
      <c r="H1084" s="29" t="s">
        <v>941</v>
      </c>
      <c r="I1084" s="26" t="s">
        <v>53</v>
      </c>
      <c r="J1084" s="27"/>
      <c r="K1084" s="231"/>
    </row>
    <row r="1085" spans="1:11" s="5" customFormat="1" ht="33" customHeight="1" x14ac:dyDescent="0.2">
      <c r="A1085" s="21">
        <f t="shared" si="33"/>
        <v>1047</v>
      </c>
      <c r="B1085" s="28" t="s">
        <v>2213</v>
      </c>
      <c r="C1085" s="22" t="s">
        <v>2214</v>
      </c>
      <c r="D1085" s="235">
        <v>2013.05</v>
      </c>
      <c r="E1085" s="23" t="s">
        <v>99</v>
      </c>
      <c r="F1085" s="24">
        <v>3723</v>
      </c>
      <c r="G1085" s="24">
        <v>7399</v>
      </c>
      <c r="H1085" s="29" t="s">
        <v>1702</v>
      </c>
      <c r="I1085" s="26" t="s">
        <v>53</v>
      </c>
      <c r="J1085" s="27"/>
      <c r="K1085" s="231"/>
    </row>
    <row r="1086" spans="1:11" s="5" customFormat="1" ht="33" customHeight="1" x14ac:dyDescent="0.2">
      <c r="A1086" s="21">
        <f t="shared" si="33"/>
        <v>1048</v>
      </c>
      <c r="B1086" s="28" t="s">
        <v>2215</v>
      </c>
      <c r="C1086" s="22" t="s">
        <v>2214</v>
      </c>
      <c r="D1086" s="235">
        <v>2013.06</v>
      </c>
      <c r="E1086" s="23" t="s">
        <v>342</v>
      </c>
      <c r="F1086" s="24">
        <v>7787</v>
      </c>
      <c r="G1086" s="24">
        <v>15449</v>
      </c>
      <c r="H1086" s="29" t="s">
        <v>1081</v>
      </c>
      <c r="I1086" s="26" t="s">
        <v>53</v>
      </c>
      <c r="J1086" s="27"/>
      <c r="K1086" s="231"/>
    </row>
    <row r="1087" spans="1:11" s="5" customFormat="1" ht="33" customHeight="1" x14ac:dyDescent="0.2">
      <c r="A1087" s="21">
        <f t="shared" si="33"/>
        <v>1049</v>
      </c>
      <c r="B1087" s="28" t="s">
        <v>2216</v>
      </c>
      <c r="C1087" s="22" t="s">
        <v>2214</v>
      </c>
      <c r="D1087" s="235">
        <v>2013.07</v>
      </c>
      <c r="E1087" s="23" t="s">
        <v>344</v>
      </c>
      <c r="F1087" s="24">
        <v>4628</v>
      </c>
      <c r="G1087" s="24">
        <v>7069</v>
      </c>
      <c r="H1087" s="172" t="s">
        <v>2217</v>
      </c>
      <c r="I1087" s="26" t="s">
        <v>53</v>
      </c>
      <c r="J1087" s="27"/>
      <c r="K1087" s="231"/>
    </row>
    <row r="1088" spans="1:11" s="5" customFormat="1" ht="33" customHeight="1" x14ac:dyDescent="0.2">
      <c r="A1088" s="21">
        <f t="shared" si="33"/>
        <v>1050</v>
      </c>
      <c r="B1088" s="35" t="s">
        <v>2218</v>
      </c>
      <c r="C1088" s="47" t="s">
        <v>2207</v>
      </c>
      <c r="D1088" s="264">
        <v>2013.08</v>
      </c>
      <c r="E1088" s="36" t="s">
        <v>145</v>
      </c>
      <c r="F1088" s="37">
        <v>807</v>
      </c>
      <c r="G1088" s="37">
        <v>1546</v>
      </c>
      <c r="H1088" s="38" t="s">
        <v>855</v>
      </c>
      <c r="I1088" s="39" t="s">
        <v>53</v>
      </c>
      <c r="J1088" s="27"/>
      <c r="K1088" s="231"/>
    </row>
    <row r="1089" spans="1:11" s="5" customFormat="1" ht="33" customHeight="1" x14ac:dyDescent="0.2">
      <c r="A1089" s="21">
        <f t="shared" si="33"/>
        <v>1051</v>
      </c>
      <c r="B1089" s="303" t="s">
        <v>2219</v>
      </c>
      <c r="C1089" s="22" t="s">
        <v>2207</v>
      </c>
      <c r="D1089" s="304" t="s">
        <v>2220</v>
      </c>
      <c r="E1089" s="305" t="s">
        <v>301</v>
      </c>
      <c r="F1089" s="306">
        <v>4126</v>
      </c>
      <c r="G1089" s="306">
        <v>9381</v>
      </c>
      <c r="H1089" s="172" t="s">
        <v>1178</v>
      </c>
      <c r="I1089" s="307" t="s">
        <v>53</v>
      </c>
      <c r="J1089" s="27"/>
      <c r="K1089" s="231"/>
    </row>
    <row r="1090" spans="1:11" s="5" customFormat="1" ht="33" customHeight="1" x14ac:dyDescent="0.2">
      <c r="A1090" s="21">
        <f t="shared" si="33"/>
        <v>1052</v>
      </c>
      <c r="B1090" s="308" t="s">
        <v>2221</v>
      </c>
      <c r="C1090" s="308" t="s">
        <v>2222</v>
      </c>
      <c r="D1090" s="309">
        <v>2015.01</v>
      </c>
      <c r="E1090" s="310" t="s">
        <v>118</v>
      </c>
      <c r="F1090" s="311">
        <v>3049</v>
      </c>
      <c r="G1090" s="311">
        <v>5308</v>
      </c>
      <c r="H1090" s="312" t="s">
        <v>2223</v>
      </c>
      <c r="I1090" s="313" t="s">
        <v>53</v>
      </c>
      <c r="J1090" s="27"/>
      <c r="K1090" s="231"/>
    </row>
    <row r="1091" spans="1:11" s="5" customFormat="1" ht="33" customHeight="1" x14ac:dyDescent="0.2">
      <c r="A1091" s="21">
        <f t="shared" si="33"/>
        <v>1053</v>
      </c>
      <c r="B1091" s="187" t="s">
        <v>2224</v>
      </c>
      <c r="C1091" s="22" t="s">
        <v>2225</v>
      </c>
      <c r="D1091" s="309">
        <v>2015.11</v>
      </c>
      <c r="E1091" s="188" t="s">
        <v>106</v>
      </c>
      <c r="F1091" s="189">
        <v>2767</v>
      </c>
      <c r="G1091" s="189">
        <v>7550</v>
      </c>
      <c r="H1091" s="200" t="s">
        <v>1752</v>
      </c>
      <c r="I1091" s="191" t="s">
        <v>53</v>
      </c>
      <c r="J1091" s="46"/>
      <c r="K1091" s="231"/>
    </row>
    <row r="1092" spans="1:11" s="5" customFormat="1" ht="33" customHeight="1" x14ac:dyDescent="0.2">
      <c r="A1092" s="21">
        <f t="shared" si="33"/>
        <v>1054</v>
      </c>
      <c r="B1092" s="186" t="s">
        <v>2226</v>
      </c>
      <c r="C1092" s="308" t="s">
        <v>2227</v>
      </c>
      <c r="D1092" s="309">
        <v>2017.04</v>
      </c>
      <c r="E1092" s="188" t="s">
        <v>139</v>
      </c>
      <c r="F1092" s="189">
        <v>1020</v>
      </c>
      <c r="G1092" s="189">
        <v>1995</v>
      </c>
      <c r="H1092" s="190" t="s">
        <v>2014</v>
      </c>
      <c r="I1092" s="314" t="s">
        <v>53</v>
      </c>
      <c r="J1092" s="46"/>
      <c r="K1092" s="231"/>
    </row>
    <row r="1093" spans="1:11" s="5" customFormat="1" ht="33" customHeight="1" x14ac:dyDescent="0.2">
      <c r="A1093" s="21">
        <f t="shared" si="33"/>
        <v>1055</v>
      </c>
      <c r="B1093" s="186" t="s">
        <v>2228</v>
      </c>
      <c r="C1093" s="22" t="s">
        <v>2227</v>
      </c>
      <c r="D1093" s="309">
        <v>2017.12</v>
      </c>
      <c r="E1093" s="315" t="s">
        <v>486</v>
      </c>
      <c r="F1093" s="189">
        <v>1550</v>
      </c>
      <c r="G1093" s="189">
        <v>3157</v>
      </c>
      <c r="H1093" s="190" t="s">
        <v>939</v>
      </c>
      <c r="I1093" s="191" t="s">
        <v>53</v>
      </c>
      <c r="J1093" s="46" t="s">
        <v>2229</v>
      </c>
      <c r="K1093" s="231"/>
    </row>
    <row r="1094" spans="1:11" s="5" customFormat="1" ht="33" customHeight="1" x14ac:dyDescent="0.2">
      <c r="A1094" s="21">
        <f t="shared" si="33"/>
        <v>1056</v>
      </c>
      <c r="B1094" s="187" t="s">
        <v>2230</v>
      </c>
      <c r="C1094" s="22" t="s">
        <v>2207</v>
      </c>
      <c r="D1094" s="309">
        <v>2018.05</v>
      </c>
      <c r="E1094" s="188" t="s">
        <v>553</v>
      </c>
      <c r="F1094" s="189">
        <v>3038</v>
      </c>
      <c r="G1094" s="189">
        <v>3830</v>
      </c>
      <c r="H1094" s="190" t="s">
        <v>939</v>
      </c>
      <c r="I1094" s="191" t="s">
        <v>2231</v>
      </c>
      <c r="J1094" s="46"/>
      <c r="K1094" s="231"/>
    </row>
    <row r="1095" spans="1:11" s="5" customFormat="1" ht="33" customHeight="1" x14ac:dyDescent="0.2">
      <c r="A1095" s="21">
        <f t="shared" si="33"/>
        <v>1057</v>
      </c>
      <c r="B1095" s="316" t="s">
        <v>2232</v>
      </c>
      <c r="C1095" s="308" t="s">
        <v>2211</v>
      </c>
      <c r="D1095" s="317">
        <v>2018.07</v>
      </c>
      <c r="E1095" s="318" t="s">
        <v>2233</v>
      </c>
      <c r="F1095" s="319">
        <v>4609</v>
      </c>
      <c r="G1095" s="319">
        <v>8856</v>
      </c>
      <c r="H1095" s="320" t="s">
        <v>939</v>
      </c>
      <c r="I1095" s="321" t="s">
        <v>873</v>
      </c>
      <c r="J1095" s="72"/>
      <c r="K1095" s="231"/>
    </row>
    <row r="1096" spans="1:11" s="5" customFormat="1" ht="33" customHeight="1" x14ac:dyDescent="0.2">
      <c r="A1096" s="21">
        <f t="shared" si="33"/>
        <v>1058</v>
      </c>
      <c r="B1096" s="187" t="s">
        <v>2234</v>
      </c>
      <c r="C1096" s="308" t="s">
        <v>2235</v>
      </c>
      <c r="D1096" s="309">
        <v>2018.08</v>
      </c>
      <c r="E1096" s="322" t="s">
        <v>555</v>
      </c>
      <c r="F1096" s="189">
        <v>1048</v>
      </c>
      <c r="G1096" s="189">
        <v>2066</v>
      </c>
      <c r="H1096" s="190" t="s">
        <v>2014</v>
      </c>
      <c r="I1096" s="191" t="s">
        <v>873</v>
      </c>
      <c r="J1096" s="46"/>
      <c r="K1096" s="231"/>
    </row>
    <row r="1097" spans="1:11" s="5" customFormat="1" ht="33" customHeight="1" x14ac:dyDescent="0.2">
      <c r="A1097" s="369" t="s">
        <v>2236</v>
      </c>
      <c r="B1097" s="370"/>
      <c r="C1097" s="370"/>
      <c r="D1097" s="370"/>
      <c r="E1097" s="370"/>
      <c r="F1097" s="370"/>
      <c r="G1097" s="370"/>
      <c r="H1097" s="370"/>
      <c r="I1097" s="370"/>
      <c r="J1097" s="371"/>
      <c r="K1097" s="231"/>
    </row>
    <row r="1098" spans="1:11" s="5" customFormat="1" ht="33" customHeight="1" x14ac:dyDescent="0.2">
      <c r="A1098" s="323">
        <f>ROW()-39</f>
        <v>1059</v>
      </c>
      <c r="B1098" s="308" t="s">
        <v>2237</v>
      </c>
      <c r="C1098" s="308" t="s">
        <v>2236</v>
      </c>
      <c r="D1098" s="324">
        <v>2005.04</v>
      </c>
      <c r="E1098" s="310" t="s">
        <v>151</v>
      </c>
      <c r="F1098" s="311">
        <v>1467</v>
      </c>
      <c r="G1098" s="311">
        <v>2920</v>
      </c>
      <c r="H1098" s="312" t="s">
        <v>4</v>
      </c>
      <c r="I1098" s="313" t="s">
        <v>53</v>
      </c>
      <c r="J1098" s="27"/>
      <c r="K1098" s="231"/>
    </row>
    <row r="1099" spans="1:11" s="5" customFormat="1" ht="33" customHeight="1" x14ac:dyDescent="0.2">
      <c r="A1099" s="323">
        <f t="shared" ref="A1099:A1162" si="34">ROW()-39</f>
        <v>1060</v>
      </c>
      <c r="B1099" s="308" t="s">
        <v>2238</v>
      </c>
      <c r="C1099" s="308" t="s">
        <v>2236</v>
      </c>
      <c r="D1099" s="324">
        <v>2005.04</v>
      </c>
      <c r="E1099" s="310" t="s">
        <v>86</v>
      </c>
      <c r="F1099" s="311">
        <v>1039</v>
      </c>
      <c r="G1099" s="311">
        <v>2473</v>
      </c>
      <c r="H1099" s="312" t="s">
        <v>2</v>
      </c>
      <c r="I1099" s="313" t="s">
        <v>53</v>
      </c>
      <c r="J1099" s="27"/>
      <c r="K1099" s="231"/>
    </row>
    <row r="1100" spans="1:11" s="5" customFormat="1" ht="33" customHeight="1" x14ac:dyDescent="0.2">
      <c r="A1100" s="323">
        <f t="shared" si="34"/>
        <v>1061</v>
      </c>
      <c r="B1100" s="308" t="s">
        <v>2239</v>
      </c>
      <c r="C1100" s="308" t="s">
        <v>2240</v>
      </c>
      <c r="D1100" s="324">
        <v>2005.04</v>
      </c>
      <c r="E1100" s="310" t="s">
        <v>398</v>
      </c>
      <c r="F1100" s="311">
        <v>1160</v>
      </c>
      <c r="G1100" s="311">
        <v>1515</v>
      </c>
      <c r="H1100" s="312" t="s">
        <v>2</v>
      </c>
      <c r="I1100" s="313" t="s">
        <v>53</v>
      </c>
      <c r="J1100" s="27"/>
      <c r="K1100" s="231"/>
    </row>
    <row r="1101" spans="1:11" s="5" customFormat="1" ht="33" customHeight="1" x14ac:dyDescent="0.2">
      <c r="A1101" s="323">
        <f t="shared" si="34"/>
        <v>1062</v>
      </c>
      <c r="B1101" s="308" t="s">
        <v>2241</v>
      </c>
      <c r="C1101" s="308" t="s">
        <v>2236</v>
      </c>
      <c r="D1101" s="324">
        <v>2005.09</v>
      </c>
      <c r="E1101" s="310" t="s">
        <v>490</v>
      </c>
      <c r="F1101" s="311">
        <v>932</v>
      </c>
      <c r="G1101" s="311">
        <v>1574</v>
      </c>
      <c r="H1101" s="172" t="s">
        <v>2</v>
      </c>
      <c r="I1101" s="313" t="s">
        <v>53</v>
      </c>
      <c r="J1101" s="27"/>
      <c r="K1101" s="231"/>
    </row>
    <row r="1102" spans="1:11" s="5" customFormat="1" ht="33" customHeight="1" x14ac:dyDescent="0.2">
      <c r="A1102" s="323">
        <f t="shared" si="34"/>
        <v>1063</v>
      </c>
      <c r="B1102" s="187" t="s">
        <v>2242</v>
      </c>
      <c r="C1102" s="47" t="s">
        <v>2243</v>
      </c>
      <c r="D1102" s="309">
        <v>2007.05</v>
      </c>
      <c r="E1102" s="188" t="s">
        <v>398</v>
      </c>
      <c r="F1102" s="189">
        <v>1342</v>
      </c>
      <c r="G1102" s="189">
        <v>1882</v>
      </c>
      <c r="H1102" s="203" t="s">
        <v>2</v>
      </c>
      <c r="I1102" s="313" t="s">
        <v>53</v>
      </c>
      <c r="J1102" s="46"/>
      <c r="K1102" s="231"/>
    </row>
    <row r="1103" spans="1:11" s="5" customFormat="1" ht="33" customHeight="1" x14ac:dyDescent="0.2">
      <c r="A1103" s="323">
        <f t="shared" si="34"/>
        <v>1064</v>
      </c>
      <c r="B1103" s="187" t="s">
        <v>2244</v>
      </c>
      <c r="C1103" s="129" t="s">
        <v>2236</v>
      </c>
      <c r="D1103" s="309">
        <v>2007.12</v>
      </c>
      <c r="E1103" s="188" t="s">
        <v>348</v>
      </c>
      <c r="F1103" s="189">
        <v>1389</v>
      </c>
      <c r="G1103" s="189">
        <v>2058</v>
      </c>
      <c r="H1103" s="190" t="s">
        <v>2</v>
      </c>
      <c r="I1103" s="191" t="s">
        <v>53</v>
      </c>
      <c r="J1103" s="46"/>
      <c r="K1103" s="231"/>
    </row>
    <row r="1104" spans="1:11" s="5" customFormat="1" ht="33" customHeight="1" x14ac:dyDescent="0.2">
      <c r="A1104" s="323">
        <f t="shared" si="34"/>
        <v>1065</v>
      </c>
      <c r="B1104" s="308" t="s">
        <v>2245</v>
      </c>
      <c r="C1104" s="308" t="s">
        <v>2236</v>
      </c>
      <c r="D1104" s="309">
        <v>2008.07</v>
      </c>
      <c r="E1104" s="310" t="s">
        <v>348</v>
      </c>
      <c r="F1104" s="311">
        <v>2144</v>
      </c>
      <c r="G1104" s="311">
        <v>3654</v>
      </c>
      <c r="H1104" s="312" t="s">
        <v>2</v>
      </c>
      <c r="I1104" s="313" t="s">
        <v>53</v>
      </c>
      <c r="J1104" s="27"/>
      <c r="K1104" s="231"/>
    </row>
    <row r="1105" spans="1:11" s="5" customFormat="1" ht="33" customHeight="1" x14ac:dyDescent="0.2">
      <c r="A1105" s="323">
        <f t="shared" si="34"/>
        <v>1066</v>
      </c>
      <c r="B1105" s="308" t="s">
        <v>2246</v>
      </c>
      <c r="C1105" s="47" t="s">
        <v>2236</v>
      </c>
      <c r="D1105" s="324">
        <v>2009.11</v>
      </c>
      <c r="E1105" s="310" t="s">
        <v>317</v>
      </c>
      <c r="F1105" s="311">
        <v>1319</v>
      </c>
      <c r="G1105" s="311">
        <v>2737</v>
      </c>
      <c r="H1105" s="312" t="s">
        <v>2</v>
      </c>
      <c r="I1105" s="313" t="s">
        <v>53</v>
      </c>
      <c r="J1105" s="27"/>
      <c r="K1105" s="231"/>
    </row>
    <row r="1106" spans="1:11" s="5" customFormat="1" ht="33" customHeight="1" x14ac:dyDescent="0.2">
      <c r="A1106" s="323">
        <f t="shared" si="34"/>
        <v>1067</v>
      </c>
      <c r="B1106" s="308" t="s">
        <v>2247</v>
      </c>
      <c r="C1106" s="308" t="s">
        <v>2248</v>
      </c>
      <c r="D1106" s="324">
        <v>2009.11</v>
      </c>
      <c r="E1106" s="310" t="s">
        <v>281</v>
      </c>
      <c r="F1106" s="311">
        <v>1028</v>
      </c>
      <c r="G1106" s="311">
        <v>2096</v>
      </c>
      <c r="H1106" s="312" t="s">
        <v>2</v>
      </c>
      <c r="I1106" s="313" t="s">
        <v>53</v>
      </c>
      <c r="J1106" s="27"/>
      <c r="K1106" s="231"/>
    </row>
    <row r="1107" spans="1:11" s="5" customFormat="1" ht="33" customHeight="1" x14ac:dyDescent="0.2">
      <c r="A1107" s="323">
        <f t="shared" si="34"/>
        <v>1068</v>
      </c>
      <c r="B1107" s="308" t="s">
        <v>2249</v>
      </c>
      <c r="C1107" s="308" t="s">
        <v>2236</v>
      </c>
      <c r="D1107" s="324">
        <v>2010.01</v>
      </c>
      <c r="E1107" s="310" t="s">
        <v>345</v>
      </c>
      <c r="F1107" s="311">
        <v>1290</v>
      </c>
      <c r="G1107" s="311">
        <v>1350</v>
      </c>
      <c r="H1107" s="172" t="s">
        <v>2</v>
      </c>
      <c r="I1107" s="313" t="s">
        <v>53</v>
      </c>
      <c r="J1107" s="27"/>
      <c r="K1107" s="231"/>
    </row>
    <row r="1108" spans="1:11" s="5" customFormat="1" ht="33" customHeight="1" x14ac:dyDescent="0.2">
      <c r="A1108" s="323">
        <f t="shared" si="34"/>
        <v>1069</v>
      </c>
      <c r="B1108" s="308" t="s">
        <v>2250</v>
      </c>
      <c r="C1108" s="308" t="s">
        <v>2251</v>
      </c>
      <c r="D1108" s="324">
        <v>2010.04</v>
      </c>
      <c r="E1108" s="310" t="s">
        <v>479</v>
      </c>
      <c r="F1108" s="311">
        <v>1258</v>
      </c>
      <c r="G1108" s="311">
        <v>1734</v>
      </c>
      <c r="H1108" s="312" t="s">
        <v>2</v>
      </c>
      <c r="I1108" s="313" t="s">
        <v>53</v>
      </c>
      <c r="J1108" s="27"/>
      <c r="K1108" s="231"/>
    </row>
    <row r="1109" spans="1:11" s="5" customFormat="1" ht="33" customHeight="1" x14ac:dyDescent="0.2">
      <c r="A1109" s="323">
        <f t="shared" si="34"/>
        <v>1070</v>
      </c>
      <c r="B1109" s="308" t="s">
        <v>2252</v>
      </c>
      <c r="C1109" s="22" t="s">
        <v>2240</v>
      </c>
      <c r="D1109" s="324">
        <v>2010.04</v>
      </c>
      <c r="E1109" s="310" t="s">
        <v>281</v>
      </c>
      <c r="F1109" s="311">
        <v>866</v>
      </c>
      <c r="G1109" s="311">
        <v>1652</v>
      </c>
      <c r="H1109" s="312" t="s">
        <v>2</v>
      </c>
      <c r="I1109" s="313" t="s">
        <v>53</v>
      </c>
      <c r="J1109" s="27"/>
      <c r="K1109" s="231"/>
    </row>
    <row r="1110" spans="1:11" s="5" customFormat="1" ht="33" customHeight="1" x14ac:dyDescent="0.2">
      <c r="A1110" s="323">
        <f t="shared" si="34"/>
        <v>1071</v>
      </c>
      <c r="B1110" s="308" t="s">
        <v>2253</v>
      </c>
      <c r="C1110" s="308" t="s">
        <v>2254</v>
      </c>
      <c r="D1110" s="324">
        <v>2010.05</v>
      </c>
      <c r="E1110" s="310" t="s">
        <v>481</v>
      </c>
      <c r="F1110" s="311">
        <v>1366</v>
      </c>
      <c r="G1110" s="311">
        <v>2665</v>
      </c>
      <c r="H1110" s="312" t="s">
        <v>2</v>
      </c>
      <c r="I1110" s="313" t="s">
        <v>53</v>
      </c>
      <c r="J1110" s="27"/>
      <c r="K1110" s="231"/>
    </row>
    <row r="1111" spans="1:11" s="5" customFormat="1" ht="33" customHeight="1" x14ac:dyDescent="0.2">
      <c r="A1111" s="323">
        <f t="shared" si="34"/>
        <v>1072</v>
      </c>
      <c r="B1111" s="308" t="s">
        <v>2255</v>
      </c>
      <c r="C1111" s="22" t="s">
        <v>2254</v>
      </c>
      <c r="D1111" s="324">
        <v>2010.05</v>
      </c>
      <c r="E1111" s="310" t="s">
        <v>482</v>
      </c>
      <c r="F1111" s="311">
        <v>1175</v>
      </c>
      <c r="G1111" s="311">
        <v>1288</v>
      </c>
      <c r="H1111" s="172" t="s">
        <v>2</v>
      </c>
      <c r="I1111" s="313" t="s">
        <v>53</v>
      </c>
      <c r="J1111" s="27"/>
      <c r="K1111" s="231"/>
    </row>
    <row r="1112" spans="1:11" s="5" customFormat="1" ht="33" customHeight="1" x14ac:dyDescent="0.2">
      <c r="A1112" s="323">
        <f t="shared" si="34"/>
        <v>1073</v>
      </c>
      <c r="B1112" s="308" t="s">
        <v>2256</v>
      </c>
      <c r="C1112" s="308" t="s">
        <v>2236</v>
      </c>
      <c r="D1112" s="324">
        <v>2010.06</v>
      </c>
      <c r="E1112" s="310" t="s">
        <v>424</v>
      </c>
      <c r="F1112" s="311">
        <v>1169</v>
      </c>
      <c r="G1112" s="311">
        <v>1516</v>
      </c>
      <c r="H1112" s="312" t="s">
        <v>2</v>
      </c>
      <c r="I1112" s="313" t="s">
        <v>53</v>
      </c>
      <c r="J1112" s="27"/>
      <c r="K1112" s="231"/>
    </row>
    <row r="1113" spans="1:11" s="5" customFormat="1" ht="33" customHeight="1" x14ac:dyDescent="0.2">
      <c r="A1113" s="323">
        <f t="shared" si="34"/>
        <v>1074</v>
      </c>
      <c r="B1113" s="308" t="s">
        <v>2257</v>
      </c>
      <c r="C1113" s="308" t="s">
        <v>2240</v>
      </c>
      <c r="D1113" s="309">
        <v>2010.06</v>
      </c>
      <c r="E1113" s="310" t="s">
        <v>425</v>
      </c>
      <c r="F1113" s="311">
        <v>1360</v>
      </c>
      <c r="G1113" s="311">
        <v>2728</v>
      </c>
      <c r="H1113" s="312" t="s">
        <v>2</v>
      </c>
      <c r="I1113" s="313" t="s">
        <v>53</v>
      </c>
      <c r="J1113" s="27"/>
      <c r="K1113" s="231"/>
    </row>
    <row r="1114" spans="1:11" s="5" customFormat="1" ht="33" customHeight="1" x14ac:dyDescent="0.2">
      <c r="A1114" s="323">
        <f t="shared" si="34"/>
        <v>1075</v>
      </c>
      <c r="B1114" s="308" t="s">
        <v>2258</v>
      </c>
      <c r="C1114" s="47" t="s">
        <v>2236</v>
      </c>
      <c r="D1114" s="309">
        <v>2010.07</v>
      </c>
      <c r="E1114" s="310" t="s">
        <v>428</v>
      </c>
      <c r="F1114" s="311">
        <v>1180</v>
      </c>
      <c r="G1114" s="311">
        <v>2048</v>
      </c>
      <c r="H1114" s="312" t="s">
        <v>2</v>
      </c>
      <c r="I1114" s="313" t="s">
        <v>53</v>
      </c>
      <c r="J1114" s="27"/>
      <c r="K1114" s="231"/>
    </row>
    <row r="1115" spans="1:11" s="5" customFormat="1" ht="33" customHeight="1" x14ac:dyDescent="0.2">
      <c r="A1115" s="323">
        <f t="shared" si="34"/>
        <v>1076</v>
      </c>
      <c r="B1115" s="308" t="s">
        <v>2259</v>
      </c>
      <c r="C1115" s="47" t="s">
        <v>2236</v>
      </c>
      <c r="D1115" s="309" t="s">
        <v>2260</v>
      </c>
      <c r="E1115" s="310" t="s">
        <v>439</v>
      </c>
      <c r="F1115" s="311">
        <v>1388</v>
      </c>
      <c r="G1115" s="311">
        <v>2051</v>
      </c>
      <c r="H1115" s="171" t="s">
        <v>2</v>
      </c>
      <c r="I1115" s="325" t="s">
        <v>53</v>
      </c>
      <c r="J1115" s="127"/>
      <c r="K1115" s="231"/>
    </row>
    <row r="1116" spans="1:11" s="5" customFormat="1" ht="33" customHeight="1" x14ac:dyDescent="0.2">
      <c r="A1116" s="323">
        <f t="shared" si="34"/>
        <v>1077</v>
      </c>
      <c r="B1116" s="308" t="s">
        <v>2261</v>
      </c>
      <c r="C1116" s="22" t="s">
        <v>2240</v>
      </c>
      <c r="D1116" s="309">
        <v>2010.11</v>
      </c>
      <c r="E1116" s="310" t="s">
        <v>442</v>
      </c>
      <c r="F1116" s="311">
        <v>1222</v>
      </c>
      <c r="G1116" s="311">
        <v>1551</v>
      </c>
      <c r="H1116" s="326" t="s">
        <v>2</v>
      </c>
      <c r="I1116" s="325" t="s">
        <v>53</v>
      </c>
      <c r="J1116" s="127"/>
      <c r="K1116" s="231"/>
    </row>
    <row r="1117" spans="1:11" s="5" customFormat="1" ht="33" customHeight="1" x14ac:dyDescent="0.2">
      <c r="A1117" s="323">
        <f t="shared" si="34"/>
        <v>1078</v>
      </c>
      <c r="B1117" s="308" t="s">
        <v>2262</v>
      </c>
      <c r="C1117" s="47" t="s">
        <v>879</v>
      </c>
      <c r="D1117" s="309">
        <v>2011.01</v>
      </c>
      <c r="E1117" s="310" t="s">
        <v>446</v>
      </c>
      <c r="F1117" s="311">
        <v>1334</v>
      </c>
      <c r="G1117" s="311">
        <v>1725</v>
      </c>
      <c r="H1117" s="312" t="s">
        <v>2</v>
      </c>
      <c r="I1117" s="313" t="s">
        <v>53</v>
      </c>
      <c r="J1117" s="27"/>
      <c r="K1117" s="231"/>
    </row>
    <row r="1118" spans="1:11" s="5" customFormat="1" ht="33" customHeight="1" x14ac:dyDescent="0.2">
      <c r="A1118" s="323">
        <f t="shared" si="34"/>
        <v>1079</v>
      </c>
      <c r="B1118" s="308" t="s">
        <v>2263</v>
      </c>
      <c r="C1118" s="47" t="s">
        <v>2236</v>
      </c>
      <c r="D1118" s="309">
        <v>2011.01</v>
      </c>
      <c r="E1118" s="310" t="s">
        <v>507</v>
      </c>
      <c r="F1118" s="311">
        <v>1290</v>
      </c>
      <c r="G1118" s="311">
        <v>1649</v>
      </c>
      <c r="H1118" s="312" t="s">
        <v>2</v>
      </c>
      <c r="I1118" s="313" t="s">
        <v>53</v>
      </c>
      <c r="J1118" s="27"/>
      <c r="K1118" s="231"/>
    </row>
    <row r="1119" spans="1:11" s="5" customFormat="1" ht="33" customHeight="1" x14ac:dyDescent="0.2">
      <c r="A1119" s="323">
        <f t="shared" si="34"/>
        <v>1080</v>
      </c>
      <c r="B1119" s="308" t="s">
        <v>2264</v>
      </c>
      <c r="C1119" s="22" t="s">
        <v>2236</v>
      </c>
      <c r="D1119" s="309">
        <v>2011.03</v>
      </c>
      <c r="E1119" s="310" t="s">
        <v>317</v>
      </c>
      <c r="F1119" s="311">
        <v>1348</v>
      </c>
      <c r="G1119" s="311">
        <v>1835</v>
      </c>
      <c r="H1119" s="172" t="s">
        <v>2</v>
      </c>
      <c r="I1119" s="313" t="s">
        <v>53</v>
      </c>
      <c r="J1119" s="127"/>
      <c r="K1119" s="231"/>
    </row>
    <row r="1120" spans="1:11" s="5" customFormat="1" ht="33" customHeight="1" x14ac:dyDescent="0.2">
      <c r="A1120" s="323">
        <f t="shared" si="34"/>
        <v>1081</v>
      </c>
      <c r="B1120" s="308" t="s">
        <v>2265</v>
      </c>
      <c r="C1120" s="308" t="s">
        <v>2236</v>
      </c>
      <c r="D1120" s="309">
        <v>2011.03</v>
      </c>
      <c r="E1120" s="310" t="s">
        <v>449</v>
      </c>
      <c r="F1120" s="311">
        <v>1334</v>
      </c>
      <c r="G1120" s="311">
        <v>1699</v>
      </c>
      <c r="H1120" s="312" t="s">
        <v>42</v>
      </c>
      <c r="I1120" s="313" t="s">
        <v>53</v>
      </c>
      <c r="J1120" s="27"/>
      <c r="K1120" s="231"/>
    </row>
    <row r="1121" spans="1:11" s="5" customFormat="1" ht="33" customHeight="1" x14ac:dyDescent="0.2">
      <c r="A1121" s="323">
        <f t="shared" si="34"/>
        <v>1082</v>
      </c>
      <c r="B1121" s="308" t="s">
        <v>2266</v>
      </c>
      <c r="C1121" s="22" t="s">
        <v>2267</v>
      </c>
      <c r="D1121" s="309">
        <v>2011.11</v>
      </c>
      <c r="E1121" s="310" t="s">
        <v>394</v>
      </c>
      <c r="F1121" s="311">
        <v>1282</v>
      </c>
      <c r="G1121" s="311">
        <v>1603</v>
      </c>
      <c r="H1121" s="312" t="s">
        <v>939</v>
      </c>
      <c r="I1121" s="313" t="s">
        <v>53</v>
      </c>
      <c r="J1121" s="27"/>
      <c r="K1121" s="231"/>
    </row>
    <row r="1122" spans="1:11" s="5" customFormat="1" ht="33" customHeight="1" x14ac:dyDescent="0.2">
      <c r="A1122" s="323">
        <f t="shared" si="34"/>
        <v>1083</v>
      </c>
      <c r="B1122" s="308" t="s">
        <v>2268</v>
      </c>
      <c r="C1122" s="22" t="s">
        <v>2254</v>
      </c>
      <c r="D1122" s="309">
        <v>2012.01</v>
      </c>
      <c r="E1122" s="310" t="s">
        <v>405</v>
      </c>
      <c r="F1122" s="311">
        <v>763</v>
      </c>
      <c r="G1122" s="311">
        <v>1252</v>
      </c>
      <c r="H1122" s="312" t="s">
        <v>1186</v>
      </c>
      <c r="I1122" s="313" t="s">
        <v>53</v>
      </c>
      <c r="J1122" s="27"/>
      <c r="K1122" s="231"/>
    </row>
    <row r="1123" spans="1:11" s="5" customFormat="1" ht="33" customHeight="1" x14ac:dyDescent="0.2">
      <c r="A1123" s="323">
        <f t="shared" si="34"/>
        <v>1084</v>
      </c>
      <c r="B1123" s="308" t="s">
        <v>2269</v>
      </c>
      <c r="C1123" s="22" t="s">
        <v>2236</v>
      </c>
      <c r="D1123" s="309">
        <v>2012.04</v>
      </c>
      <c r="E1123" s="310" t="s">
        <v>172</v>
      </c>
      <c r="F1123" s="311">
        <v>1167</v>
      </c>
      <c r="G1123" s="311">
        <v>1752</v>
      </c>
      <c r="H1123" s="312" t="s">
        <v>2</v>
      </c>
      <c r="I1123" s="313" t="s">
        <v>53</v>
      </c>
      <c r="J1123" s="27"/>
      <c r="K1123" s="231"/>
    </row>
    <row r="1124" spans="1:11" s="5" customFormat="1" ht="33" customHeight="1" x14ac:dyDescent="0.2">
      <c r="A1124" s="323">
        <f t="shared" si="34"/>
        <v>1085</v>
      </c>
      <c r="B1124" s="308" t="s">
        <v>2270</v>
      </c>
      <c r="C1124" s="47" t="s">
        <v>2236</v>
      </c>
      <c r="D1124" s="324">
        <v>2012.06</v>
      </c>
      <c r="E1124" s="310" t="s">
        <v>417</v>
      </c>
      <c r="F1124" s="311">
        <v>1445</v>
      </c>
      <c r="G1124" s="311">
        <v>1525</v>
      </c>
      <c r="H1124" s="312" t="s">
        <v>2</v>
      </c>
      <c r="I1124" s="313" t="s">
        <v>53</v>
      </c>
      <c r="J1124" s="27"/>
      <c r="K1124" s="231"/>
    </row>
    <row r="1125" spans="1:11" s="5" customFormat="1" ht="33" customHeight="1" x14ac:dyDescent="0.2">
      <c r="A1125" s="323">
        <f t="shared" si="34"/>
        <v>1086</v>
      </c>
      <c r="B1125" s="308" t="s">
        <v>2271</v>
      </c>
      <c r="C1125" s="22" t="s">
        <v>2236</v>
      </c>
      <c r="D1125" s="324">
        <v>2012.08</v>
      </c>
      <c r="E1125" s="310" t="s">
        <v>135</v>
      </c>
      <c r="F1125" s="311">
        <v>1302</v>
      </c>
      <c r="G1125" s="311">
        <v>1763</v>
      </c>
      <c r="H1125" s="312" t="s">
        <v>939</v>
      </c>
      <c r="I1125" s="313" t="s">
        <v>53</v>
      </c>
      <c r="J1125" s="27"/>
      <c r="K1125" s="231"/>
    </row>
    <row r="1126" spans="1:11" s="5" customFormat="1" ht="33" customHeight="1" x14ac:dyDescent="0.2">
      <c r="A1126" s="323">
        <f t="shared" si="34"/>
        <v>1087</v>
      </c>
      <c r="B1126" s="308" t="s">
        <v>2272</v>
      </c>
      <c r="C1126" s="47" t="s">
        <v>2240</v>
      </c>
      <c r="D1126" s="324">
        <v>2012.09</v>
      </c>
      <c r="E1126" s="310" t="s">
        <v>364</v>
      </c>
      <c r="F1126" s="311">
        <v>1036</v>
      </c>
      <c r="G1126" s="311">
        <v>1294</v>
      </c>
      <c r="H1126" s="172" t="s">
        <v>939</v>
      </c>
      <c r="I1126" s="313" t="s">
        <v>53</v>
      </c>
      <c r="J1126" s="27"/>
      <c r="K1126" s="231"/>
    </row>
    <row r="1127" spans="1:11" s="5" customFormat="1" ht="33" customHeight="1" x14ac:dyDescent="0.2">
      <c r="A1127" s="323">
        <f t="shared" si="34"/>
        <v>1088</v>
      </c>
      <c r="B1127" s="187" t="s">
        <v>2273</v>
      </c>
      <c r="C1127" s="22" t="s">
        <v>2240</v>
      </c>
      <c r="D1127" s="324">
        <v>2012.12</v>
      </c>
      <c r="E1127" s="310" t="s">
        <v>372</v>
      </c>
      <c r="F1127" s="311">
        <v>2331</v>
      </c>
      <c r="G1127" s="311">
        <v>2154</v>
      </c>
      <c r="H1127" s="312" t="s">
        <v>1081</v>
      </c>
      <c r="I1127" s="313" t="s">
        <v>53</v>
      </c>
      <c r="J1127" s="27"/>
      <c r="K1127" s="231"/>
    </row>
    <row r="1128" spans="1:11" s="5" customFormat="1" ht="33" customHeight="1" x14ac:dyDescent="0.2">
      <c r="A1128" s="323">
        <f t="shared" si="34"/>
        <v>1089</v>
      </c>
      <c r="B1128" s="187" t="s">
        <v>2274</v>
      </c>
      <c r="C1128" s="308" t="s">
        <v>2236</v>
      </c>
      <c r="D1128" s="324">
        <v>2012.12</v>
      </c>
      <c r="E1128" s="310" t="s">
        <v>86</v>
      </c>
      <c r="F1128" s="311">
        <v>1302</v>
      </c>
      <c r="G1128" s="311">
        <v>1826</v>
      </c>
      <c r="H1128" s="172" t="s">
        <v>904</v>
      </c>
      <c r="I1128" s="313" t="s">
        <v>53</v>
      </c>
      <c r="J1128" s="27"/>
      <c r="K1128" s="231"/>
    </row>
    <row r="1129" spans="1:11" s="5" customFormat="1" ht="33" customHeight="1" x14ac:dyDescent="0.2">
      <c r="A1129" s="323">
        <f t="shared" si="34"/>
        <v>1090</v>
      </c>
      <c r="B1129" s="187" t="s">
        <v>2275</v>
      </c>
      <c r="C1129" s="308" t="s">
        <v>2276</v>
      </c>
      <c r="D1129" s="324">
        <v>2013.01</v>
      </c>
      <c r="E1129" s="310" t="s">
        <v>369</v>
      </c>
      <c r="F1129" s="311">
        <v>1231</v>
      </c>
      <c r="G1129" s="311">
        <v>1975</v>
      </c>
      <c r="H1129" s="172" t="s">
        <v>939</v>
      </c>
      <c r="I1129" s="313" t="s">
        <v>53</v>
      </c>
      <c r="J1129" s="27"/>
      <c r="K1129" s="231"/>
    </row>
    <row r="1130" spans="1:11" s="5" customFormat="1" ht="33" customHeight="1" x14ac:dyDescent="0.2">
      <c r="A1130" s="323">
        <f t="shared" si="34"/>
        <v>1091</v>
      </c>
      <c r="B1130" s="187" t="s">
        <v>2277</v>
      </c>
      <c r="C1130" s="308" t="s">
        <v>2276</v>
      </c>
      <c r="D1130" s="324">
        <v>2013.04</v>
      </c>
      <c r="E1130" s="310" t="s">
        <v>126</v>
      </c>
      <c r="F1130" s="311">
        <v>1555</v>
      </c>
      <c r="G1130" s="311">
        <v>2622</v>
      </c>
      <c r="H1130" s="312" t="s">
        <v>2223</v>
      </c>
      <c r="I1130" s="313" t="s">
        <v>53</v>
      </c>
      <c r="J1130" s="27"/>
      <c r="K1130" s="231"/>
    </row>
    <row r="1131" spans="1:11" s="5" customFormat="1" ht="33" customHeight="1" x14ac:dyDescent="0.2">
      <c r="A1131" s="323">
        <f t="shared" si="34"/>
        <v>1092</v>
      </c>
      <c r="B1131" s="187" t="s">
        <v>2278</v>
      </c>
      <c r="C1131" s="22" t="s">
        <v>2240</v>
      </c>
      <c r="D1131" s="324">
        <v>2013.04</v>
      </c>
      <c r="E1131" s="310" t="s">
        <v>340</v>
      </c>
      <c r="F1131" s="311">
        <v>2126</v>
      </c>
      <c r="G1131" s="311">
        <v>3162</v>
      </c>
      <c r="H1131" s="312" t="s">
        <v>1992</v>
      </c>
      <c r="I1131" s="313" t="s">
        <v>53</v>
      </c>
      <c r="J1131" s="27"/>
      <c r="K1131" s="231"/>
    </row>
    <row r="1132" spans="1:11" s="5" customFormat="1" ht="33" customHeight="1" x14ac:dyDescent="0.2">
      <c r="A1132" s="323">
        <f t="shared" si="34"/>
        <v>1093</v>
      </c>
      <c r="B1132" s="187" t="s">
        <v>2279</v>
      </c>
      <c r="C1132" s="22" t="s">
        <v>2236</v>
      </c>
      <c r="D1132" s="324">
        <v>2013.07</v>
      </c>
      <c r="E1132" s="310" t="s">
        <v>166</v>
      </c>
      <c r="F1132" s="311">
        <v>1265</v>
      </c>
      <c r="G1132" s="311">
        <v>2174</v>
      </c>
      <c r="H1132" s="312" t="s">
        <v>2217</v>
      </c>
      <c r="I1132" s="313" t="s">
        <v>53</v>
      </c>
      <c r="J1132" s="27"/>
      <c r="K1132" s="231"/>
    </row>
    <row r="1133" spans="1:11" s="5" customFormat="1" ht="33" customHeight="1" x14ac:dyDescent="0.2">
      <c r="A1133" s="323">
        <f t="shared" si="34"/>
        <v>1094</v>
      </c>
      <c r="B1133" s="187" t="s">
        <v>2280</v>
      </c>
      <c r="C1133" s="22" t="s">
        <v>2281</v>
      </c>
      <c r="D1133" s="324">
        <v>2013.08</v>
      </c>
      <c r="E1133" s="310" t="s">
        <v>261</v>
      </c>
      <c r="F1133" s="311">
        <v>1163</v>
      </c>
      <c r="G1133" s="311">
        <v>2274</v>
      </c>
      <c r="H1133" s="312" t="s">
        <v>2223</v>
      </c>
      <c r="I1133" s="313" t="s">
        <v>53</v>
      </c>
      <c r="J1133" s="27"/>
      <c r="K1133" s="231"/>
    </row>
    <row r="1134" spans="1:11" s="5" customFormat="1" ht="33" customHeight="1" x14ac:dyDescent="0.2">
      <c r="A1134" s="323">
        <f t="shared" si="34"/>
        <v>1095</v>
      </c>
      <c r="B1134" s="187" t="s">
        <v>2282</v>
      </c>
      <c r="C1134" s="308" t="s">
        <v>2240</v>
      </c>
      <c r="D1134" s="324">
        <v>2013.08</v>
      </c>
      <c r="E1134" s="310" t="s">
        <v>349</v>
      </c>
      <c r="F1134" s="311">
        <v>2051</v>
      </c>
      <c r="G1134" s="311">
        <v>1863</v>
      </c>
      <c r="H1134" s="312" t="s">
        <v>960</v>
      </c>
      <c r="I1134" s="313" t="s">
        <v>53</v>
      </c>
      <c r="J1134" s="27"/>
      <c r="K1134" s="231"/>
    </row>
    <row r="1135" spans="1:11" s="5" customFormat="1" ht="33" customHeight="1" x14ac:dyDescent="0.2">
      <c r="A1135" s="323">
        <f t="shared" si="34"/>
        <v>1096</v>
      </c>
      <c r="B1135" s="308" t="s">
        <v>2283</v>
      </c>
      <c r="C1135" s="47" t="s">
        <v>2240</v>
      </c>
      <c r="D1135" s="309">
        <v>2013.12</v>
      </c>
      <c r="E1135" s="204" t="s">
        <v>237</v>
      </c>
      <c r="F1135" s="189">
        <v>1378</v>
      </c>
      <c r="G1135" s="311">
        <v>2390</v>
      </c>
      <c r="H1135" s="172" t="s">
        <v>904</v>
      </c>
      <c r="I1135" s="313" t="s">
        <v>53</v>
      </c>
      <c r="J1135" s="45"/>
      <c r="K1135" s="231"/>
    </row>
    <row r="1136" spans="1:11" s="5" customFormat="1" ht="33" customHeight="1" x14ac:dyDescent="0.2">
      <c r="A1136" s="323">
        <f t="shared" si="34"/>
        <v>1097</v>
      </c>
      <c r="B1136" s="187" t="s">
        <v>2284</v>
      </c>
      <c r="C1136" s="308" t="s">
        <v>2236</v>
      </c>
      <c r="D1136" s="309">
        <v>2014.03</v>
      </c>
      <c r="E1136" s="204" t="s">
        <v>145</v>
      </c>
      <c r="F1136" s="327">
        <v>789</v>
      </c>
      <c r="G1136" s="311">
        <v>1392</v>
      </c>
      <c r="H1136" s="312" t="s">
        <v>1992</v>
      </c>
      <c r="I1136" s="313" t="s">
        <v>53</v>
      </c>
      <c r="J1136" s="45"/>
      <c r="K1136" s="231"/>
    </row>
    <row r="1137" spans="1:11" s="5" customFormat="1" ht="33" customHeight="1" x14ac:dyDescent="0.2">
      <c r="A1137" s="323">
        <f t="shared" si="34"/>
        <v>1098</v>
      </c>
      <c r="B1137" s="187" t="s">
        <v>2285</v>
      </c>
      <c r="C1137" s="22" t="s">
        <v>2286</v>
      </c>
      <c r="D1137" s="309">
        <v>2014.05</v>
      </c>
      <c r="E1137" s="204" t="s">
        <v>329</v>
      </c>
      <c r="F1137" s="327">
        <v>2540</v>
      </c>
      <c r="G1137" s="311">
        <v>3294</v>
      </c>
      <c r="H1137" s="312" t="s">
        <v>1081</v>
      </c>
      <c r="I1137" s="313" t="s">
        <v>53</v>
      </c>
      <c r="J1137" s="45"/>
      <c r="K1137" s="231"/>
    </row>
    <row r="1138" spans="1:11" s="5" customFormat="1" ht="33" customHeight="1" x14ac:dyDescent="0.2">
      <c r="A1138" s="323">
        <f t="shared" si="34"/>
        <v>1099</v>
      </c>
      <c r="B1138" s="187" t="s">
        <v>2287</v>
      </c>
      <c r="C1138" s="47" t="s">
        <v>2286</v>
      </c>
      <c r="D1138" s="309">
        <v>2014.05</v>
      </c>
      <c r="E1138" s="204" t="s">
        <v>239</v>
      </c>
      <c r="F1138" s="327">
        <v>1467</v>
      </c>
      <c r="G1138" s="311">
        <v>2013</v>
      </c>
      <c r="H1138" s="312" t="s">
        <v>861</v>
      </c>
      <c r="I1138" s="313" t="s">
        <v>53</v>
      </c>
      <c r="J1138" s="45"/>
      <c r="K1138" s="231"/>
    </row>
    <row r="1139" spans="1:11" s="5" customFormat="1" ht="33" customHeight="1" x14ac:dyDescent="0.2">
      <c r="A1139" s="323">
        <f t="shared" si="34"/>
        <v>1100</v>
      </c>
      <c r="B1139" s="187" t="s">
        <v>2288</v>
      </c>
      <c r="C1139" s="308" t="s">
        <v>2276</v>
      </c>
      <c r="D1139" s="309">
        <v>2014.06</v>
      </c>
      <c r="E1139" s="204" t="s">
        <v>281</v>
      </c>
      <c r="F1139" s="327">
        <v>977</v>
      </c>
      <c r="G1139" s="311">
        <v>1844</v>
      </c>
      <c r="H1139" s="312" t="s">
        <v>1992</v>
      </c>
      <c r="I1139" s="313" t="s">
        <v>53</v>
      </c>
      <c r="J1139" s="45"/>
      <c r="K1139" s="231"/>
    </row>
    <row r="1140" spans="1:11" s="5" customFormat="1" ht="33" customHeight="1" x14ac:dyDescent="0.2">
      <c r="A1140" s="323">
        <f t="shared" si="34"/>
        <v>1101</v>
      </c>
      <c r="B1140" s="308" t="s">
        <v>2289</v>
      </c>
      <c r="C1140" s="308" t="s">
        <v>2240</v>
      </c>
      <c r="D1140" s="309">
        <v>2014.08</v>
      </c>
      <c r="E1140" s="310" t="s">
        <v>295</v>
      </c>
      <c r="F1140" s="311">
        <v>1379</v>
      </c>
      <c r="G1140" s="311">
        <v>2716</v>
      </c>
      <c r="H1140" s="312" t="s">
        <v>1992</v>
      </c>
      <c r="I1140" s="313" t="s">
        <v>53</v>
      </c>
      <c r="J1140" s="27"/>
      <c r="K1140" s="231"/>
    </row>
    <row r="1141" spans="1:11" ht="33" customHeight="1" x14ac:dyDescent="0.2">
      <c r="A1141" s="323">
        <f t="shared" si="34"/>
        <v>1102</v>
      </c>
      <c r="B1141" s="308" t="s">
        <v>2290</v>
      </c>
      <c r="C1141" s="308" t="s">
        <v>2240</v>
      </c>
      <c r="D1141" s="309">
        <v>2014.09</v>
      </c>
      <c r="E1141" s="310" t="s">
        <v>142</v>
      </c>
      <c r="F1141" s="311">
        <v>1405</v>
      </c>
      <c r="G1141" s="311">
        <v>2749</v>
      </c>
      <c r="H1141" s="172" t="s">
        <v>861</v>
      </c>
      <c r="I1141" s="313" t="s">
        <v>53</v>
      </c>
    </row>
    <row r="1142" spans="1:11" ht="33" customHeight="1" x14ac:dyDescent="0.2">
      <c r="A1142" s="323">
        <f t="shared" si="34"/>
        <v>1103</v>
      </c>
      <c r="B1142" s="308" t="s">
        <v>2291</v>
      </c>
      <c r="C1142" s="22" t="s">
        <v>2286</v>
      </c>
      <c r="D1142" s="309">
        <v>2014.09</v>
      </c>
      <c r="E1142" s="310" t="s">
        <v>294</v>
      </c>
      <c r="F1142" s="311">
        <v>1446</v>
      </c>
      <c r="G1142" s="311">
        <v>1446</v>
      </c>
      <c r="H1142" s="172" t="s">
        <v>904</v>
      </c>
      <c r="I1142" s="313" t="s">
        <v>53</v>
      </c>
    </row>
    <row r="1143" spans="1:11" ht="33" customHeight="1" x14ac:dyDescent="0.2">
      <c r="A1143" s="323">
        <f t="shared" si="34"/>
        <v>1104</v>
      </c>
      <c r="B1143" s="308" t="s">
        <v>2292</v>
      </c>
      <c r="C1143" s="47" t="s">
        <v>879</v>
      </c>
      <c r="D1143" s="309" t="s">
        <v>2220</v>
      </c>
      <c r="E1143" s="310" t="s">
        <v>253</v>
      </c>
      <c r="F1143" s="311">
        <v>676</v>
      </c>
      <c r="G1143" s="311">
        <v>1366</v>
      </c>
      <c r="H1143" s="312" t="s">
        <v>1081</v>
      </c>
      <c r="I1143" s="313" t="s">
        <v>53</v>
      </c>
    </row>
    <row r="1144" spans="1:11" ht="33" customHeight="1" x14ac:dyDescent="0.2">
      <c r="A1144" s="323">
        <f t="shared" si="34"/>
        <v>1105</v>
      </c>
      <c r="B1144" s="308" t="s">
        <v>2293</v>
      </c>
      <c r="C1144" s="308" t="s">
        <v>2286</v>
      </c>
      <c r="D1144" s="309">
        <v>2015.02</v>
      </c>
      <c r="E1144" s="310" t="s">
        <v>146</v>
      </c>
      <c r="F1144" s="311">
        <v>1768</v>
      </c>
      <c r="G1144" s="311">
        <v>3104</v>
      </c>
      <c r="H1144" s="172" t="s">
        <v>939</v>
      </c>
      <c r="I1144" s="313" t="s">
        <v>53</v>
      </c>
    </row>
    <row r="1145" spans="1:11" ht="33" customHeight="1" x14ac:dyDescent="0.2">
      <c r="A1145" s="323">
        <f t="shared" si="34"/>
        <v>1106</v>
      </c>
      <c r="B1145" s="187" t="s">
        <v>2294</v>
      </c>
      <c r="C1145" s="47" t="s">
        <v>879</v>
      </c>
      <c r="D1145" s="309">
        <v>2015.02</v>
      </c>
      <c r="E1145" s="188" t="s">
        <v>206</v>
      </c>
      <c r="F1145" s="189">
        <v>1602</v>
      </c>
      <c r="G1145" s="189">
        <v>3276</v>
      </c>
      <c r="H1145" s="190" t="s">
        <v>960</v>
      </c>
      <c r="I1145" s="191" t="s">
        <v>53</v>
      </c>
      <c r="J1145" s="46"/>
    </row>
    <row r="1146" spans="1:11" ht="33" customHeight="1" x14ac:dyDescent="0.2">
      <c r="A1146" s="323">
        <f t="shared" si="34"/>
        <v>1107</v>
      </c>
      <c r="B1146" s="187" t="s">
        <v>2295</v>
      </c>
      <c r="C1146" s="47" t="s">
        <v>2296</v>
      </c>
      <c r="D1146" s="309">
        <v>2015.04</v>
      </c>
      <c r="E1146" s="188" t="s">
        <v>151</v>
      </c>
      <c r="F1146" s="189">
        <v>1355</v>
      </c>
      <c r="G1146" s="189">
        <v>2292</v>
      </c>
      <c r="H1146" s="190" t="s">
        <v>855</v>
      </c>
      <c r="I1146" s="191" t="s">
        <v>53</v>
      </c>
      <c r="J1146" s="46"/>
    </row>
    <row r="1147" spans="1:11" ht="33" customHeight="1" x14ac:dyDescent="0.2">
      <c r="A1147" s="323">
        <f t="shared" si="34"/>
        <v>1108</v>
      </c>
      <c r="B1147" s="187" t="s">
        <v>2297</v>
      </c>
      <c r="C1147" s="47" t="s">
        <v>879</v>
      </c>
      <c r="D1147" s="309">
        <v>2015.07</v>
      </c>
      <c r="E1147" s="188" t="s">
        <v>87</v>
      </c>
      <c r="F1147" s="189">
        <v>1191</v>
      </c>
      <c r="G1147" s="189">
        <v>2356</v>
      </c>
      <c r="H1147" s="190" t="s">
        <v>1081</v>
      </c>
      <c r="I1147" s="191" t="s">
        <v>53</v>
      </c>
      <c r="J1147" s="46"/>
    </row>
    <row r="1148" spans="1:11" ht="33" customHeight="1" x14ac:dyDescent="0.2">
      <c r="A1148" s="323">
        <f t="shared" si="34"/>
        <v>1109</v>
      </c>
      <c r="B1148" s="187" t="s">
        <v>2298</v>
      </c>
      <c r="C1148" s="308" t="s">
        <v>2254</v>
      </c>
      <c r="D1148" s="309">
        <v>2015.07</v>
      </c>
      <c r="E1148" s="188" t="s">
        <v>117</v>
      </c>
      <c r="F1148" s="189">
        <v>1510</v>
      </c>
      <c r="G1148" s="189">
        <v>2117</v>
      </c>
      <c r="H1148" s="190" t="s">
        <v>1081</v>
      </c>
      <c r="I1148" s="191" t="s">
        <v>53</v>
      </c>
      <c r="J1148" s="46"/>
    </row>
    <row r="1149" spans="1:11" ht="33" customHeight="1" x14ac:dyDescent="0.2">
      <c r="A1149" s="323">
        <f t="shared" si="34"/>
        <v>1110</v>
      </c>
      <c r="B1149" s="187" t="s">
        <v>2299</v>
      </c>
      <c r="C1149" s="308" t="s">
        <v>2254</v>
      </c>
      <c r="D1149" s="309">
        <v>2015.09</v>
      </c>
      <c r="E1149" s="188" t="s">
        <v>228</v>
      </c>
      <c r="F1149" s="189">
        <v>1860</v>
      </c>
      <c r="G1149" s="189">
        <v>2467</v>
      </c>
      <c r="H1149" s="200" t="s">
        <v>861</v>
      </c>
      <c r="I1149" s="191" t="s">
        <v>53</v>
      </c>
      <c r="J1149" s="46"/>
    </row>
    <row r="1150" spans="1:11" ht="33" customHeight="1" x14ac:dyDescent="0.2">
      <c r="A1150" s="323">
        <f t="shared" si="34"/>
        <v>1111</v>
      </c>
      <c r="B1150" s="187" t="s">
        <v>2300</v>
      </c>
      <c r="C1150" s="22" t="s">
        <v>2240</v>
      </c>
      <c r="D1150" s="309" t="s">
        <v>1156</v>
      </c>
      <c r="E1150" s="188" t="s">
        <v>239</v>
      </c>
      <c r="F1150" s="189">
        <v>1457</v>
      </c>
      <c r="G1150" s="189">
        <v>2163</v>
      </c>
      <c r="H1150" s="190" t="s">
        <v>904</v>
      </c>
      <c r="I1150" s="191" t="s">
        <v>53</v>
      </c>
      <c r="J1150" s="45"/>
    </row>
    <row r="1151" spans="1:11" ht="33" customHeight="1" x14ac:dyDescent="0.2">
      <c r="A1151" s="323">
        <f t="shared" si="34"/>
        <v>1112</v>
      </c>
      <c r="B1151" s="187" t="s">
        <v>2301</v>
      </c>
      <c r="C1151" s="22" t="s">
        <v>2276</v>
      </c>
      <c r="D1151" s="309" t="s">
        <v>1156</v>
      </c>
      <c r="E1151" s="188" t="s">
        <v>106</v>
      </c>
      <c r="F1151" s="189">
        <v>1348</v>
      </c>
      <c r="G1151" s="189">
        <v>2222</v>
      </c>
      <c r="H1151" s="200" t="s">
        <v>2302</v>
      </c>
      <c r="I1151" s="191" t="s">
        <v>53</v>
      </c>
      <c r="J1151" s="45"/>
    </row>
    <row r="1152" spans="1:11" ht="33" customHeight="1" x14ac:dyDescent="0.2">
      <c r="A1152" s="323">
        <f t="shared" si="34"/>
        <v>1113</v>
      </c>
      <c r="B1152" s="187" t="s">
        <v>2303</v>
      </c>
      <c r="C1152" s="308" t="s">
        <v>2254</v>
      </c>
      <c r="D1152" s="309">
        <v>2015.11</v>
      </c>
      <c r="E1152" s="188" t="s">
        <v>241</v>
      </c>
      <c r="F1152" s="189">
        <v>1548</v>
      </c>
      <c r="G1152" s="189">
        <v>3317</v>
      </c>
      <c r="H1152" s="190" t="s">
        <v>855</v>
      </c>
      <c r="I1152" s="191" t="s">
        <v>53</v>
      </c>
      <c r="J1152" s="46"/>
    </row>
    <row r="1153" spans="1:11" ht="33" customHeight="1" x14ac:dyDescent="0.2">
      <c r="A1153" s="323">
        <f t="shared" si="34"/>
        <v>1114</v>
      </c>
      <c r="B1153" s="187" t="s">
        <v>2304</v>
      </c>
      <c r="C1153" s="47" t="s">
        <v>2286</v>
      </c>
      <c r="D1153" s="309">
        <v>2015.11</v>
      </c>
      <c r="E1153" s="188" t="s">
        <v>243</v>
      </c>
      <c r="F1153" s="189">
        <v>1029</v>
      </c>
      <c r="G1153" s="189">
        <v>1803</v>
      </c>
      <c r="H1153" s="190" t="s">
        <v>855</v>
      </c>
      <c r="I1153" s="191" t="s">
        <v>53</v>
      </c>
      <c r="J1153" s="46"/>
    </row>
    <row r="1154" spans="1:11" ht="33" customHeight="1" x14ac:dyDescent="0.2">
      <c r="A1154" s="323">
        <f t="shared" si="34"/>
        <v>1115</v>
      </c>
      <c r="B1154" s="187" t="s">
        <v>2305</v>
      </c>
      <c r="C1154" s="22" t="s">
        <v>879</v>
      </c>
      <c r="D1154" s="309">
        <v>2016.02</v>
      </c>
      <c r="E1154" s="188" t="s">
        <v>206</v>
      </c>
      <c r="F1154" s="189">
        <v>1469</v>
      </c>
      <c r="G1154" s="189">
        <v>3586</v>
      </c>
      <c r="H1154" s="190" t="s">
        <v>855</v>
      </c>
      <c r="I1154" s="191" t="s">
        <v>53</v>
      </c>
      <c r="J1154" s="46"/>
    </row>
    <row r="1155" spans="1:11" ht="33" customHeight="1" x14ac:dyDescent="0.2">
      <c r="A1155" s="323">
        <f t="shared" si="34"/>
        <v>1116</v>
      </c>
      <c r="B1155" s="187" t="s">
        <v>2306</v>
      </c>
      <c r="C1155" s="308" t="s">
        <v>879</v>
      </c>
      <c r="D1155" s="309">
        <v>2016.05</v>
      </c>
      <c r="E1155" s="188" t="s">
        <v>206</v>
      </c>
      <c r="F1155" s="189">
        <v>1460</v>
      </c>
      <c r="G1155" s="189">
        <v>3634</v>
      </c>
      <c r="H1155" s="190" t="s">
        <v>855</v>
      </c>
      <c r="I1155" s="191" t="s">
        <v>53</v>
      </c>
      <c r="J1155" s="46"/>
    </row>
    <row r="1156" spans="1:11" ht="33" customHeight="1" x14ac:dyDescent="0.2">
      <c r="A1156" s="323">
        <f t="shared" si="34"/>
        <v>1117</v>
      </c>
      <c r="B1156" s="130" t="s">
        <v>2307</v>
      </c>
      <c r="C1156" s="22" t="s">
        <v>2286</v>
      </c>
      <c r="D1156" s="255">
        <v>2016.06</v>
      </c>
      <c r="E1156" s="59" t="s">
        <v>109</v>
      </c>
      <c r="F1156" s="60">
        <v>1471</v>
      </c>
      <c r="G1156" s="60">
        <v>2363</v>
      </c>
      <c r="H1156" s="139" t="s">
        <v>904</v>
      </c>
      <c r="I1156" s="140" t="s">
        <v>53</v>
      </c>
      <c r="J1156" s="46"/>
    </row>
    <row r="1157" spans="1:11" ht="33" customHeight="1" x14ac:dyDescent="0.2">
      <c r="A1157" s="323">
        <f t="shared" si="34"/>
        <v>1118</v>
      </c>
      <c r="B1157" s="54" t="s">
        <v>2308</v>
      </c>
      <c r="C1157" s="47" t="s">
        <v>879</v>
      </c>
      <c r="D1157" s="224">
        <v>2016.08</v>
      </c>
      <c r="E1157" s="55" t="s">
        <v>139</v>
      </c>
      <c r="F1157" s="56">
        <v>1577</v>
      </c>
      <c r="G1157" s="56">
        <v>2918</v>
      </c>
      <c r="H1157" s="57" t="s">
        <v>855</v>
      </c>
      <c r="I1157" s="58" t="s">
        <v>53</v>
      </c>
      <c r="J1157" s="45"/>
    </row>
    <row r="1158" spans="1:11" ht="33" customHeight="1" x14ac:dyDescent="0.2">
      <c r="A1158" s="323">
        <f t="shared" si="34"/>
        <v>1119</v>
      </c>
      <c r="B1158" s="54" t="s">
        <v>2309</v>
      </c>
      <c r="C1158" s="47" t="s">
        <v>879</v>
      </c>
      <c r="D1158" s="224">
        <v>2016.08</v>
      </c>
      <c r="E1158" s="55" t="s">
        <v>225</v>
      </c>
      <c r="F1158" s="56">
        <v>1487</v>
      </c>
      <c r="G1158" s="56">
        <v>2278</v>
      </c>
      <c r="H1158" s="57" t="s">
        <v>960</v>
      </c>
      <c r="I1158" s="58" t="s">
        <v>53</v>
      </c>
      <c r="J1158" s="45"/>
    </row>
    <row r="1159" spans="1:11" ht="33" customHeight="1" x14ac:dyDescent="0.2">
      <c r="A1159" s="323">
        <f t="shared" si="34"/>
        <v>1120</v>
      </c>
      <c r="B1159" s="54" t="s">
        <v>2310</v>
      </c>
      <c r="C1159" s="22" t="s">
        <v>879</v>
      </c>
      <c r="D1159" s="224">
        <v>2016.09</v>
      </c>
      <c r="E1159" s="55" t="s">
        <v>106</v>
      </c>
      <c r="F1159" s="56">
        <v>1525</v>
      </c>
      <c r="G1159" s="56">
        <v>2419</v>
      </c>
      <c r="H1159" s="200" t="s">
        <v>42</v>
      </c>
      <c r="I1159" s="58" t="s">
        <v>53</v>
      </c>
      <c r="J1159" s="46"/>
    </row>
    <row r="1160" spans="1:11" s="12" customFormat="1" ht="33" customHeight="1" x14ac:dyDescent="0.2">
      <c r="A1160" s="323">
        <f t="shared" si="34"/>
        <v>1121</v>
      </c>
      <c r="B1160" s="54" t="s">
        <v>2311</v>
      </c>
      <c r="C1160" s="22" t="s">
        <v>879</v>
      </c>
      <c r="D1160" s="224" t="s">
        <v>981</v>
      </c>
      <c r="E1160" s="55" t="s">
        <v>118</v>
      </c>
      <c r="F1160" s="56">
        <v>1407</v>
      </c>
      <c r="G1160" s="56">
        <v>2396</v>
      </c>
      <c r="H1160" s="57" t="s">
        <v>42</v>
      </c>
      <c r="I1160" s="58" t="s">
        <v>53</v>
      </c>
      <c r="J1160" s="46"/>
      <c r="K1160" s="328"/>
    </row>
    <row r="1161" spans="1:11" s="12" customFormat="1" ht="33" customHeight="1" x14ac:dyDescent="0.2">
      <c r="A1161" s="323">
        <f t="shared" si="34"/>
        <v>1122</v>
      </c>
      <c r="B1161" s="54" t="s">
        <v>2312</v>
      </c>
      <c r="C1161" s="47" t="s">
        <v>2236</v>
      </c>
      <c r="D1161" s="224">
        <v>2016.11</v>
      </c>
      <c r="E1161" s="55" t="s">
        <v>146</v>
      </c>
      <c r="F1161" s="67">
        <v>1554</v>
      </c>
      <c r="G1161" s="68">
        <v>2641</v>
      </c>
      <c r="H1161" s="57" t="s">
        <v>42</v>
      </c>
      <c r="I1161" s="70" t="s">
        <v>53</v>
      </c>
      <c r="J1161" s="46"/>
      <c r="K1161" s="328"/>
    </row>
    <row r="1162" spans="1:11" s="12" customFormat="1" ht="33" customHeight="1" x14ac:dyDescent="0.2">
      <c r="A1162" s="323">
        <f t="shared" si="34"/>
        <v>1123</v>
      </c>
      <c r="B1162" s="54" t="s">
        <v>2313</v>
      </c>
      <c r="C1162" s="47" t="s">
        <v>2236</v>
      </c>
      <c r="D1162" s="224">
        <v>2016.12</v>
      </c>
      <c r="E1162" s="55" t="s">
        <v>145</v>
      </c>
      <c r="F1162" s="56">
        <v>2672</v>
      </c>
      <c r="G1162" s="56">
        <v>5849</v>
      </c>
      <c r="H1162" s="57" t="s">
        <v>42</v>
      </c>
      <c r="I1162" s="70" t="s">
        <v>53</v>
      </c>
      <c r="J1162" s="46"/>
      <c r="K1162" s="328"/>
    </row>
    <row r="1163" spans="1:11" s="12" customFormat="1" ht="33" customHeight="1" x14ac:dyDescent="0.2">
      <c r="A1163" s="323">
        <f t="shared" ref="A1163:A1226" si="35">ROW()-39</f>
        <v>1124</v>
      </c>
      <c r="B1163" s="54" t="s">
        <v>2314</v>
      </c>
      <c r="C1163" s="47" t="s">
        <v>2243</v>
      </c>
      <c r="D1163" s="224">
        <v>2017.03</v>
      </c>
      <c r="E1163" s="55" t="s">
        <v>158</v>
      </c>
      <c r="F1163" s="56">
        <v>1654</v>
      </c>
      <c r="G1163" s="56">
        <v>2658</v>
      </c>
      <c r="H1163" s="69" t="s">
        <v>855</v>
      </c>
      <c r="I1163" s="70" t="s">
        <v>53</v>
      </c>
      <c r="J1163" s="46"/>
      <c r="K1163" s="328"/>
    </row>
    <row r="1164" spans="1:11" s="12" customFormat="1" ht="33" customHeight="1" x14ac:dyDescent="0.2">
      <c r="A1164" s="323">
        <f t="shared" si="35"/>
        <v>1125</v>
      </c>
      <c r="B1164" s="54" t="s">
        <v>2315</v>
      </c>
      <c r="C1164" s="47" t="s">
        <v>879</v>
      </c>
      <c r="D1164" s="224">
        <v>2017.03</v>
      </c>
      <c r="E1164" s="55" t="s">
        <v>162</v>
      </c>
      <c r="F1164" s="56">
        <v>1942</v>
      </c>
      <c r="G1164" s="56">
        <v>3187</v>
      </c>
      <c r="H1164" s="69" t="s">
        <v>855</v>
      </c>
      <c r="I1164" s="70" t="s">
        <v>53</v>
      </c>
      <c r="J1164" s="46"/>
      <c r="K1164" s="328"/>
    </row>
    <row r="1165" spans="1:11" s="12" customFormat="1" ht="33" customHeight="1" x14ac:dyDescent="0.2">
      <c r="A1165" s="323">
        <f t="shared" si="35"/>
        <v>1126</v>
      </c>
      <c r="B1165" s="78" t="s">
        <v>2316</v>
      </c>
      <c r="C1165" s="22" t="s">
        <v>2286</v>
      </c>
      <c r="D1165" s="224">
        <v>2017.04</v>
      </c>
      <c r="E1165" s="55" t="s">
        <v>168</v>
      </c>
      <c r="F1165" s="56">
        <v>2218</v>
      </c>
      <c r="G1165" s="56">
        <v>4098</v>
      </c>
      <c r="H1165" s="57" t="s">
        <v>2317</v>
      </c>
      <c r="I1165" s="70" t="s">
        <v>53</v>
      </c>
      <c r="J1165" s="46"/>
      <c r="K1165" s="328"/>
    </row>
    <row r="1166" spans="1:11" s="12" customFormat="1" ht="33" customHeight="1" x14ac:dyDescent="0.2">
      <c r="A1166" s="323">
        <f t="shared" si="35"/>
        <v>1127</v>
      </c>
      <c r="B1166" s="78" t="s">
        <v>2318</v>
      </c>
      <c r="C1166" s="22" t="s">
        <v>2319</v>
      </c>
      <c r="D1166" s="224">
        <v>2017.04</v>
      </c>
      <c r="E1166" s="55" t="s">
        <v>173</v>
      </c>
      <c r="F1166" s="56">
        <v>1404</v>
      </c>
      <c r="G1166" s="56">
        <v>2655</v>
      </c>
      <c r="H1166" s="57" t="s">
        <v>2317</v>
      </c>
      <c r="I1166" s="70" t="s">
        <v>53</v>
      </c>
      <c r="J1166" s="46"/>
      <c r="K1166" s="328"/>
    </row>
    <row r="1167" spans="1:11" s="12" customFormat="1" ht="33" customHeight="1" x14ac:dyDescent="0.2">
      <c r="A1167" s="323">
        <f t="shared" si="35"/>
        <v>1128</v>
      </c>
      <c r="B1167" s="54" t="s">
        <v>2320</v>
      </c>
      <c r="C1167" s="47" t="s">
        <v>2286</v>
      </c>
      <c r="D1167" s="224">
        <v>2017.05</v>
      </c>
      <c r="E1167" s="55" t="s">
        <v>131</v>
      </c>
      <c r="F1167" s="56">
        <v>1096</v>
      </c>
      <c r="G1167" s="56">
        <v>3192</v>
      </c>
      <c r="H1167" s="57" t="s">
        <v>1186</v>
      </c>
      <c r="I1167" s="70" t="s">
        <v>53</v>
      </c>
      <c r="J1167" s="46"/>
      <c r="K1167" s="328"/>
    </row>
    <row r="1168" spans="1:11" s="12" customFormat="1" ht="33" customHeight="1" x14ac:dyDescent="0.2">
      <c r="A1168" s="323">
        <f t="shared" si="35"/>
        <v>1129</v>
      </c>
      <c r="B1168" s="54" t="s">
        <v>2321</v>
      </c>
      <c r="C1168" s="47" t="s">
        <v>879</v>
      </c>
      <c r="D1168" s="224">
        <v>2017.05</v>
      </c>
      <c r="E1168" s="55" t="s">
        <v>125</v>
      </c>
      <c r="F1168" s="56">
        <v>1642</v>
      </c>
      <c r="G1168" s="56">
        <v>3211</v>
      </c>
      <c r="H1168" s="200" t="s">
        <v>855</v>
      </c>
      <c r="I1168" s="70" t="s">
        <v>53</v>
      </c>
      <c r="J1168" s="46"/>
      <c r="K1168" s="328"/>
    </row>
    <row r="1169" spans="1:11" s="12" customFormat="1" ht="33" customHeight="1" x14ac:dyDescent="0.2">
      <c r="A1169" s="323">
        <f t="shared" si="35"/>
        <v>1130</v>
      </c>
      <c r="B1169" s="78" t="s">
        <v>2322</v>
      </c>
      <c r="C1169" s="47" t="s">
        <v>879</v>
      </c>
      <c r="D1169" s="224">
        <v>2017.06</v>
      </c>
      <c r="E1169" s="55" t="s">
        <v>120</v>
      </c>
      <c r="F1169" s="56">
        <v>1198</v>
      </c>
      <c r="G1169" s="56">
        <v>2446</v>
      </c>
      <c r="H1169" s="200" t="s">
        <v>2</v>
      </c>
      <c r="I1169" s="58" t="s">
        <v>53</v>
      </c>
      <c r="J1169" s="46"/>
      <c r="K1169" s="328"/>
    </row>
    <row r="1170" spans="1:11" s="12" customFormat="1" ht="33" customHeight="1" x14ac:dyDescent="0.2">
      <c r="A1170" s="323">
        <f t="shared" si="35"/>
        <v>1131</v>
      </c>
      <c r="B1170" s="78" t="s">
        <v>2323</v>
      </c>
      <c r="C1170" s="47" t="s">
        <v>879</v>
      </c>
      <c r="D1170" s="224">
        <v>2017.06</v>
      </c>
      <c r="E1170" s="55" t="s">
        <v>121</v>
      </c>
      <c r="F1170" s="56">
        <v>1431</v>
      </c>
      <c r="G1170" s="56">
        <v>2602</v>
      </c>
      <c r="H1170" s="57" t="s">
        <v>42</v>
      </c>
      <c r="I1170" s="58" t="s">
        <v>53</v>
      </c>
      <c r="J1170" s="46"/>
      <c r="K1170" s="328"/>
    </row>
    <row r="1171" spans="1:11" s="12" customFormat="1" ht="33" customHeight="1" x14ac:dyDescent="0.2">
      <c r="A1171" s="323">
        <f t="shared" si="35"/>
        <v>1132</v>
      </c>
      <c r="B1171" s="78" t="s">
        <v>2324</v>
      </c>
      <c r="C1171" s="47" t="s">
        <v>2236</v>
      </c>
      <c r="D1171" s="224">
        <v>2017.06</v>
      </c>
      <c r="E1171" s="55" t="s">
        <v>119</v>
      </c>
      <c r="F1171" s="56">
        <v>1361</v>
      </c>
      <c r="G1171" s="56">
        <v>2435</v>
      </c>
      <c r="H1171" s="57" t="s">
        <v>42</v>
      </c>
      <c r="I1171" s="58" t="s">
        <v>53</v>
      </c>
      <c r="J1171" s="46"/>
      <c r="K1171" s="328"/>
    </row>
    <row r="1172" spans="1:11" s="12" customFormat="1" ht="33" customHeight="1" x14ac:dyDescent="0.2">
      <c r="A1172" s="323">
        <f t="shared" si="35"/>
        <v>1133</v>
      </c>
      <c r="B1172" s="78" t="s">
        <v>2325</v>
      </c>
      <c r="C1172" s="22" t="s">
        <v>2319</v>
      </c>
      <c r="D1172" s="224">
        <v>2017.06</v>
      </c>
      <c r="E1172" s="55" t="s">
        <v>118</v>
      </c>
      <c r="F1172" s="56">
        <v>1365</v>
      </c>
      <c r="G1172" s="56">
        <v>2345</v>
      </c>
      <c r="H1172" s="57" t="s">
        <v>42</v>
      </c>
      <c r="I1172" s="58" t="s">
        <v>53</v>
      </c>
      <c r="J1172" s="46"/>
      <c r="K1172" s="328"/>
    </row>
    <row r="1173" spans="1:11" s="5" customFormat="1" ht="33" customHeight="1" x14ac:dyDescent="0.2">
      <c r="A1173" s="323">
        <f t="shared" si="35"/>
        <v>1134</v>
      </c>
      <c r="B1173" s="78" t="s">
        <v>2326</v>
      </c>
      <c r="C1173" s="47" t="s">
        <v>879</v>
      </c>
      <c r="D1173" s="224">
        <v>2017.06</v>
      </c>
      <c r="E1173" s="55" t="s">
        <v>114</v>
      </c>
      <c r="F1173" s="56">
        <v>2366</v>
      </c>
      <c r="G1173" s="56">
        <v>3843</v>
      </c>
      <c r="H1173" s="57" t="s">
        <v>42</v>
      </c>
      <c r="I1173" s="58" t="s">
        <v>53</v>
      </c>
      <c r="J1173" s="46"/>
      <c r="K1173" s="231"/>
    </row>
    <row r="1174" spans="1:11" s="5" customFormat="1" ht="33" customHeight="1" x14ac:dyDescent="0.2">
      <c r="A1174" s="323">
        <f t="shared" si="35"/>
        <v>1135</v>
      </c>
      <c r="B1174" s="54" t="s">
        <v>2327</v>
      </c>
      <c r="C1174" s="47" t="s">
        <v>2286</v>
      </c>
      <c r="D1174" s="224">
        <v>2017.06</v>
      </c>
      <c r="E1174" s="55" t="s">
        <v>82</v>
      </c>
      <c r="F1174" s="56">
        <v>1591</v>
      </c>
      <c r="G1174" s="56">
        <v>2949</v>
      </c>
      <c r="H1174" s="200" t="s">
        <v>76</v>
      </c>
      <c r="I1174" s="58" t="s">
        <v>53</v>
      </c>
      <c r="J1174" s="46"/>
      <c r="K1174" s="231"/>
    </row>
    <row r="1175" spans="1:11" s="5" customFormat="1" ht="33" customHeight="1" x14ac:dyDescent="0.2">
      <c r="A1175" s="323">
        <f t="shared" si="35"/>
        <v>1136</v>
      </c>
      <c r="B1175" s="78" t="s">
        <v>2328</v>
      </c>
      <c r="C1175" s="22" t="s">
        <v>2286</v>
      </c>
      <c r="D1175" s="224">
        <v>2017.08</v>
      </c>
      <c r="E1175" s="55" t="s">
        <v>82</v>
      </c>
      <c r="F1175" s="56">
        <v>984</v>
      </c>
      <c r="G1175" s="56">
        <v>1895</v>
      </c>
      <c r="H1175" s="200" t="s">
        <v>2</v>
      </c>
      <c r="I1175" s="58" t="s">
        <v>53</v>
      </c>
      <c r="J1175" s="46"/>
      <c r="K1175" s="231"/>
    </row>
    <row r="1176" spans="1:11" s="5" customFormat="1" ht="33" customHeight="1" x14ac:dyDescent="0.2">
      <c r="A1176" s="323">
        <f t="shared" si="35"/>
        <v>1137</v>
      </c>
      <c r="B1176" s="78" t="s">
        <v>2329</v>
      </c>
      <c r="C1176" s="47" t="s">
        <v>2286</v>
      </c>
      <c r="D1176" s="224">
        <v>2017.08</v>
      </c>
      <c r="E1176" s="55" t="s">
        <v>80</v>
      </c>
      <c r="F1176" s="56">
        <v>1630</v>
      </c>
      <c r="G1176" s="56">
        <v>3308</v>
      </c>
      <c r="H1176" s="57" t="s">
        <v>2317</v>
      </c>
      <c r="I1176" s="58" t="s">
        <v>53</v>
      </c>
      <c r="J1176" s="46"/>
      <c r="K1176" s="231"/>
    </row>
    <row r="1177" spans="1:11" s="5" customFormat="1" ht="33" customHeight="1" x14ac:dyDescent="0.2">
      <c r="A1177" s="323">
        <f t="shared" si="35"/>
        <v>1138</v>
      </c>
      <c r="B1177" s="78" t="s">
        <v>2330</v>
      </c>
      <c r="C1177" s="47" t="s">
        <v>2251</v>
      </c>
      <c r="D1177" s="224">
        <v>2017.11</v>
      </c>
      <c r="E1177" s="55" t="s">
        <v>145</v>
      </c>
      <c r="F1177" s="56">
        <v>1357</v>
      </c>
      <c r="G1177" s="56">
        <v>2721</v>
      </c>
      <c r="H1177" s="57" t="s">
        <v>42</v>
      </c>
      <c r="I1177" s="58" t="s">
        <v>53</v>
      </c>
      <c r="J1177" s="46"/>
      <c r="K1177" s="231"/>
    </row>
    <row r="1178" spans="1:11" s="5" customFormat="1" ht="33" customHeight="1" x14ac:dyDescent="0.2">
      <c r="A1178" s="323">
        <f t="shared" si="35"/>
        <v>1139</v>
      </c>
      <c r="B1178" s="78" t="s">
        <v>2331</v>
      </c>
      <c r="C1178" s="47" t="s">
        <v>2286</v>
      </c>
      <c r="D1178" s="224">
        <v>2017.11</v>
      </c>
      <c r="E1178" s="55" t="s">
        <v>306</v>
      </c>
      <c r="F1178" s="56">
        <v>1364</v>
      </c>
      <c r="G1178" s="56">
        <v>2823</v>
      </c>
      <c r="H1178" s="200" t="s">
        <v>42</v>
      </c>
      <c r="I1178" s="58" t="s">
        <v>53</v>
      </c>
      <c r="J1178" s="46"/>
      <c r="K1178" s="231"/>
    </row>
    <row r="1179" spans="1:11" s="5" customFormat="1" ht="33" customHeight="1" x14ac:dyDescent="0.2">
      <c r="A1179" s="323">
        <f t="shared" si="35"/>
        <v>1140</v>
      </c>
      <c r="B1179" s="78" t="s">
        <v>2332</v>
      </c>
      <c r="C1179" s="47" t="s">
        <v>2251</v>
      </c>
      <c r="D1179" s="224">
        <v>2017.12</v>
      </c>
      <c r="E1179" s="81" t="s">
        <v>520</v>
      </c>
      <c r="F1179" s="56">
        <v>1598</v>
      </c>
      <c r="G1179" s="56">
        <v>3031</v>
      </c>
      <c r="H1179" s="57" t="s">
        <v>861</v>
      </c>
      <c r="I1179" s="58" t="s">
        <v>53</v>
      </c>
      <c r="J1179" s="46"/>
      <c r="K1179" s="231"/>
    </row>
    <row r="1180" spans="1:11" s="5" customFormat="1" ht="33" customHeight="1" x14ac:dyDescent="0.2">
      <c r="A1180" s="323">
        <f t="shared" si="35"/>
        <v>1141</v>
      </c>
      <c r="B1180" s="78" t="s">
        <v>2333</v>
      </c>
      <c r="C1180" s="22" t="s">
        <v>2251</v>
      </c>
      <c r="D1180" s="224">
        <v>2018.01</v>
      </c>
      <c r="E1180" s="55" t="s">
        <v>2334</v>
      </c>
      <c r="F1180" s="56">
        <v>1501</v>
      </c>
      <c r="G1180" s="56">
        <v>2810</v>
      </c>
      <c r="H1180" s="57" t="s">
        <v>42</v>
      </c>
      <c r="I1180" s="58" t="s">
        <v>53</v>
      </c>
      <c r="J1180" s="46"/>
      <c r="K1180" s="231"/>
    </row>
    <row r="1181" spans="1:11" s="5" customFormat="1" ht="33" customHeight="1" x14ac:dyDescent="0.2">
      <c r="A1181" s="323">
        <f t="shared" si="35"/>
        <v>1142</v>
      </c>
      <c r="B1181" s="54" t="s">
        <v>2335</v>
      </c>
      <c r="C1181" s="47" t="s">
        <v>2286</v>
      </c>
      <c r="D1181" s="224">
        <v>2018.01</v>
      </c>
      <c r="E1181" s="55" t="s">
        <v>2336</v>
      </c>
      <c r="F1181" s="56">
        <v>1199</v>
      </c>
      <c r="G1181" s="56">
        <v>1854</v>
      </c>
      <c r="H1181" s="57" t="s">
        <v>42</v>
      </c>
      <c r="I1181" s="58" t="s">
        <v>53</v>
      </c>
      <c r="J1181" s="46"/>
      <c r="K1181" s="231"/>
    </row>
    <row r="1182" spans="1:11" s="5" customFormat="1" ht="33" customHeight="1" x14ac:dyDescent="0.2">
      <c r="A1182" s="323">
        <f t="shared" si="35"/>
        <v>1143</v>
      </c>
      <c r="B1182" s="54" t="s">
        <v>2337</v>
      </c>
      <c r="C1182" s="47" t="s">
        <v>2286</v>
      </c>
      <c r="D1182" s="224">
        <v>2018.01</v>
      </c>
      <c r="E1182" s="55" t="s">
        <v>2338</v>
      </c>
      <c r="F1182" s="56">
        <v>1448</v>
      </c>
      <c r="G1182" s="56">
        <v>2773</v>
      </c>
      <c r="H1182" s="57" t="s">
        <v>42</v>
      </c>
      <c r="I1182" s="58" t="s">
        <v>53</v>
      </c>
      <c r="J1182" s="46"/>
      <c r="K1182" s="231"/>
    </row>
    <row r="1183" spans="1:11" s="5" customFormat="1" ht="33" customHeight="1" x14ac:dyDescent="0.2">
      <c r="A1183" s="323">
        <f t="shared" si="35"/>
        <v>1144</v>
      </c>
      <c r="B1183" s="54" t="s">
        <v>2339</v>
      </c>
      <c r="C1183" s="47" t="s">
        <v>2251</v>
      </c>
      <c r="D1183" s="224">
        <v>2018.02</v>
      </c>
      <c r="E1183" s="55" t="s">
        <v>340</v>
      </c>
      <c r="F1183" s="56">
        <v>1612</v>
      </c>
      <c r="G1183" s="56">
        <v>2738</v>
      </c>
      <c r="H1183" s="57" t="s">
        <v>2</v>
      </c>
      <c r="I1183" s="58" t="s">
        <v>2340</v>
      </c>
      <c r="J1183" s="46" t="s">
        <v>1599</v>
      </c>
      <c r="K1183" s="231"/>
    </row>
    <row r="1184" spans="1:11" s="5" customFormat="1" ht="33" customHeight="1" x14ac:dyDescent="0.2">
      <c r="A1184" s="323">
        <f t="shared" si="35"/>
        <v>1145</v>
      </c>
      <c r="B1184" s="54" t="s">
        <v>2341</v>
      </c>
      <c r="C1184" s="47" t="s">
        <v>2251</v>
      </c>
      <c r="D1184" s="224">
        <v>2018.02</v>
      </c>
      <c r="E1184" s="55" t="s">
        <v>2342</v>
      </c>
      <c r="F1184" s="56">
        <v>1402</v>
      </c>
      <c r="G1184" s="56">
        <v>2264</v>
      </c>
      <c r="H1184" s="200" t="s">
        <v>2</v>
      </c>
      <c r="I1184" s="58" t="s">
        <v>1593</v>
      </c>
      <c r="J1184" s="27"/>
      <c r="K1184" s="231"/>
    </row>
    <row r="1185" spans="1:11" s="5" customFormat="1" ht="33" customHeight="1" x14ac:dyDescent="0.2">
      <c r="A1185" s="323">
        <f t="shared" si="35"/>
        <v>1146</v>
      </c>
      <c r="B1185" s="54" t="s">
        <v>2343</v>
      </c>
      <c r="C1185" s="22" t="s">
        <v>879</v>
      </c>
      <c r="D1185" s="224">
        <v>2018.03</v>
      </c>
      <c r="E1185" s="55" t="s">
        <v>317</v>
      </c>
      <c r="F1185" s="56">
        <v>1435</v>
      </c>
      <c r="G1185" s="56">
        <v>2867</v>
      </c>
      <c r="H1185" s="57" t="s">
        <v>2</v>
      </c>
      <c r="I1185" s="58" t="s">
        <v>885</v>
      </c>
      <c r="J1185" s="46" t="s">
        <v>2344</v>
      </c>
      <c r="K1185" s="231"/>
    </row>
    <row r="1186" spans="1:11" s="5" customFormat="1" ht="33" customHeight="1" x14ac:dyDescent="0.2">
      <c r="A1186" s="323">
        <f t="shared" si="35"/>
        <v>1147</v>
      </c>
      <c r="B1186" s="78" t="s">
        <v>2345</v>
      </c>
      <c r="C1186" s="47" t="s">
        <v>2319</v>
      </c>
      <c r="D1186" s="224">
        <v>2018.03</v>
      </c>
      <c r="E1186" s="55" t="s">
        <v>532</v>
      </c>
      <c r="F1186" s="56">
        <v>1186</v>
      </c>
      <c r="G1186" s="56">
        <v>1960</v>
      </c>
      <c r="H1186" s="200" t="s">
        <v>2</v>
      </c>
      <c r="I1186" s="58" t="s">
        <v>885</v>
      </c>
      <c r="J1186" s="46"/>
      <c r="K1186" s="231"/>
    </row>
    <row r="1187" spans="1:11" s="5" customFormat="1" ht="33" customHeight="1" x14ac:dyDescent="0.2">
      <c r="A1187" s="323">
        <f t="shared" si="35"/>
        <v>1148</v>
      </c>
      <c r="B1187" s="78" t="s">
        <v>2346</v>
      </c>
      <c r="C1187" s="22" t="s">
        <v>879</v>
      </c>
      <c r="D1187" s="224">
        <v>2018.04</v>
      </c>
      <c r="E1187" s="81" t="s">
        <v>539</v>
      </c>
      <c r="F1187" s="56">
        <v>1265</v>
      </c>
      <c r="G1187" s="56">
        <v>1954</v>
      </c>
      <c r="H1187" s="57" t="s">
        <v>855</v>
      </c>
      <c r="I1187" s="58" t="s">
        <v>1593</v>
      </c>
      <c r="J1187" s="46"/>
      <c r="K1187" s="231"/>
    </row>
    <row r="1188" spans="1:11" s="5" customFormat="1" ht="33" customHeight="1" x14ac:dyDescent="0.2">
      <c r="A1188" s="323">
        <f t="shared" si="35"/>
        <v>1149</v>
      </c>
      <c r="B1188" s="54" t="s">
        <v>2347</v>
      </c>
      <c r="C1188" s="47" t="s">
        <v>879</v>
      </c>
      <c r="D1188" s="224">
        <v>2018.04</v>
      </c>
      <c r="E1188" s="88" t="s">
        <v>2348</v>
      </c>
      <c r="F1188" s="56">
        <v>1088</v>
      </c>
      <c r="G1188" s="56">
        <v>2238</v>
      </c>
      <c r="H1188" s="57" t="s">
        <v>855</v>
      </c>
      <c r="I1188" s="58" t="s">
        <v>1010</v>
      </c>
      <c r="J1188" s="46"/>
      <c r="K1188" s="231"/>
    </row>
    <row r="1189" spans="1:11" s="5" customFormat="1" ht="33" customHeight="1" x14ac:dyDescent="0.2">
      <c r="A1189" s="323">
        <f t="shared" si="35"/>
        <v>1150</v>
      </c>
      <c r="B1189" s="54" t="s">
        <v>2349</v>
      </c>
      <c r="C1189" s="47" t="s">
        <v>879</v>
      </c>
      <c r="D1189" s="224">
        <v>2018.04</v>
      </c>
      <c r="E1189" s="88" t="s">
        <v>542</v>
      </c>
      <c r="F1189" s="56">
        <v>1624</v>
      </c>
      <c r="G1189" s="56">
        <v>3172</v>
      </c>
      <c r="H1189" s="57" t="s">
        <v>861</v>
      </c>
      <c r="I1189" s="58" t="s">
        <v>2350</v>
      </c>
      <c r="J1189" s="46" t="s">
        <v>1109</v>
      </c>
      <c r="K1189" s="231"/>
    </row>
    <row r="1190" spans="1:11" s="5" customFormat="1" ht="33" customHeight="1" x14ac:dyDescent="0.2">
      <c r="A1190" s="323">
        <f t="shared" si="35"/>
        <v>1151</v>
      </c>
      <c r="B1190" s="78" t="s">
        <v>2351</v>
      </c>
      <c r="C1190" s="47" t="s">
        <v>879</v>
      </c>
      <c r="D1190" s="224">
        <v>2018.04</v>
      </c>
      <c r="E1190" s="81" t="s">
        <v>547</v>
      </c>
      <c r="F1190" s="56">
        <v>1426</v>
      </c>
      <c r="G1190" s="56">
        <v>2940</v>
      </c>
      <c r="H1190" s="57" t="s">
        <v>855</v>
      </c>
      <c r="I1190" s="58" t="s">
        <v>1010</v>
      </c>
      <c r="J1190" s="46"/>
      <c r="K1190" s="231"/>
    </row>
    <row r="1191" spans="1:11" s="5" customFormat="1" ht="33" customHeight="1" x14ac:dyDescent="0.2">
      <c r="A1191" s="323">
        <f t="shared" si="35"/>
        <v>1152</v>
      </c>
      <c r="B1191" s="78" t="s">
        <v>2352</v>
      </c>
      <c r="C1191" s="22" t="s">
        <v>2286</v>
      </c>
      <c r="D1191" s="224">
        <v>2018.05</v>
      </c>
      <c r="E1191" s="55" t="s">
        <v>1733</v>
      </c>
      <c r="F1191" s="56">
        <v>1813</v>
      </c>
      <c r="G1191" s="56">
        <v>3412</v>
      </c>
      <c r="H1191" s="57" t="s">
        <v>2</v>
      </c>
      <c r="I1191" s="58" t="s">
        <v>1010</v>
      </c>
      <c r="J1191" s="46"/>
      <c r="K1191" s="231"/>
    </row>
    <row r="1192" spans="1:11" s="5" customFormat="1" ht="33" customHeight="1" x14ac:dyDescent="0.2">
      <c r="A1192" s="323">
        <f t="shared" si="35"/>
        <v>1153</v>
      </c>
      <c r="B1192" s="78" t="s">
        <v>2353</v>
      </c>
      <c r="C1192" s="47" t="s">
        <v>879</v>
      </c>
      <c r="D1192" s="224">
        <v>2018.05</v>
      </c>
      <c r="E1192" s="55" t="s">
        <v>2354</v>
      </c>
      <c r="F1192" s="56">
        <v>1428</v>
      </c>
      <c r="G1192" s="56">
        <v>2821</v>
      </c>
      <c r="H1192" s="57" t="s">
        <v>2</v>
      </c>
      <c r="I1192" s="58" t="s">
        <v>1010</v>
      </c>
      <c r="J1192" s="46" t="s">
        <v>2344</v>
      </c>
      <c r="K1192" s="231"/>
    </row>
    <row r="1193" spans="1:11" s="5" customFormat="1" ht="33" customHeight="1" x14ac:dyDescent="0.2">
      <c r="A1193" s="323">
        <f t="shared" si="35"/>
        <v>1154</v>
      </c>
      <c r="B1193" s="78" t="s">
        <v>2355</v>
      </c>
      <c r="C1193" s="22" t="s">
        <v>879</v>
      </c>
      <c r="D1193" s="224">
        <v>2018.06</v>
      </c>
      <c r="E1193" s="55" t="s">
        <v>112</v>
      </c>
      <c r="F1193" s="56">
        <v>1441</v>
      </c>
      <c r="G1193" s="56">
        <v>2782</v>
      </c>
      <c r="H1193" s="200" t="s">
        <v>42</v>
      </c>
      <c r="I1193" s="58" t="s">
        <v>885</v>
      </c>
      <c r="J1193" s="46"/>
      <c r="K1193" s="231"/>
    </row>
    <row r="1194" spans="1:11" s="5" customFormat="1" ht="33" customHeight="1" x14ac:dyDescent="0.2">
      <c r="A1194" s="323">
        <f t="shared" si="35"/>
        <v>1155</v>
      </c>
      <c r="B1194" s="54" t="s">
        <v>2356</v>
      </c>
      <c r="C1194" s="22" t="s">
        <v>879</v>
      </c>
      <c r="D1194" s="224">
        <v>2018.06</v>
      </c>
      <c r="E1194" s="55" t="s">
        <v>114</v>
      </c>
      <c r="F1194" s="56">
        <v>1431</v>
      </c>
      <c r="G1194" s="56">
        <v>1989</v>
      </c>
      <c r="H1194" s="57" t="s">
        <v>42</v>
      </c>
      <c r="I1194" s="58" t="s">
        <v>1010</v>
      </c>
      <c r="J1194" s="46"/>
      <c r="K1194" s="231"/>
    </row>
    <row r="1195" spans="1:11" s="5" customFormat="1" ht="33" customHeight="1" x14ac:dyDescent="0.2">
      <c r="A1195" s="323">
        <f t="shared" si="35"/>
        <v>1156</v>
      </c>
      <c r="B1195" s="54" t="s">
        <v>2357</v>
      </c>
      <c r="C1195" s="47" t="s">
        <v>2236</v>
      </c>
      <c r="D1195" s="224">
        <v>2018.06</v>
      </c>
      <c r="E1195" s="55" t="s">
        <v>2336</v>
      </c>
      <c r="F1195" s="56">
        <v>1323</v>
      </c>
      <c r="G1195" s="56">
        <v>2066</v>
      </c>
      <c r="H1195" s="57" t="s">
        <v>42</v>
      </c>
      <c r="I1195" s="58" t="s">
        <v>885</v>
      </c>
      <c r="J1195" s="46"/>
      <c r="K1195" s="231"/>
    </row>
    <row r="1196" spans="1:11" s="5" customFormat="1" ht="33" customHeight="1" x14ac:dyDescent="0.2">
      <c r="A1196" s="323">
        <f t="shared" si="35"/>
        <v>1157</v>
      </c>
      <c r="B1196" s="54" t="s">
        <v>2358</v>
      </c>
      <c r="C1196" s="47" t="s">
        <v>2286</v>
      </c>
      <c r="D1196" s="224">
        <v>2018.07</v>
      </c>
      <c r="E1196" s="55" t="s">
        <v>2359</v>
      </c>
      <c r="F1196" s="56">
        <v>1453</v>
      </c>
      <c r="G1196" s="56">
        <v>2301</v>
      </c>
      <c r="H1196" s="57" t="s">
        <v>2317</v>
      </c>
      <c r="I1196" s="58" t="s">
        <v>885</v>
      </c>
      <c r="J1196" s="72"/>
      <c r="K1196" s="231"/>
    </row>
    <row r="1197" spans="1:11" s="5" customFormat="1" ht="33" customHeight="1" x14ac:dyDescent="0.2">
      <c r="A1197" s="323">
        <f t="shared" si="35"/>
        <v>1158</v>
      </c>
      <c r="B1197" s="54" t="s">
        <v>2360</v>
      </c>
      <c r="C1197" s="47" t="s">
        <v>2286</v>
      </c>
      <c r="D1197" s="224">
        <v>2018.08</v>
      </c>
      <c r="E1197" s="88" t="s">
        <v>2361</v>
      </c>
      <c r="F1197" s="56">
        <v>1435</v>
      </c>
      <c r="G1197" s="56">
        <v>2739</v>
      </c>
      <c r="H1197" s="57" t="s">
        <v>855</v>
      </c>
      <c r="I1197" s="58" t="s">
        <v>2350</v>
      </c>
      <c r="J1197" s="46"/>
      <c r="K1197" s="231"/>
    </row>
    <row r="1198" spans="1:11" s="5" customFormat="1" ht="33" customHeight="1" x14ac:dyDescent="0.2">
      <c r="A1198" s="323">
        <f t="shared" si="35"/>
        <v>1159</v>
      </c>
      <c r="B1198" s="54" t="s">
        <v>2362</v>
      </c>
      <c r="C1198" s="22" t="s">
        <v>879</v>
      </c>
      <c r="D1198" s="224">
        <v>2018.08</v>
      </c>
      <c r="E1198" s="81" t="s">
        <v>558</v>
      </c>
      <c r="F1198" s="56">
        <v>1466</v>
      </c>
      <c r="G1198" s="56">
        <v>2955</v>
      </c>
      <c r="H1198" s="57" t="s">
        <v>2317</v>
      </c>
      <c r="I1198" s="58" t="s">
        <v>885</v>
      </c>
      <c r="J1198" s="46"/>
      <c r="K1198" s="231"/>
    </row>
    <row r="1199" spans="1:11" s="5" customFormat="1" ht="33" customHeight="1" x14ac:dyDescent="0.2">
      <c r="A1199" s="323">
        <f t="shared" si="35"/>
        <v>1160</v>
      </c>
      <c r="B1199" s="78" t="s">
        <v>2363</v>
      </c>
      <c r="C1199" s="47" t="s">
        <v>2319</v>
      </c>
      <c r="D1199" s="224">
        <v>2018.09</v>
      </c>
      <c r="E1199" s="55" t="s">
        <v>532</v>
      </c>
      <c r="F1199" s="93">
        <v>1156</v>
      </c>
      <c r="G1199" s="93">
        <v>3502</v>
      </c>
      <c r="H1199" s="98" t="s">
        <v>43</v>
      </c>
      <c r="I1199" s="94" t="s">
        <v>53</v>
      </c>
      <c r="J1199" s="46"/>
      <c r="K1199" s="231"/>
    </row>
    <row r="1200" spans="1:11" s="5" customFormat="1" ht="33" customHeight="1" x14ac:dyDescent="0.2">
      <c r="A1200" s="323">
        <f t="shared" si="35"/>
        <v>1161</v>
      </c>
      <c r="B1200" s="54" t="s">
        <v>2364</v>
      </c>
      <c r="C1200" s="22" t="s">
        <v>2236</v>
      </c>
      <c r="D1200" s="224">
        <v>2018.09</v>
      </c>
      <c r="E1200" s="55" t="s">
        <v>2365</v>
      </c>
      <c r="F1200" s="93">
        <v>1570</v>
      </c>
      <c r="G1200" s="93">
        <v>2326</v>
      </c>
      <c r="H1200" s="149" t="s">
        <v>43</v>
      </c>
      <c r="I1200" s="94" t="s">
        <v>53</v>
      </c>
      <c r="J1200" s="46"/>
      <c r="K1200" s="231"/>
    </row>
    <row r="1201" spans="1:11" s="5" customFormat="1" ht="33" customHeight="1" x14ac:dyDescent="0.2">
      <c r="A1201" s="323">
        <f t="shared" si="35"/>
        <v>1162</v>
      </c>
      <c r="B1201" s="101" t="s">
        <v>2366</v>
      </c>
      <c r="C1201" s="216" t="s">
        <v>2236</v>
      </c>
      <c r="D1201" s="300">
        <v>2018.09</v>
      </c>
      <c r="E1201" s="99" t="s">
        <v>2367</v>
      </c>
      <c r="F1201" s="100">
        <v>1390</v>
      </c>
      <c r="G1201" s="100">
        <v>2738</v>
      </c>
      <c r="H1201" s="149" t="s">
        <v>43</v>
      </c>
      <c r="I1201" s="166" t="s">
        <v>53</v>
      </c>
      <c r="J1201" s="46"/>
      <c r="K1201" s="231"/>
    </row>
    <row r="1202" spans="1:11" s="5" customFormat="1" ht="33" customHeight="1" x14ac:dyDescent="0.2">
      <c r="A1202" s="323">
        <f t="shared" si="35"/>
        <v>1163</v>
      </c>
      <c r="B1202" s="54" t="s">
        <v>2368</v>
      </c>
      <c r="C1202" s="22" t="s">
        <v>2286</v>
      </c>
      <c r="D1202" s="224">
        <v>2018.11</v>
      </c>
      <c r="E1202" s="55" t="s">
        <v>2354</v>
      </c>
      <c r="F1202" s="93">
        <v>1957</v>
      </c>
      <c r="G1202" s="93">
        <v>3308</v>
      </c>
      <c r="H1202" s="57" t="s">
        <v>861</v>
      </c>
      <c r="I1202" s="94" t="s">
        <v>1010</v>
      </c>
      <c r="J1202" s="46" t="s">
        <v>2369</v>
      </c>
      <c r="K1202" s="231"/>
    </row>
    <row r="1203" spans="1:11" s="5" customFormat="1" ht="33" customHeight="1" x14ac:dyDescent="0.2">
      <c r="A1203" s="323">
        <f t="shared" si="35"/>
        <v>1164</v>
      </c>
      <c r="B1203" s="54" t="s">
        <v>2370</v>
      </c>
      <c r="C1203" s="47" t="s">
        <v>879</v>
      </c>
      <c r="D1203" s="224">
        <v>2018.12</v>
      </c>
      <c r="E1203" s="96" t="s">
        <v>564</v>
      </c>
      <c r="F1203" s="56">
        <v>1329</v>
      </c>
      <c r="G1203" s="56">
        <v>2642</v>
      </c>
      <c r="H1203" s="98" t="s">
        <v>870</v>
      </c>
      <c r="I1203" s="94" t="s">
        <v>35</v>
      </c>
      <c r="J1203" s="46" t="s">
        <v>1109</v>
      </c>
      <c r="K1203" s="231"/>
    </row>
    <row r="1204" spans="1:11" s="5" customFormat="1" ht="33" customHeight="1" x14ac:dyDescent="0.2">
      <c r="A1204" s="323">
        <f t="shared" si="35"/>
        <v>1165</v>
      </c>
      <c r="B1204" s="54" t="s">
        <v>2371</v>
      </c>
      <c r="C1204" s="47" t="s">
        <v>2243</v>
      </c>
      <c r="D1204" s="224">
        <v>2018.12</v>
      </c>
      <c r="E1204" s="96" t="s">
        <v>566</v>
      </c>
      <c r="F1204" s="56">
        <v>1641</v>
      </c>
      <c r="G1204" s="56">
        <v>3238</v>
      </c>
      <c r="H1204" s="149" t="s">
        <v>941</v>
      </c>
      <c r="I1204" s="94" t="s">
        <v>35</v>
      </c>
      <c r="J1204" s="46"/>
      <c r="K1204" s="231"/>
    </row>
    <row r="1205" spans="1:11" s="5" customFormat="1" ht="33" customHeight="1" x14ac:dyDescent="0.2">
      <c r="A1205" s="323">
        <f t="shared" si="35"/>
        <v>1166</v>
      </c>
      <c r="B1205" s="54" t="s">
        <v>2372</v>
      </c>
      <c r="C1205" s="22" t="s">
        <v>2373</v>
      </c>
      <c r="D1205" s="224">
        <v>2018.12</v>
      </c>
      <c r="E1205" s="96" t="s">
        <v>566</v>
      </c>
      <c r="F1205" s="56">
        <v>22</v>
      </c>
      <c r="G1205" s="56">
        <v>32</v>
      </c>
      <c r="H1205" s="98" t="s">
        <v>2374</v>
      </c>
      <c r="I1205" s="94" t="s">
        <v>2202</v>
      </c>
      <c r="J1205" s="27"/>
      <c r="K1205" s="231"/>
    </row>
    <row r="1206" spans="1:11" s="5" customFormat="1" ht="33" customHeight="1" x14ac:dyDescent="0.2">
      <c r="A1206" s="323">
        <f t="shared" si="35"/>
        <v>1167</v>
      </c>
      <c r="B1206" s="47" t="s">
        <v>595</v>
      </c>
      <c r="C1206" s="47" t="s">
        <v>879</v>
      </c>
      <c r="D1206" s="260">
        <v>2019.01</v>
      </c>
      <c r="E1206" s="47" t="s">
        <v>596</v>
      </c>
      <c r="F1206" s="182">
        <v>1491</v>
      </c>
      <c r="G1206" s="182">
        <v>2274</v>
      </c>
      <c r="H1206" s="177" t="s">
        <v>43</v>
      </c>
      <c r="I1206" s="178" t="s">
        <v>35</v>
      </c>
      <c r="J1206" s="27"/>
      <c r="K1206" s="231"/>
    </row>
    <row r="1207" spans="1:11" s="5" customFormat="1" ht="33" customHeight="1" x14ac:dyDescent="0.2">
      <c r="A1207" s="323">
        <f t="shared" si="35"/>
        <v>1168</v>
      </c>
      <c r="B1207" s="47" t="s">
        <v>2375</v>
      </c>
      <c r="C1207" s="47" t="s">
        <v>2243</v>
      </c>
      <c r="D1207" s="260">
        <v>2019.02</v>
      </c>
      <c r="E1207" s="47" t="s">
        <v>604</v>
      </c>
      <c r="F1207" s="182">
        <v>1537</v>
      </c>
      <c r="G1207" s="182">
        <v>2378</v>
      </c>
      <c r="H1207" s="183" t="s">
        <v>941</v>
      </c>
      <c r="I1207" s="184" t="s">
        <v>35</v>
      </c>
      <c r="J1207" s="27"/>
      <c r="K1207" s="231"/>
    </row>
    <row r="1208" spans="1:11" s="5" customFormat="1" ht="33" customHeight="1" x14ac:dyDescent="0.2">
      <c r="A1208" s="323">
        <f t="shared" si="35"/>
        <v>1169</v>
      </c>
      <c r="B1208" s="54" t="s">
        <v>2376</v>
      </c>
      <c r="C1208" s="47" t="s">
        <v>879</v>
      </c>
      <c r="D1208" s="224">
        <v>2019.04</v>
      </c>
      <c r="E1208" s="96" t="s">
        <v>2377</v>
      </c>
      <c r="F1208" s="56">
        <v>3090</v>
      </c>
      <c r="G1208" s="56">
        <v>6506</v>
      </c>
      <c r="H1208" s="98" t="s">
        <v>43</v>
      </c>
      <c r="I1208" s="94" t="s">
        <v>53</v>
      </c>
      <c r="J1208" s="27"/>
      <c r="K1208" s="231"/>
    </row>
    <row r="1209" spans="1:11" s="5" customFormat="1" ht="33" customHeight="1" x14ac:dyDescent="0.2">
      <c r="A1209" s="323">
        <f t="shared" si="35"/>
        <v>1170</v>
      </c>
      <c r="B1209" s="54" t="s">
        <v>2378</v>
      </c>
      <c r="C1209" s="47" t="s">
        <v>2243</v>
      </c>
      <c r="D1209" s="224">
        <v>2019.05</v>
      </c>
      <c r="E1209" s="96" t="s">
        <v>552</v>
      </c>
      <c r="F1209" s="56">
        <v>1699</v>
      </c>
      <c r="G1209" s="56">
        <v>3425</v>
      </c>
      <c r="H1209" s="149" t="s">
        <v>43</v>
      </c>
      <c r="I1209" s="94" t="s">
        <v>53</v>
      </c>
      <c r="J1209" s="27" t="s">
        <v>1052</v>
      </c>
      <c r="K1209" s="231"/>
    </row>
    <row r="1210" spans="1:11" s="5" customFormat="1" ht="33" customHeight="1" x14ac:dyDescent="0.2">
      <c r="A1210" s="323">
        <f t="shared" si="35"/>
        <v>1171</v>
      </c>
      <c r="B1210" s="54" t="s">
        <v>2379</v>
      </c>
      <c r="C1210" s="47" t="s">
        <v>2286</v>
      </c>
      <c r="D1210" s="224">
        <v>2019.05</v>
      </c>
      <c r="E1210" s="96" t="s">
        <v>642</v>
      </c>
      <c r="F1210" s="56">
        <v>1398</v>
      </c>
      <c r="G1210" s="56">
        <v>2357</v>
      </c>
      <c r="H1210" s="98" t="s">
        <v>43</v>
      </c>
      <c r="I1210" s="94" t="s">
        <v>53</v>
      </c>
      <c r="J1210" s="27"/>
      <c r="K1210" s="231"/>
    </row>
    <row r="1211" spans="1:11" s="5" customFormat="1" ht="33" customHeight="1" x14ac:dyDescent="0.2">
      <c r="A1211" s="323">
        <f t="shared" si="35"/>
        <v>1172</v>
      </c>
      <c r="B1211" s="54" t="s">
        <v>2380</v>
      </c>
      <c r="C1211" s="47" t="s">
        <v>2381</v>
      </c>
      <c r="D1211" s="224">
        <v>2019.06</v>
      </c>
      <c r="E1211" s="96" t="s">
        <v>646</v>
      </c>
      <c r="F1211" s="56">
        <v>2273</v>
      </c>
      <c r="G1211" s="56">
        <v>4672</v>
      </c>
      <c r="H1211" s="98" t="s">
        <v>621</v>
      </c>
      <c r="I1211" s="94" t="s">
        <v>35</v>
      </c>
      <c r="J1211" s="27" t="s">
        <v>1109</v>
      </c>
      <c r="K1211" s="231"/>
    </row>
    <row r="1212" spans="1:11" s="5" customFormat="1" ht="33" customHeight="1" x14ac:dyDescent="0.2">
      <c r="A1212" s="323">
        <f t="shared" si="35"/>
        <v>1173</v>
      </c>
      <c r="B1212" s="54" t="s">
        <v>653</v>
      </c>
      <c r="C1212" s="47" t="s">
        <v>2381</v>
      </c>
      <c r="D1212" s="224">
        <v>2019.06</v>
      </c>
      <c r="E1212" s="96" t="s">
        <v>522</v>
      </c>
      <c r="F1212" s="56">
        <v>1534</v>
      </c>
      <c r="G1212" s="56">
        <v>3073</v>
      </c>
      <c r="H1212" s="98" t="s">
        <v>621</v>
      </c>
      <c r="I1212" s="94" t="s">
        <v>35</v>
      </c>
      <c r="J1212" s="27"/>
      <c r="K1212" s="231"/>
    </row>
    <row r="1213" spans="1:11" s="5" customFormat="1" ht="33" customHeight="1" x14ac:dyDescent="0.2">
      <c r="A1213" s="323">
        <f t="shared" si="35"/>
        <v>1174</v>
      </c>
      <c r="B1213" s="54" t="s">
        <v>2382</v>
      </c>
      <c r="C1213" s="47" t="s">
        <v>2296</v>
      </c>
      <c r="D1213" s="224">
        <v>2019.07</v>
      </c>
      <c r="E1213" s="96" t="s">
        <v>659</v>
      </c>
      <c r="F1213" s="56">
        <v>1698</v>
      </c>
      <c r="G1213" s="56">
        <v>2810</v>
      </c>
      <c r="H1213" s="98" t="s">
        <v>621</v>
      </c>
      <c r="I1213" s="94" t="s">
        <v>35</v>
      </c>
      <c r="J1213" s="27"/>
      <c r="K1213" s="231"/>
    </row>
    <row r="1214" spans="1:11" s="5" customFormat="1" ht="33" customHeight="1" x14ac:dyDescent="0.2">
      <c r="A1214" s="323">
        <f t="shared" si="35"/>
        <v>1175</v>
      </c>
      <c r="B1214" s="54" t="s">
        <v>668</v>
      </c>
      <c r="C1214" s="47" t="s">
        <v>2383</v>
      </c>
      <c r="D1214" s="224">
        <v>2019.08</v>
      </c>
      <c r="E1214" s="96" t="s">
        <v>550</v>
      </c>
      <c r="F1214" s="56">
        <v>1518</v>
      </c>
      <c r="G1214" s="56">
        <v>2928</v>
      </c>
      <c r="H1214" s="98" t="s">
        <v>621</v>
      </c>
      <c r="I1214" s="94" t="s">
        <v>35</v>
      </c>
      <c r="J1214" s="154"/>
      <c r="K1214" s="231"/>
    </row>
    <row r="1215" spans="1:11" s="5" customFormat="1" ht="33" customHeight="1" x14ac:dyDescent="0.2">
      <c r="A1215" s="323">
        <f t="shared" si="35"/>
        <v>1176</v>
      </c>
      <c r="B1215" s="73" t="s">
        <v>678</v>
      </c>
      <c r="C1215" s="47" t="s">
        <v>2243</v>
      </c>
      <c r="D1215" s="300">
        <v>2019.09</v>
      </c>
      <c r="E1215" s="102" t="s">
        <v>682</v>
      </c>
      <c r="F1215" s="74">
        <v>2736</v>
      </c>
      <c r="G1215" s="74">
        <v>4969</v>
      </c>
      <c r="H1215" s="262" t="s">
        <v>43</v>
      </c>
      <c r="I1215" s="166" t="s">
        <v>53</v>
      </c>
      <c r="J1215" s="27"/>
      <c r="K1215" s="231"/>
    </row>
    <row r="1216" spans="1:11" ht="33" customHeight="1" x14ac:dyDescent="0.2">
      <c r="A1216" s="323">
        <f t="shared" si="35"/>
        <v>1177</v>
      </c>
      <c r="B1216" s="54" t="s">
        <v>679</v>
      </c>
      <c r="C1216" s="47" t="s">
        <v>2243</v>
      </c>
      <c r="D1216" s="224">
        <v>2019.09</v>
      </c>
      <c r="E1216" s="96" t="s">
        <v>691</v>
      </c>
      <c r="F1216" s="56">
        <v>1369</v>
      </c>
      <c r="G1216" s="56">
        <v>1374</v>
      </c>
      <c r="H1216" s="98" t="s">
        <v>43</v>
      </c>
      <c r="I1216" s="166" t="s">
        <v>53</v>
      </c>
    </row>
    <row r="1217" spans="1:11" ht="33" customHeight="1" x14ac:dyDescent="0.2">
      <c r="A1217" s="323">
        <f t="shared" si="35"/>
        <v>1178</v>
      </c>
      <c r="B1217" s="54" t="s">
        <v>2384</v>
      </c>
      <c r="C1217" s="22" t="s">
        <v>2286</v>
      </c>
      <c r="D1217" s="224">
        <v>2019.11</v>
      </c>
      <c r="E1217" s="96" t="s">
        <v>710</v>
      </c>
      <c r="F1217" s="56">
        <v>1591</v>
      </c>
      <c r="G1217" s="56">
        <v>2443</v>
      </c>
      <c r="H1217" s="98" t="s">
        <v>43</v>
      </c>
      <c r="I1217" s="94" t="s">
        <v>53</v>
      </c>
    </row>
    <row r="1218" spans="1:11" ht="33" customHeight="1" x14ac:dyDescent="0.2">
      <c r="A1218" s="323">
        <f t="shared" si="35"/>
        <v>1179</v>
      </c>
      <c r="B1218" s="54" t="s">
        <v>2385</v>
      </c>
      <c r="C1218" s="89" t="s">
        <v>2381</v>
      </c>
      <c r="D1218" s="224">
        <v>2020.03</v>
      </c>
      <c r="E1218" s="96" t="s">
        <v>404</v>
      </c>
      <c r="F1218" s="56">
        <v>2740</v>
      </c>
      <c r="G1218" s="56">
        <v>4901</v>
      </c>
      <c r="H1218" s="98" t="s">
        <v>43</v>
      </c>
      <c r="I1218" s="166" t="s">
        <v>53</v>
      </c>
    </row>
    <row r="1219" spans="1:11" ht="33" customHeight="1" x14ac:dyDescent="0.2">
      <c r="A1219" s="323">
        <f t="shared" si="35"/>
        <v>1180</v>
      </c>
      <c r="B1219" s="54" t="s">
        <v>758</v>
      </c>
      <c r="C1219" s="89" t="s">
        <v>26</v>
      </c>
      <c r="D1219" s="224">
        <v>2020.04</v>
      </c>
      <c r="E1219" s="96" t="s">
        <v>759</v>
      </c>
      <c r="F1219" s="56">
        <v>1830</v>
      </c>
      <c r="G1219" s="56">
        <v>3572</v>
      </c>
      <c r="H1219" s="98" t="s">
        <v>43</v>
      </c>
      <c r="I1219" s="166" t="s">
        <v>53</v>
      </c>
      <c r="J1219" s="27" t="s">
        <v>914</v>
      </c>
    </row>
    <row r="1220" spans="1:11" ht="33" customHeight="1" x14ac:dyDescent="0.2">
      <c r="A1220" s="323">
        <f t="shared" si="35"/>
        <v>1181</v>
      </c>
      <c r="B1220" s="54" t="s">
        <v>760</v>
      </c>
      <c r="C1220" s="95" t="s">
        <v>26</v>
      </c>
      <c r="D1220" s="224">
        <v>2020.04</v>
      </c>
      <c r="E1220" s="96" t="s">
        <v>2386</v>
      </c>
      <c r="F1220" s="56">
        <v>1544</v>
      </c>
      <c r="G1220" s="56">
        <v>3119</v>
      </c>
      <c r="H1220" s="98" t="s">
        <v>1182</v>
      </c>
      <c r="I1220" s="94" t="s">
        <v>53</v>
      </c>
    </row>
    <row r="1221" spans="1:11" ht="33" customHeight="1" x14ac:dyDescent="0.2">
      <c r="A1221" s="323">
        <f t="shared" si="35"/>
        <v>1182</v>
      </c>
      <c r="B1221" s="47" t="s">
        <v>2387</v>
      </c>
      <c r="C1221" s="47" t="s">
        <v>26</v>
      </c>
      <c r="D1221" s="223">
        <v>2020.06</v>
      </c>
      <c r="E1221" s="48" t="s">
        <v>778</v>
      </c>
      <c r="F1221" s="49">
        <v>1057</v>
      </c>
      <c r="G1221" s="49">
        <v>2122</v>
      </c>
      <c r="H1221" s="50" t="s">
        <v>43</v>
      </c>
      <c r="I1221" s="51" t="s">
        <v>53</v>
      </c>
      <c r="J1221" s="27" t="s">
        <v>2388</v>
      </c>
    </row>
    <row r="1222" spans="1:11" ht="33" customHeight="1" x14ac:dyDescent="0.2">
      <c r="A1222" s="323">
        <f t="shared" si="35"/>
        <v>1183</v>
      </c>
      <c r="B1222" s="47" t="s">
        <v>2389</v>
      </c>
      <c r="C1222" s="22" t="s">
        <v>26</v>
      </c>
      <c r="D1222" s="223">
        <v>2020.06</v>
      </c>
      <c r="E1222" s="48" t="s">
        <v>673</v>
      </c>
      <c r="F1222" s="49">
        <v>1268</v>
      </c>
      <c r="G1222" s="49">
        <v>2055</v>
      </c>
      <c r="H1222" s="50" t="s">
        <v>43</v>
      </c>
      <c r="I1222" s="51" t="s">
        <v>53</v>
      </c>
    </row>
    <row r="1223" spans="1:11" ht="33" customHeight="1" x14ac:dyDescent="0.2">
      <c r="A1223" s="323">
        <f t="shared" si="35"/>
        <v>1184</v>
      </c>
      <c r="B1223" s="47" t="s">
        <v>2390</v>
      </c>
      <c r="C1223" s="22" t="s">
        <v>26</v>
      </c>
      <c r="D1223" s="223">
        <v>2020.07</v>
      </c>
      <c r="E1223" s="48" t="s">
        <v>777</v>
      </c>
      <c r="F1223" s="49">
        <v>1700</v>
      </c>
      <c r="G1223" s="49">
        <v>3102</v>
      </c>
      <c r="H1223" s="50" t="s">
        <v>43</v>
      </c>
      <c r="I1223" s="51" t="s">
        <v>53</v>
      </c>
      <c r="J1223" s="27" t="s">
        <v>1048</v>
      </c>
    </row>
    <row r="1224" spans="1:11" ht="33" customHeight="1" x14ac:dyDescent="0.2">
      <c r="A1224" s="323">
        <f t="shared" si="35"/>
        <v>1185</v>
      </c>
      <c r="B1224" s="47" t="s">
        <v>2391</v>
      </c>
      <c r="C1224" s="22" t="s">
        <v>26</v>
      </c>
      <c r="D1224" s="223">
        <v>2020.07</v>
      </c>
      <c r="E1224" s="48" t="s">
        <v>791</v>
      </c>
      <c r="F1224" s="49">
        <v>1498</v>
      </c>
      <c r="G1224" s="49">
        <v>3154</v>
      </c>
      <c r="H1224" s="50" t="s">
        <v>43</v>
      </c>
      <c r="I1224" s="51" t="s">
        <v>53</v>
      </c>
      <c r="J1224" s="27" t="s">
        <v>914</v>
      </c>
    </row>
    <row r="1225" spans="1:11" ht="33" customHeight="1" x14ac:dyDescent="0.2">
      <c r="A1225" s="323">
        <f t="shared" si="35"/>
        <v>1186</v>
      </c>
      <c r="B1225" s="47" t="s">
        <v>2392</v>
      </c>
      <c r="C1225" s="47" t="s">
        <v>26</v>
      </c>
      <c r="D1225" s="223">
        <v>2020.07</v>
      </c>
      <c r="E1225" s="48" t="s">
        <v>792</v>
      </c>
      <c r="F1225" s="49">
        <v>4140</v>
      </c>
      <c r="G1225" s="49">
        <v>7433</v>
      </c>
      <c r="H1225" s="50" t="s">
        <v>43</v>
      </c>
      <c r="I1225" s="51" t="s">
        <v>53</v>
      </c>
    </row>
    <row r="1226" spans="1:11" ht="33" customHeight="1" x14ac:dyDescent="0.2">
      <c r="A1226" s="323">
        <f t="shared" si="35"/>
        <v>1187</v>
      </c>
      <c r="B1226" s="54" t="s">
        <v>2393</v>
      </c>
      <c r="C1226" s="54" t="s">
        <v>26</v>
      </c>
      <c r="D1226" s="224">
        <v>2020.08</v>
      </c>
      <c r="E1226" s="55" t="s">
        <v>646</v>
      </c>
      <c r="F1226" s="56">
        <v>1392</v>
      </c>
      <c r="G1226" s="56">
        <v>2910</v>
      </c>
      <c r="H1226" s="57" t="s">
        <v>43</v>
      </c>
      <c r="I1226" s="58" t="s">
        <v>53</v>
      </c>
      <c r="J1226" s="46"/>
    </row>
    <row r="1227" spans="1:11" ht="33" customHeight="1" x14ac:dyDescent="0.2">
      <c r="A1227" s="323">
        <f t="shared" ref="A1227:A1231" si="36">ROW()-39</f>
        <v>1188</v>
      </c>
      <c r="B1227" s="54" t="s">
        <v>2394</v>
      </c>
      <c r="C1227" s="54" t="s">
        <v>26</v>
      </c>
      <c r="D1227" s="224">
        <v>2020.08</v>
      </c>
      <c r="E1227" s="55" t="s">
        <v>799</v>
      </c>
      <c r="F1227" s="56">
        <v>1810</v>
      </c>
      <c r="G1227" s="56">
        <v>2946</v>
      </c>
      <c r="H1227" s="57" t="s">
        <v>43</v>
      </c>
      <c r="I1227" s="58" t="s">
        <v>53</v>
      </c>
      <c r="J1227" s="46"/>
    </row>
    <row r="1228" spans="1:11" ht="33" customHeight="1" x14ac:dyDescent="0.2">
      <c r="A1228" s="323">
        <f t="shared" si="36"/>
        <v>1189</v>
      </c>
      <c r="B1228" s="47" t="s">
        <v>2395</v>
      </c>
      <c r="C1228" s="47" t="s">
        <v>26</v>
      </c>
      <c r="D1228" s="223">
        <v>2020.09</v>
      </c>
      <c r="E1228" s="48" t="s">
        <v>814</v>
      </c>
      <c r="F1228" s="49">
        <v>1646</v>
      </c>
      <c r="G1228" s="49">
        <v>3144</v>
      </c>
      <c r="H1228" s="50" t="s">
        <v>43</v>
      </c>
      <c r="I1228" s="51" t="s">
        <v>53</v>
      </c>
      <c r="J1228" s="27" t="s">
        <v>802</v>
      </c>
    </row>
    <row r="1229" spans="1:11" ht="33" customHeight="1" x14ac:dyDescent="0.2">
      <c r="A1229" s="323">
        <f t="shared" si="36"/>
        <v>1190</v>
      </c>
      <c r="B1229" s="47" t="s">
        <v>2396</v>
      </c>
      <c r="C1229" s="22" t="s">
        <v>26</v>
      </c>
      <c r="D1229" s="223" t="s">
        <v>822</v>
      </c>
      <c r="E1229" s="48" t="s">
        <v>340</v>
      </c>
      <c r="F1229" s="49">
        <v>1406</v>
      </c>
      <c r="G1229" s="49">
        <v>2559</v>
      </c>
      <c r="H1229" s="50" t="s">
        <v>43</v>
      </c>
      <c r="I1229" s="51" t="s">
        <v>53</v>
      </c>
    </row>
    <row r="1230" spans="1:11" ht="33" customHeight="1" x14ac:dyDescent="0.2">
      <c r="A1230" s="323">
        <f t="shared" si="36"/>
        <v>1191</v>
      </c>
      <c r="B1230" s="47" t="s">
        <v>2397</v>
      </c>
      <c r="C1230" s="47" t="s">
        <v>26</v>
      </c>
      <c r="D1230" s="223" t="s">
        <v>822</v>
      </c>
      <c r="E1230" s="48" t="s">
        <v>630</v>
      </c>
      <c r="F1230" s="49">
        <v>1465</v>
      </c>
      <c r="G1230" s="49">
        <v>2283</v>
      </c>
      <c r="H1230" s="50" t="s">
        <v>43</v>
      </c>
      <c r="I1230" s="51" t="s">
        <v>53</v>
      </c>
    </row>
    <row r="1231" spans="1:11" ht="33" customHeight="1" x14ac:dyDescent="0.2">
      <c r="A1231" s="323">
        <f t="shared" si="36"/>
        <v>1192</v>
      </c>
      <c r="B1231" s="47" t="s">
        <v>2398</v>
      </c>
      <c r="C1231" s="47" t="s">
        <v>26</v>
      </c>
      <c r="D1231" s="223">
        <v>2020.11</v>
      </c>
      <c r="E1231" s="48" t="s">
        <v>589</v>
      </c>
      <c r="F1231" s="49">
        <v>1008</v>
      </c>
      <c r="G1231" s="49">
        <v>1997</v>
      </c>
      <c r="H1231" s="50" t="s">
        <v>43</v>
      </c>
      <c r="I1231" s="51" t="s">
        <v>53</v>
      </c>
      <c r="J1231" s="27" t="s">
        <v>803</v>
      </c>
    </row>
    <row r="1232" spans="1:11" s="5" customFormat="1" ht="33" customHeight="1" x14ac:dyDescent="0.2">
      <c r="A1232" s="369" t="s">
        <v>733</v>
      </c>
      <c r="B1232" s="370"/>
      <c r="C1232" s="370"/>
      <c r="D1232" s="370"/>
      <c r="E1232" s="370"/>
      <c r="F1232" s="370"/>
      <c r="G1232" s="370"/>
      <c r="H1232" s="370"/>
      <c r="I1232" s="370"/>
      <c r="J1232" s="371"/>
      <c r="K1232" s="231"/>
    </row>
    <row r="1233" spans="1:11" ht="33" customHeight="1" x14ac:dyDescent="0.2">
      <c r="A1233" s="228">
        <f>ROW()-40</f>
        <v>1193</v>
      </c>
      <c r="B1233" s="47" t="s">
        <v>2399</v>
      </c>
      <c r="C1233" s="54" t="s">
        <v>733</v>
      </c>
      <c r="D1233" s="224">
        <v>2012.01</v>
      </c>
      <c r="E1233" s="48" t="s">
        <v>406</v>
      </c>
      <c r="F1233" s="49">
        <v>373</v>
      </c>
      <c r="G1233" s="49">
        <v>1665</v>
      </c>
      <c r="H1233" s="50" t="s">
        <v>1390</v>
      </c>
      <c r="I1233" s="51" t="s">
        <v>2400</v>
      </c>
    </row>
    <row r="1234" spans="1:11" ht="33" customHeight="1" x14ac:dyDescent="0.2">
      <c r="A1234" s="228">
        <f t="shared" ref="A1234:A1238" si="37">ROW()-40</f>
        <v>1194</v>
      </c>
      <c r="B1234" s="47" t="s">
        <v>2401</v>
      </c>
      <c r="C1234" s="54" t="s">
        <v>733</v>
      </c>
      <c r="D1234" s="223">
        <v>2012.08</v>
      </c>
      <c r="E1234" s="48" t="s">
        <v>406</v>
      </c>
      <c r="F1234" s="49">
        <v>3149</v>
      </c>
      <c r="G1234" s="49">
        <v>4610</v>
      </c>
      <c r="H1234" s="50" t="s">
        <v>1390</v>
      </c>
      <c r="I1234" s="51" t="s">
        <v>2402</v>
      </c>
    </row>
    <row r="1235" spans="1:11" ht="33" customHeight="1" x14ac:dyDescent="0.2">
      <c r="A1235" s="228">
        <f t="shared" si="37"/>
        <v>1195</v>
      </c>
      <c r="B1235" s="54" t="s">
        <v>2403</v>
      </c>
      <c r="C1235" s="54" t="s">
        <v>733</v>
      </c>
      <c r="D1235" s="223">
        <v>2013.04</v>
      </c>
      <c r="E1235" s="48" t="s">
        <v>220</v>
      </c>
      <c r="F1235" s="49">
        <v>2292</v>
      </c>
      <c r="G1235" s="49">
        <v>4545</v>
      </c>
      <c r="H1235" s="50" t="s">
        <v>941</v>
      </c>
      <c r="I1235" s="51" t="s">
        <v>53</v>
      </c>
    </row>
    <row r="1236" spans="1:11" ht="33" customHeight="1" x14ac:dyDescent="0.2">
      <c r="A1236" s="228">
        <f t="shared" si="37"/>
        <v>1196</v>
      </c>
      <c r="B1236" s="78" t="s">
        <v>2404</v>
      </c>
      <c r="C1236" s="54" t="s">
        <v>733</v>
      </c>
      <c r="D1236" s="224">
        <v>2017.06</v>
      </c>
      <c r="E1236" s="55" t="s">
        <v>94</v>
      </c>
      <c r="F1236" s="56">
        <v>905</v>
      </c>
      <c r="G1236" s="56">
        <v>1946</v>
      </c>
      <c r="H1236" s="57" t="s">
        <v>4</v>
      </c>
      <c r="I1236" s="58" t="s">
        <v>53</v>
      </c>
      <c r="J1236" s="46"/>
    </row>
    <row r="1237" spans="1:11" s="5" customFormat="1" ht="33" customHeight="1" x14ac:dyDescent="0.2">
      <c r="A1237" s="228">
        <f t="shared" si="37"/>
        <v>1197</v>
      </c>
      <c r="B1237" s="78" t="s">
        <v>2405</v>
      </c>
      <c r="C1237" s="54" t="s">
        <v>733</v>
      </c>
      <c r="D1237" s="224">
        <v>2017.09</v>
      </c>
      <c r="E1237" s="55" t="s">
        <v>2406</v>
      </c>
      <c r="F1237" s="56">
        <v>2596</v>
      </c>
      <c r="G1237" s="56">
        <v>3807</v>
      </c>
      <c r="H1237" s="57" t="s">
        <v>43</v>
      </c>
      <c r="I1237" s="58" t="s">
        <v>53</v>
      </c>
      <c r="J1237" s="46"/>
      <c r="K1237" s="231"/>
    </row>
    <row r="1238" spans="1:11" s="5" customFormat="1" ht="33" customHeight="1" x14ac:dyDescent="0.2">
      <c r="A1238" s="228">
        <f t="shared" si="37"/>
        <v>1198</v>
      </c>
      <c r="B1238" s="54" t="s">
        <v>2407</v>
      </c>
      <c r="C1238" s="61" t="s">
        <v>733</v>
      </c>
      <c r="D1238" s="224" t="s">
        <v>562</v>
      </c>
      <c r="E1238" s="55" t="s">
        <v>2408</v>
      </c>
      <c r="F1238" s="93">
        <v>903</v>
      </c>
      <c r="G1238" s="93">
        <v>1907</v>
      </c>
      <c r="H1238" s="98" t="s">
        <v>43</v>
      </c>
      <c r="I1238" s="94" t="s">
        <v>1748</v>
      </c>
      <c r="J1238" s="46"/>
      <c r="K1238" s="231"/>
    </row>
    <row r="1239" spans="1:11" s="5" customFormat="1" ht="33" customHeight="1" x14ac:dyDescent="0.2">
      <c r="A1239" s="369" t="s">
        <v>737</v>
      </c>
      <c r="B1239" s="374"/>
      <c r="C1239" s="374"/>
      <c r="D1239" s="374"/>
      <c r="E1239" s="374"/>
      <c r="F1239" s="374"/>
      <c r="G1239" s="374"/>
      <c r="H1239" s="374"/>
      <c r="I1239" s="374"/>
      <c r="J1239" s="375"/>
      <c r="K1239" s="231"/>
    </row>
    <row r="1240" spans="1:11" ht="33" customHeight="1" x14ac:dyDescent="0.2">
      <c r="A1240" s="151">
        <f>ROW()-41</f>
        <v>1199</v>
      </c>
      <c r="B1240" s="54" t="s">
        <v>2409</v>
      </c>
      <c r="C1240" s="54" t="s">
        <v>737</v>
      </c>
      <c r="D1240" s="224" t="s">
        <v>981</v>
      </c>
      <c r="E1240" s="55" t="s">
        <v>192</v>
      </c>
      <c r="F1240" s="56">
        <v>334</v>
      </c>
      <c r="G1240" s="56">
        <v>682</v>
      </c>
      <c r="H1240" s="57" t="s">
        <v>4</v>
      </c>
      <c r="I1240" s="58" t="s">
        <v>53</v>
      </c>
      <c r="J1240" s="46"/>
    </row>
    <row r="1241" spans="1:11" ht="33" customHeight="1" x14ac:dyDescent="0.2">
      <c r="A1241" s="151">
        <f>ROW()-41</f>
        <v>1200</v>
      </c>
      <c r="B1241" s="54" t="s">
        <v>2410</v>
      </c>
      <c r="C1241" s="54" t="s">
        <v>737</v>
      </c>
      <c r="D1241" s="224">
        <v>2017.03</v>
      </c>
      <c r="E1241" s="55" t="s">
        <v>159</v>
      </c>
      <c r="F1241" s="56">
        <v>293</v>
      </c>
      <c r="G1241" s="56">
        <v>626</v>
      </c>
      <c r="H1241" s="57" t="s">
        <v>2411</v>
      </c>
      <c r="I1241" s="70" t="s">
        <v>53</v>
      </c>
      <c r="J1241" s="46"/>
    </row>
    <row r="1242" spans="1:11" s="5" customFormat="1" ht="33" customHeight="1" x14ac:dyDescent="0.2">
      <c r="A1242" s="369" t="s">
        <v>739</v>
      </c>
      <c r="B1242" s="372"/>
      <c r="C1242" s="372"/>
      <c r="D1242" s="372"/>
      <c r="E1242" s="372"/>
      <c r="F1242" s="372"/>
      <c r="G1242" s="372"/>
      <c r="H1242" s="372"/>
      <c r="I1242" s="372"/>
      <c r="J1242" s="373"/>
      <c r="K1242" s="231"/>
    </row>
    <row r="1243" spans="1:11" ht="33" customHeight="1" x14ac:dyDescent="0.2">
      <c r="A1243" s="151">
        <f>ROW()-42</f>
        <v>1201</v>
      </c>
      <c r="B1243" s="78" t="s">
        <v>2412</v>
      </c>
      <c r="C1243" s="54" t="s">
        <v>739</v>
      </c>
      <c r="D1243" s="224">
        <v>2017.08</v>
      </c>
      <c r="E1243" s="55" t="s">
        <v>82</v>
      </c>
      <c r="F1243" s="56">
        <v>155.68</v>
      </c>
      <c r="G1243" s="56">
        <v>307</v>
      </c>
      <c r="H1243" s="57" t="s">
        <v>2</v>
      </c>
      <c r="I1243" s="58" t="s">
        <v>53</v>
      </c>
      <c r="J1243" s="46"/>
    </row>
    <row r="1244" spans="1:11" s="5" customFormat="1" ht="33" customHeight="1" x14ac:dyDescent="0.2">
      <c r="A1244" s="369" t="s">
        <v>886</v>
      </c>
      <c r="B1244" s="372"/>
      <c r="C1244" s="372"/>
      <c r="D1244" s="372"/>
      <c r="E1244" s="372"/>
      <c r="F1244" s="372"/>
      <c r="G1244" s="372"/>
      <c r="H1244" s="372"/>
      <c r="I1244" s="372"/>
      <c r="J1244" s="373"/>
      <c r="K1244" s="231"/>
    </row>
    <row r="1245" spans="1:11" s="5" customFormat="1" ht="33" customHeight="1" x14ac:dyDescent="0.2">
      <c r="A1245" s="151">
        <f>ROW()-43</f>
        <v>1202</v>
      </c>
      <c r="B1245" s="54" t="s">
        <v>2413</v>
      </c>
      <c r="C1245" s="54" t="s">
        <v>2414</v>
      </c>
      <c r="D1245" s="224">
        <v>2018.03</v>
      </c>
      <c r="E1245" s="55" t="s">
        <v>2415</v>
      </c>
      <c r="F1245" s="56">
        <v>1971</v>
      </c>
      <c r="G1245" s="56">
        <v>4621</v>
      </c>
      <c r="H1245" s="57" t="s">
        <v>2</v>
      </c>
      <c r="I1245" s="58" t="s">
        <v>868</v>
      </c>
      <c r="J1245" s="46"/>
      <c r="K1245" s="231"/>
    </row>
    <row r="1246" spans="1:11" s="5" customFormat="1" ht="33" customHeight="1" x14ac:dyDescent="0.2">
      <c r="A1246" s="151">
        <f>ROW()-43</f>
        <v>1203</v>
      </c>
      <c r="B1246" s="54" t="s">
        <v>2416</v>
      </c>
      <c r="C1246" s="54" t="s">
        <v>886</v>
      </c>
      <c r="D1246" s="224">
        <v>2018.11</v>
      </c>
      <c r="E1246" s="55" t="s">
        <v>2417</v>
      </c>
      <c r="F1246" s="93">
        <v>2138</v>
      </c>
      <c r="G1246" s="93">
        <v>4596</v>
      </c>
      <c r="H1246" s="98" t="s">
        <v>2418</v>
      </c>
      <c r="I1246" s="94" t="s">
        <v>885</v>
      </c>
      <c r="J1246" s="46"/>
      <c r="K1246" s="231"/>
    </row>
    <row r="1247" spans="1:11" s="5" customFormat="1" ht="33" customHeight="1" x14ac:dyDescent="0.2">
      <c r="A1247" s="376" t="s">
        <v>533</v>
      </c>
      <c r="B1247" s="372"/>
      <c r="C1247" s="372"/>
      <c r="D1247" s="372"/>
      <c r="E1247" s="372"/>
      <c r="F1247" s="372"/>
      <c r="G1247" s="372"/>
      <c r="H1247" s="372"/>
      <c r="I1247" s="372"/>
      <c r="J1247" s="373"/>
      <c r="K1247" s="231"/>
    </row>
    <row r="1248" spans="1:11" s="5" customFormat="1" ht="33" customHeight="1" x14ac:dyDescent="0.2">
      <c r="A1248" s="228">
        <f>ROW()-44</f>
        <v>1204</v>
      </c>
      <c r="B1248" s="47" t="s">
        <v>51</v>
      </c>
      <c r="C1248" s="54" t="s">
        <v>729</v>
      </c>
      <c r="D1248" s="224">
        <v>2010.07</v>
      </c>
      <c r="E1248" s="48" t="s">
        <v>429</v>
      </c>
      <c r="F1248" s="49">
        <v>1385</v>
      </c>
      <c r="G1248" s="49">
        <v>2630</v>
      </c>
      <c r="H1248" s="50" t="s">
        <v>2</v>
      </c>
      <c r="I1248" s="51" t="s">
        <v>53</v>
      </c>
      <c r="J1248" s="27"/>
      <c r="K1248" s="231"/>
    </row>
    <row r="1249" spans="1:11" s="5" customFormat="1" ht="33" customHeight="1" x14ac:dyDescent="0.2">
      <c r="A1249" s="228">
        <f t="shared" ref="A1249:A1251" si="38">ROW()-44</f>
        <v>1205</v>
      </c>
      <c r="B1249" s="47" t="s">
        <v>2419</v>
      </c>
      <c r="C1249" s="54" t="s">
        <v>729</v>
      </c>
      <c r="D1249" s="224" t="s">
        <v>2420</v>
      </c>
      <c r="E1249" s="48" t="s">
        <v>380</v>
      </c>
      <c r="F1249" s="49">
        <v>136</v>
      </c>
      <c r="G1249" s="49">
        <v>200</v>
      </c>
      <c r="H1249" s="156" t="s">
        <v>4</v>
      </c>
      <c r="I1249" s="227" t="s">
        <v>53</v>
      </c>
      <c r="J1249" s="127"/>
      <c r="K1249" s="231"/>
    </row>
    <row r="1250" spans="1:11" s="5" customFormat="1" ht="33" customHeight="1" x14ac:dyDescent="0.2">
      <c r="A1250" s="228">
        <f t="shared" si="38"/>
        <v>1206</v>
      </c>
      <c r="B1250" s="78" t="s">
        <v>2421</v>
      </c>
      <c r="C1250" s="54" t="s">
        <v>533</v>
      </c>
      <c r="D1250" s="224">
        <v>2018.06</v>
      </c>
      <c r="E1250" s="55" t="s">
        <v>237</v>
      </c>
      <c r="F1250" s="56">
        <v>4007</v>
      </c>
      <c r="G1250" s="56">
        <v>9263</v>
      </c>
      <c r="H1250" s="57" t="s">
        <v>2</v>
      </c>
      <c r="I1250" s="58" t="s">
        <v>35</v>
      </c>
      <c r="J1250" s="46"/>
      <c r="K1250" s="231"/>
    </row>
    <row r="1251" spans="1:11" ht="33" customHeight="1" x14ac:dyDescent="0.2">
      <c r="A1251" s="228">
        <f t="shared" si="38"/>
        <v>1207</v>
      </c>
      <c r="B1251" s="47" t="s">
        <v>25</v>
      </c>
      <c r="C1251" s="47" t="s">
        <v>27</v>
      </c>
      <c r="D1251" s="223">
        <v>2005.09</v>
      </c>
      <c r="E1251" s="48" t="s">
        <v>359</v>
      </c>
      <c r="F1251" s="49">
        <v>4209</v>
      </c>
      <c r="G1251" s="49">
        <v>14192</v>
      </c>
      <c r="H1251" s="50" t="s">
        <v>5</v>
      </c>
      <c r="I1251" s="156" t="s">
        <v>53</v>
      </c>
      <c r="K1251" s="231"/>
    </row>
    <row r="1252" spans="1:11" s="5" customFormat="1" ht="33" customHeight="1" x14ac:dyDescent="0.2">
      <c r="A1252" s="369" t="s">
        <v>744</v>
      </c>
      <c r="B1252" s="372"/>
      <c r="C1252" s="372"/>
      <c r="D1252" s="372"/>
      <c r="E1252" s="372"/>
      <c r="F1252" s="372"/>
      <c r="G1252" s="372"/>
      <c r="H1252" s="372"/>
      <c r="I1252" s="372"/>
      <c r="J1252" s="373"/>
      <c r="K1252" s="231"/>
    </row>
    <row r="1253" spans="1:11" ht="33" customHeight="1" x14ac:dyDescent="0.2">
      <c r="A1253" s="329">
        <f>ROW()-45</f>
        <v>1208</v>
      </c>
      <c r="B1253" s="47" t="s">
        <v>37</v>
      </c>
      <c r="C1253" s="54" t="s">
        <v>893</v>
      </c>
      <c r="D1253" s="224">
        <v>2010.08</v>
      </c>
      <c r="E1253" s="48" t="s">
        <v>431</v>
      </c>
      <c r="F1253" s="49">
        <v>1506</v>
      </c>
      <c r="G1253" s="49">
        <v>2156</v>
      </c>
      <c r="H1253" s="50" t="s">
        <v>2</v>
      </c>
      <c r="I1253" s="156" t="s">
        <v>53</v>
      </c>
    </row>
    <row r="1254" spans="1:11" ht="33" customHeight="1" x14ac:dyDescent="0.2">
      <c r="A1254" s="329">
        <f t="shared" ref="A1254:A1287" si="39">ROW()-45</f>
        <v>1209</v>
      </c>
      <c r="B1254" s="47" t="s">
        <v>2422</v>
      </c>
      <c r="C1254" s="54" t="s">
        <v>893</v>
      </c>
      <c r="D1254" s="223">
        <v>2012.09</v>
      </c>
      <c r="E1254" s="48" t="s">
        <v>135</v>
      </c>
      <c r="F1254" s="49">
        <v>1243</v>
      </c>
      <c r="G1254" s="49">
        <v>2321</v>
      </c>
      <c r="H1254" s="50" t="s">
        <v>904</v>
      </c>
      <c r="I1254" s="156" t="s">
        <v>52</v>
      </c>
    </row>
    <row r="1255" spans="1:11" ht="33" customHeight="1" x14ac:dyDescent="0.2">
      <c r="A1255" s="329">
        <f t="shared" si="39"/>
        <v>1210</v>
      </c>
      <c r="B1255" s="47" t="s">
        <v>2423</v>
      </c>
      <c r="C1255" s="54" t="s">
        <v>2424</v>
      </c>
      <c r="D1255" s="223">
        <v>2012.09</v>
      </c>
      <c r="E1255" s="48" t="s">
        <v>302</v>
      </c>
      <c r="F1255" s="49">
        <v>348</v>
      </c>
      <c r="G1255" s="49">
        <v>1005</v>
      </c>
      <c r="H1255" s="50" t="s">
        <v>1146</v>
      </c>
      <c r="I1255" s="156" t="s">
        <v>53</v>
      </c>
      <c r="J1255" s="27" t="s">
        <v>2425</v>
      </c>
    </row>
    <row r="1256" spans="1:11" ht="33" customHeight="1" x14ac:dyDescent="0.2">
      <c r="A1256" s="329">
        <f t="shared" si="39"/>
        <v>1211</v>
      </c>
      <c r="B1256" s="28" t="s">
        <v>2426</v>
      </c>
      <c r="C1256" s="54" t="s">
        <v>893</v>
      </c>
      <c r="D1256" s="235">
        <v>2013.02</v>
      </c>
      <c r="E1256" s="23" t="s">
        <v>377</v>
      </c>
      <c r="F1256" s="24">
        <v>714</v>
      </c>
      <c r="G1256" s="24">
        <v>1172</v>
      </c>
      <c r="H1256" s="29" t="s">
        <v>1390</v>
      </c>
      <c r="I1256" s="26" t="s">
        <v>53</v>
      </c>
      <c r="K1256" s="1"/>
    </row>
    <row r="1257" spans="1:11" s="5" customFormat="1" ht="33" customHeight="1" x14ac:dyDescent="0.2">
      <c r="A1257" s="329">
        <f t="shared" si="39"/>
        <v>1212</v>
      </c>
      <c r="B1257" s="54" t="s">
        <v>2427</v>
      </c>
      <c r="C1257" s="54" t="s">
        <v>893</v>
      </c>
      <c r="D1257" s="223" t="s">
        <v>2428</v>
      </c>
      <c r="E1257" s="48" t="s">
        <v>279</v>
      </c>
      <c r="F1257" s="49">
        <v>927</v>
      </c>
      <c r="G1257" s="49">
        <v>2164</v>
      </c>
      <c r="H1257" s="50" t="s">
        <v>2429</v>
      </c>
      <c r="I1257" s="51" t="s">
        <v>53</v>
      </c>
      <c r="J1257" s="27"/>
      <c r="K1257" s="231"/>
    </row>
    <row r="1258" spans="1:11" s="5" customFormat="1" ht="33" customHeight="1" x14ac:dyDescent="0.2">
      <c r="A1258" s="329">
        <f t="shared" si="39"/>
        <v>1213</v>
      </c>
      <c r="B1258" s="330" t="s">
        <v>2430</v>
      </c>
      <c r="C1258" s="28" t="s">
        <v>893</v>
      </c>
      <c r="D1258" s="223">
        <v>2013.11</v>
      </c>
      <c r="E1258" s="48" t="s">
        <v>354</v>
      </c>
      <c r="F1258" s="49">
        <v>884</v>
      </c>
      <c r="G1258" s="49">
        <v>2055</v>
      </c>
      <c r="H1258" s="50" t="s">
        <v>1178</v>
      </c>
      <c r="I1258" s="51" t="s">
        <v>53</v>
      </c>
      <c r="J1258" s="27"/>
      <c r="K1258" s="231"/>
    </row>
    <row r="1259" spans="1:11" s="5" customFormat="1" ht="33" customHeight="1" x14ac:dyDescent="0.2">
      <c r="A1259" s="329">
        <f t="shared" si="39"/>
        <v>1214</v>
      </c>
      <c r="B1259" s="47" t="s">
        <v>2431</v>
      </c>
      <c r="C1259" s="28" t="s">
        <v>893</v>
      </c>
      <c r="D1259" s="223">
        <v>2013.12</v>
      </c>
      <c r="E1259" s="48" t="s">
        <v>278</v>
      </c>
      <c r="F1259" s="49">
        <v>856</v>
      </c>
      <c r="G1259" s="49">
        <v>3080</v>
      </c>
      <c r="H1259" s="50" t="s">
        <v>1178</v>
      </c>
      <c r="I1259" s="51" t="s">
        <v>53</v>
      </c>
      <c r="J1259" s="27" t="s">
        <v>2344</v>
      </c>
      <c r="K1259" s="231"/>
    </row>
    <row r="1260" spans="1:11" s="5" customFormat="1" ht="33" customHeight="1" x14ac:dyDescent="0.2">
      <c r="A1260" s="329">
        <f t="shared" si="39"/>
        <v>1215</v>
      </c>
      <c r="B1260" s="47" t="s">
        <v>2432</v>
      </c>
      <c r="C1260" s="54" t="s">
        <v>893</v>
      </c>
      <c r="D1260" s="224">
        <v>2014.09</v>
      </c>
      <c r="E1260" s="48" t="s">
        <v>296</v>
      </c>
      <c r="F1260" s="49">
        <v>620</v>
      </c>
      <c r="G1260" s="49">
        <v>1407</v>
      </c>
      <c r="H1260" s="50" t="s">
        <v>2429</v>
      </c>
      <c r="I1260" s="51" t="s">
        <v>53</v>
      </c>
      <c r="J1260" s="27"/>
      <c r="K1260" s="231"/>
    </row>
    <row r="1261" spans="1:11" s="5" customFormat="1" ht="33" customHeight="1" x14ac:dyDescent="0.2">
      <c r="A1261" s="329">
        <f t="shared" si="39"/>
        <v>1216</v>
      </c>
      <c r="B1261" s="47" t="s">
        <v>2433</v>
      </c>
      <c r="C1261" s="54" t="s">
        <v>893</v>
      </c>
      <c r="D1261" s="224" t="s">
        <v>2434</v>
      </c>
      <c r="E1261" s="48" t="s">
        <v>83</v>
      </c>
      <c r="F1261" s="49">
        <v>406</v>
      </c>
      <c r="G1261" s="49">
        <v>2469</v>
      </c>
      <c r="H1261" s="50" t="s">
        <v>2429</v>
      </c>
      <c r="I1261" s="51" t="s">
        <v>53</v>
      </c>
      <c r="J1261" s="27"/>
      <c r="K1261" s="231"/>
    </row>
    <row r="1262" spans="1:11" s="5" customFormat="1" ht="33" customHeight="1" x14ac:dyDescent="0.2">
      <c r="A1262" s="329">
        <f t="shared" si="39"/>
        <v>1217</v>
      </c>
      <c r="B1262" s="47" t="s">
        <v>2435</v>
      </c>
      <c r="C1262" s="28" t="s">
        <v>893</v>
      </c>
      <c r="D1262" s="224">
        <v>2014.11</v>
      </c>
      <c r="E1262" s="48" t="s">
        <v>136</v>
      </c>
      <c r="F1262" s="49">
        <v>935</v>
      </c>
      <c r="G1262" s="49">
        <v>2131</v>
      </c>
      <c r="H1262" s="50" t="s">
        <v>1099</v>
      </c>
      <c r="I1262" s="51" t="s">
        <v>53</v>
      </c>
      <c r="J1262" s="27"/>
      <c r="K1262" s="231"/>
    </row>
    <row r="1263" spans="1:11" s="5" customFormat="1" ht="33" customHeight="1" x14ac:dyDescent="0.2">
      <c r="A1263" s="329">
        <f t="shared" si="39"/>
        <v>1218</v>
      </c>
      <c r="B1263" s="54" t="s">
        <v>2436</v>
      </c>
      <c r="C1263" s="54" t="s">
        <v>893</v>
      </c>
      <c r="D1263" s="224">
        <v>2015.04</v>
      </c>
      <c r="E1263" s="55" t="s">
        <v>263</v>
      </c>
      <c r="F1263" s="56">
        <v>805</v>
      </c>
      <c r="G1263" s="56">
        <v>1697</v>
      </c>
      <c r="H1263" s="57" t="s">
        <v>2429</v>
      </c>
      <c r="I1263" s="58" t="s">
        <v>53</v>
      </c>
      <c r="J1263" s="46"/>
      <c r="K1263" s="231"/>
    </row>
    <row r="1264" spans="1:11" ht="33" customHeight="1" x14ac:dyDescent="0.2">
      <c r="A1264" s="329">
        <f t="shared" si="39"/>
        <v>1219</v>
      </c>
      <c r="B1264" s="54" t="s">
        <v>2437</v>
      </c>
      <c r="C1264" s="54" t="s">
        <v>893</v>
      </c>
      <c r="D1264" s="224">
        <v>2015.06</v>
      </c>
      <c r="E1264" s="59" t="s">
        <v>135</v>
      </c>
      <c r="F1264" s="60">
        <v>1749</v>
      </c>
      <c r="G1264" s="56">
        <v>3615</v>
      </c>
      <c r="H1264" s="57" t="s">
        <v>1219</v>
      </c>
      <c r="I1264" s="58" t="s">
        <v>53</v>
      </c>
      <c r="J1264" s="46"/>
    </row>
    <row r="1265" spans="1:11" ht="33" customHeight="1" x14ac:dyDescent="0.2">
      <c r="A1265" s="329">
        <f t="shared" si="39"/>
        <v>1220</v>
      </c>
      <c r="B1265" s="54" t="s">
        <v>2438</v>
      </c>
      <c r="C1265" s="54" t="s">
        <v>893</v>
      </c>
      <c r="D1265" s="224">
        <v>2015.08</v>
      </c>
      <c r="E1265" s="55" t="s">
        <v>289</v>
      </c>
      <c r="F1265" s="56">
        <v>1013</v>
      </c>
      <c r="G1265" s="56">
        <v>2042</v>
      </c>
      <c r="H1265" s="57" t="s">
        <v>2429</v>
      </c>
      <c r="I1265" s="58" t="s">
        <v>2439</v>
      </c>
      <c r="J1265" s="46"/>
    </row>
    <row r="1266" spans="1:11" ht="33" customHeight="1" x14ac:dyDescent="0.2">
      <c r="A1266" s="329">
        <f t="shared" si="39"/>
        <v>1221</v>
      </c>
      <c r="B1266" s="54" t="s">
        <v>2440</v>
      </c>
      <c r="C1266" s="54" t="s">
        <v>893</v>
      </c>
      <c r="D1266" s="224">
        <v>2015.09</v>
      </c>
      <c r="E1266" s="55" t="s">
        <v>83</v>
      </c>
      <c r="F1266" s="56">
        <v>778</v>
      </c>
      <c r="G1266" s="56">
        <v>1522</v>
      </c>
      <c r="H1266" s="57" t="s">
        <v>2429</v>
      </c>
      <c r="I1266" s="58" t="s">
        <v>53</v>
      </c>
      <c r="J1266" s="46"/>
    </row>
    <row r="1267" spans="1:11" ht="33" customHeight="1" x14ac:dyDescent="0.2">
      <c r="A1267" s="329">
        <f t="shared" si="39"/>
        <v>1222</v>
      </c>
      <c r="B1267" s="54" t="s">
        <v>2441</v>
      </c>
      <c r="C1267" s="54" t="s">
        <v>893</v>
      </c>
      <c r="D1267" s="224" t="s">
        <v>2442</v>
      </c>
      <c r="E1267" s="55" t="s">
        <v>145</v>
      </c>
      <c r="F1267" s="56">
        <v>350</v>
      </c>
      <c r="G1267" s="56">
        <v>634</v>
      </c>
      <c r="H1267" s="57" t="s">
        <v>2443</v>
      </c>
      <c r="I1267" s="58" t="s">
        <v>53</v>
      </c>
      <c r="J1267" s="45"/>
    </row>
    <row r="1268" spans="1:11" ht="33" customHeight="1" x14ac:dyDescent="0.2">
      <c r="A1268" s="329">
        <f t="shared" si="39"/>
        <v>1223</v>
      </c>
      <c r="B1268" s="54" t="s">
        <v>2444</v>
      </c>
      <c r="C1268" s="28" t="s">
        <v>893</v>
      </c>
      <c r="D1268" s="224">
        <v>2015.11</v>
      </c>
      <c r="E1268" s="55" t="s">
        <v>242</v>
      </c>
      <c r="F1268" s="56">
        <v>880</v>
      </c>
      <c r="G1268" s="56">
        <v>1933</v>
      </c>
      <c r="H1268" s="57" t="s">
        <v>2445</v>
      </c>
      <c r="I1268" s="58" t="s">
        <v>53</v>
      </c>
      <c r="J1268" s="46"/>
    </row>
    <row r="1269" spans="1:11" ht="33" customHeight="1" x14ac:dyDescent="0.2">
      <c r="A1269" s="329">
        <f t="shared" si="39"/>
        <v>1224</v>
      </c>
      <c r="B1269" s="54" t="s">
        <v>2446</v>
      </c>
      <c r="C1269" s="54" t="s">
        <v>893</v>
      </c>
      <c r="D1269" s="224">
        <v>2016.04</v>
      </c>
      <c r="E1269" s="55" t="s">
        <v>181</v>
      </c>
      <c r="F1269" s="56">
        <v>1098</v>
      </c>
      <c r="G1269" s="56">
        <v>2218</v>
      </c>
      <c r="H1269" s="57" t="s">
        <v>2429</v>
      </c>
      <c r="I1269" s="58" t="s">
        <v>53</v>
      </c>
      <c r="J1269" s="46"/>
    </row>
    <row r="1270" spans="1:11" ht="33" customHeight="1" x14ac:dyDescent="0.2">
      <c r="A1270" s="329">
        <f t="shared" si="39"/>
        <v>1225</v>
      </c>
      <c r="B1270" s="54" t="s">
        <v>2447</v>
      </c>
      <c r="C1270" s="54" t="s">
        <v>893</v>
      </c>
      <c r="D1270" s="224">
        <v>2016.07</v>
      </c>
      <c r="E1270" s="55" t="s">
        <v>191</v>
      </c>
      <c r="F1270" s="56">
        <v>750</v>
      </c>
      <c r="G1270" s="56">
        <v>1819</v>
      </c>
      <c r="H1270" s="57" t="s">
        <v>4</v>
      </c>
      <c r="I1270" s="58" t="s">
        <v>53</v>
      </c>
      <c r="J1270" s="46"/>
    </row>
    <row r="1271" spans="1:11" ht="33" customHeight="1" x14ac:dyDescent="0.2">
      <c r="A1271" s="329">
        <f t="shared" si="39"/>
        <v>1226</v>
      </c>
      <c r="B1271" s="54" t="s">
        <v>2448</v>
      </c>
      <c r="C1271" s="54" t="s">
        <v>744</v>
      </c>
      <c r="D1271" s="224">
        <v>2016.09</v>
      </c>
      <c r="E1271" s="55" t="s">
        <v>166</v>
      </c>
      <c r="F1271" s="56">
        <v>211</v>
      </c>
      <c r="G1271" s="56">
        <v>502</v>
      </c>
      <c r="H1271" s="57" t="s">
        <v>4</v>
      </c>
      <c r="I1271" s="58" t="s">
        <v>53</v>
      </c>
      <c r="J1271" s="46"/>
    </row>
    <row r="1272" spans="1:11" ht="33" customHeight="1" x14ac:dyDescent="0.2">
      <c r="A1272" s="329">
        <f t="shared" si="39"/>
        <v>1227</v>
      </c>
      <c r="B1272" s="54" t="s">
        <v>2449</v>
      </c>
      <c r="C1272" s="54" t="s">
        <v>893</v>
      </c>
      <c r="D1272" s="224" t="s">
        <v>981</v>
      </c>
      <c r="E1272" s="55" t="s">
        <v>195</v>
      </c>
      <c r="F1272" s="56">
        <v>675</v>
      </c>
      <c r="G1272" s="56">
        <v>1654</v>
      </c>
      <c r="H1272" s="57" t="s">
        <v>4</v>
      </c>
      <c r="I1272" s="58" t="s">
        <v>53</v>
      </c>
      <c r="J1272" s="46"/>
    </row>
    <row r="1273" spans="1:11" ht="33" customHeight="1" x14ac:dyDescent="0.2">
      <c r="A1273" s="329">
        <f t="shared" si="39"/>
        <v>1228</v>
      </c>
      <c r="B1273" s="54" t="s">
        <v>2450</v>
      </c>
      <c r="C1273" s="54" t="s">
        <v>893</v>
      </c>
      <c r="D1273" s="224">
        <v>2016.11</v>
      </c>
      <c r="E1273" s="55" t="s">
        <v>201</v>
      </c>
      <c r="F1273" s="67">
        <v>395</v>
      </c>
      <c r="G1273" s="68">
        <v>901</v>
      </c>
      <c r="H1273" s="69" t="s">
        <v>2451</v>
      </c>
      <c r="I1273" s="70" t="s">
        <v>53</v>
      </c>
      <c r="J1273" s="46"/>
    </row>
    <row r="1274" spans="1:11" ht="33" customHeight="1" x14ac:dyDescent="0.2">
      <c r="A1274" s="329">
        <f t="shared" si="39"/>
        <v>1229</v>
      </c>
      <c r="B1274" s="78" t="s">
        <v>2452</v>
      </c>
      <c r="C1274" s="54" t="s">
        <v>893</v>
      </c>
      <c r="D1274" s="224">
        <v>2017.06</v>
      </c>
      <c r="E1274" s="55" t="s">
        <v>122</v>
      </c>
      <c r="F1274" s="56">
        <v>186</v>
      </c>
      <c r="G1274" s="56">
        <v>377</v>
      </c>
      <c r="H1274" s="57" t="s">
        <v>4</v>
      </c>
      <c r="I1274" s="58" t="s">
        <v>53</v>
      </c>
      <c r="J1274" s="46"/>
    </row>
    <row r="1275" spans="1:11" s="5" customFormat="1" ht="33" customHeight="1" x14ac:dyDescent="0.2">
      <c r="A1275" s="329">
        <f t="shared" si="39"/>
        <v>1230</v>
      </c>
      <c r="B1275" s="78" t="s">
        <v>2453</v>
      </c>
      <c r="C1275" s="54" t="s">
        <v>893</v>
      </c>
      <c r="D1275" s="224">
        <v>2017.08</v>
      </c>
      <c r="E1275" s="55" t="s">
        <v>83</v>
      </c>
      <c r="F1275" s="56">
        <v>954</v>
      </c>
      <c r="G1275" s="56">
        <v>2177</v>
      </c>
      <c r="H1275" s="57" t="s">
        <v>4</v>
      </c>
      <c r="I1275" s="58" t="s">
        <v>53</v>
      </c>
      <c r="J1275" s="46"/>
      <c r="K1275" s="231"/>
    </row>
    <row r="1276" spans="1:11" s="5" customFormat="1" ht="33" customHeight="1" x14ac:dyDescent="0.2">
      <c r="A1276" s="329">
        <f t="shared" si="39"/>
        <v>1231</v>
      </c>
      <c r="B1276" s="78" t="s">
        <v>2454</v>
      </c>
      <c r="C1276" s="54" t="s">
        <v>893</v>
      </c>
      <c r="D1276" s="224">
        <v>2018.03</v>
      </c>
      <c r="E1276" s="55" t="s">
        <v>535</v>
      </c>
      <c r="F1276" s="56">
        <v>2613</v>
      </c>
      <c r="G1276" s="56">
        <v>6144</v>
      </c>
      <c r="H1276" s="57" t="s">
        <v>2</v>
      </c>
      <c r="I1276" s="58" t="s">
        <v>1582</v>
      </c>
      <c r="J1276" s="46"/>
      <c r="K1276" s="231"/>
    </row>
    <row r="1277" spans="1:11" s="5" customFormat="1" ht="33" customHeight="1" x14ac:dyDescent="0.2">
      <c r="A1277" s="329">
        <f t="shared" si="39"/>
        <v>1232</v>
      </c>
      <c r="B1277" s="78" t="s">
        <v>2455</v>
      </c>
      <c r="C1277" s="54" t="s">
        <v>2424</v>
      </c>
      <c r="D1277" s="224">
        <v>2018.03</v>
      </c>
      <c r="E1277" s="55" t="s">
        <v>250</v>
      </c>
      <c r="F1277" s="56">
        <v>382</v>
      </c>
      <c r="G1277" s="56">
        <v>993</v>
      </c>
      <c r="H1277" s="57" t="s">
        <v>4</v>
      </c>
      <c r="I1277" s="58" t="s">
        <v>1582</v>
      </c>
      <c r="J1277" s="46"/>
      <c r="K1277" s="231"/>
    </row>
    <row r="1278" spans="1:11" s="5" customFormat="1" ht="33" customHeight="1" x14ac:dyDescent="0.2">
      <c r="A1278" s="329">
        <f t="shared" si="39"/>
        <v>1233</v>
      </c>
      <c r="B1278" s="54" t="s">
        <v>2456</v>
      </c>
      <c r="C1278" s="28" t="s">
        <v>893</v>
      </c>
      <c r="D1278" s="224">
        <v>2018.04</v>
      </c>
      <c r="E1278" s="88" t="s">
        <v>545</v>
      </c>
      <c r="F1278" s="56">
        <v>618</v>
      </c>
      <c r="G1278" s="56">
        <v>1396</v>
      </c>
      <c r="H1278" s="57" t="s">
        <v>4</v>
      </c>
      <c r="I1278" s="58" t="s">
        <v>1582</v>
      </c>
      <c r="J1278" s="46"/>
      <c r="K1278" s="231"/>
    </row>
    <row r="1279" spans="1:11" s="5" customFormat="1" ht="33" customHeight="1" x14ac:dyDescent="0.2">
      <c r="A1279" s="329">
        <f t="shared" si="39"/>
        <v>1234</v>
      </c>
      <c r="B1279" s="78" t="s">
        <v>2457</v>
      </c>
      <c r="C1279" s="28" t="s">
        <v>893</v>
      </c>
      <c r="D1279" s="224">
        <v>2018.06</v>
      </c>
      <c r="E1279" s="55" t="s">
        <v>181</v>
      </c>
      <c r="F1279" s="56">
        <v>796</v>
      </c>
      <c r="G1279" s="56">
        <v>1605</v>
      </c>
      <c r="H1279" s="57" t="s">
        <v>2</v>
      </c>
      <c r="I1279" s="58" t="s">
        <v>35</v>
      </c>
      <c r="J1279" s="46"/>
      <c r="K1279" s="231"/>
    </row>
    <row r="1280" spans="1:11" s="5" customFormat="1" ht="33" customHeight="1" x14ac:dyDescent="0.2">
      <c r="A1280" s="329">
        <f t="shared" si="39"/>
        <v>1235</v>
      </c>
      <c r="B1280" s="54" t="s">
        <v>2458</v>
      </c>
      <c r="C1280" s="28" t="s">
        <v>893</v>
      </c>
      <c r="D1280" s="224" t="s">
        <v>562</v>
      </c>
      <c r="E1280" s="88" t="s">
        <v>2459</v>
      </c>
      <c r="F1280" s="56">
        <v>1454</v>
      </c>
      <c r="G1280" s="56">
        <v>3175</v>
      </c>
      <c r="H1280" s="57" t="s">
        <v>941</v>
      </c>
      <c r="I1280" s="58" t="s">
        <v>1582</v>
      </c>
      <c r="J1280" s="46"/>
      <c r="K1280" s="231"/>
    </row>
    <row r="1281" spans="1:11" s="5" customFormat="1" ht="33" customHeight="1" x14ac:dyDescent="0.2">
      <c r="A1281" s="329">
        <f t="shared" si="39"/>
        <v>1236</v>
      </c>
      <c r="B1281" s="54" t="s">
        <v>2460</v>
      </c>
      <c r="C1281" s="28" t="s">
        <v>893</v>
      </c>
      <c r="D1281" s="224" t="s">
        <v>562</v>
      </c>
      <c r="E1281" s="81" t="s">
        <v>2461</v>
      </c>
      <c r="F1281" s="56">
        <v>279</v>
      </c>
      <c r="G1281" s="56">
        <v>810</v>
      </c>
      <c r="H1281" s="57" t="s">
        <v>2451</v>
      </c>
      <c r="I1281" s="58" t="s">
        <v>1582</v>
      </c>
      <c r="J1281" s="46"/>
      <c r="K1281" s="231"/>
    </row>
    <row r="1282" spans="1:11" s="5" customFormat="1" ht="33" customHeight="1" x14ac:dyDescent="0.2">
      <c r="A1282" s="329">
        <f t="shared" si="39"/>
        <v>1237</v>
      </c>
      <c r="B1282" s="54" t="s">
        <v>2462</v>
      </c>
      <c r="C1282" s="54" t="s">
        <v>893</v>
      </c>
      <c r="D1282" s="224" t="s">
        <v>562</v>
      </c>
      <c r="E1282" s="55" t="s">
        <v>644</v>
      </c>
      <c r="F1282" s="93">
        <v>319</v>
      </c>
      <c r="G1282" s="93">
        <v>709</v>
      </c>
      <c r="H1282" s="57" t="s">
        <v>1508</v>
      </c>
      <c r="I1282" s="94" t="s">
        <v>1088</v>
      </c>
      <c r="J1282" s="46"/>
      <c r="K1282" s="231"/>
    </row>
    <row r="1283" spans="1:11" s="5" customFormat="1" ht="33" customHeight="1" x14ac:dyDescent="0.2">
      <c r="A1283" s="329">
        <f t="shared" si="39"/>
        <v>1238</v>
      </c>
      <c r="B1283" s="54" t="s">
        <v>638</v>
      </c>
      <c r="C1283" s="54" t="s">
        <v>893</v>
      </c>
      <c r="D1283" s="224">
        <v>2019.05</v>
      </c>
      <c r="E1283" s="96" t="s">
        <v>632</v>
      </c>
      <c r="F1283" s="56">
        <v>1413</v>
      </c>
      <c r="G1283" s="56">
        <v>3040</v>
      </c>
      <c r="H1283" s="183" t="s">
        <v>2429</v>
      </c>
      <c r="I1283" s="94" t="s">
        <v>620</v>
      </c>
      <c r="J1283" s="27"/>
      <c r="K1283" s="231"/>
    </row>
    <row r="1284" spans="1:11" s="5" customFormat="1" ht="33" customHeight="1" x14ac:dyDescent="0.2">
      <c r="A1284" s="329">
        <f t="shared" si="39"/>
        <v>1239</v>
      </c>
      <c r="B1284" s="54" t="s">
        <v>2463</v>
      </c>
      <c r="C1284" s="54" t="s">
        <v>893</v>
      </c>
      <c r="D1284" s="224">
        <v>2020.01</v>
      </c>
      <c r="E1284" s="96" t="s">
        <v>707</v>
      </c>
      <c r="F1284" s="56">
        <v>1810</v>
      </c>
      <c r="G1284" s="56">
        <v>3726</v>
      </c>
      <c r="H1284" s="98" t="s">
        <v>43</v>
      </c>
      <c r="I1284" s="94" t="s">
        <v>53</v>
      </c>
      <c r="J1284" s="27"/>
      <c r="K1284" s="231"/>
    </row>
    <row r="1285" spans="1:11" s="5" customFormat="1" ht="33" customHeight="1" x14ac:dyDescent="0.2">
      <c r="A1285" s="329">
        <f t="shared" si="39"/>
        <v>1240</v>
      </c>
      <c r="B1285" s="216" t="s">
        <v>2464</v>
      </c>
      <c r="C1285" s="22" t="s">
        <v>2465</v>
      </c>
      <c r="D1285" s="223">
        <v>2020.07</v>
      </c>
      <c r="E1285" s="48" t="s">
        <v>623</v>
      </c>
      <c r="F1285" s="49">
        <v>698</v>
      </c>
      <c r="G1285" s="137">
        <v>1538</v>
      </c>
      <c r="H1285" s="98" t="s">
        <v>1481</v>
      </c>
      <c r="I1285" s="138" t="s">
        <v>53</v>
      </c>
      <c r="J1285" s="27"/>
      <c r="K1285" s="231"/>
    </row>
    <row r="1286" spans="1:11" ht="33" customHeight="1" x14ac:dyDescent="0.2">
      <c r="A1286" s="329">
        <f t="shared" si="39"/>
        <v>1241</v>
      </c>
      <c r="B1286" s="54" t="s">
        <v>2466</v>
      </c>
      <c r="C1286" s="54" t="s">
        <v>2465</v>
      </c>
      <c r="D1286" s="224">
        <v>2020.08</v>
      </c>
      <c r="E1286" s="55" t="s">
        <v>646</v>
      </c>
      <c r="F1286" s="56">
        <v>673</v>
      </c>
      <c r="G1286" s="56">
        <v>1502</v>
      </c>
      <c r="H1286" s="57" t="s">
        <v>43</v>
      </c>
      <c r="I1286" s="58" t="s">
        <v>53</v>
      </c>
      <c r="J1286" s="46"/>
    </row>
    <row r="1287" spans="1:11" ht="33" customHeight="1" x14ac:dyDescent="0.2">
      <c r="A1287" s="329">
        <f t="shared" si="39"/>
        <v>1242</v>
      </c>
      <c r="B1287" s="47" t="s">
        <v>810</v>
      </c>
      <c r="C1287" s="22" t="s">
        <v>811</v>
      </c>
      <c r="D1287" s="223">
        <v>2020.09</v>
      </c>
      <c r="E1287" s="48" t="s">
        <v>812</v>
      </c>
      <c r="F1287" s="49">
        <v>1296</v>
      </c>
      <c r="G1287" s="49">
        <v>3338</v>
      </c>
      <c r="H1287" s="98" t="s">
        <v>54</v>
      </c>
      <c r="I1287" s="51" t="s">
        <v>677</v>
      </c>
    </row>
    <row r="1288" spans="1:11" s="5" customFormat="1" ht="33" customHeight="1" x14ac:dyDescent="0.2">
      <c r="A1288" s="369" t="s">
        <v>2467</v>
      </c>
      <c r="B1288" s="372"/>
      <c r="C1288" s="372"/>
      <c r="D1288" s="372"/>
      <c r="E1288" s="372"/>
      <c r="F1288" s="372"/>
      <c r="G1288" s="372"/>
      <c r="H1288" s="372"/>
      <c r="I1288" s="372"/>
      <c r="J1288" s="373"/>
      <c r="K1288" s="231"/>
    </row>
    <row r="1289" spans="1:11" s="5" customFormat="1" ht="33" customHeight="1" x14ac:dyDescent="0.2">
      <c r="A1289" s="228">
        <f>ROW()-46</f>
        <v>1243</v>
      </c>
      <c r="B1289" s="47" t="s">
        <v>2468</v>
      </c>
      <c r="C1289" s="47" t="s">
        <v>21</v>
      </c>
      <c r="D1289" s="223">
        <v>2002.12</v>
      </c>
      <c r="E1289" s="131" t="s">
        <v>120</v>
      </c>
      <c r="F1289" s="132">
        <v>2997</v>
      </c>
      <c r="G1289" s="49">
        <v>4105</v>
      </c>
      <c r="H1289" s="156" t="s">
        <v>2</v>
      </c>
      <c r="I1289" s="51" t="s">
        <v>53</v>
      </c>
      <c r="J1289" s="27"/>
      <c r="K1289" s="231"/>
    </row>
    <row r="1290" spans="1:11" s="5" customFormat="1" ht="33" customHeight="1" x14ac:dyDescent="0.2">
      <c r="A1290" s="228">
        <f t="shared" ref="A1290:A1353" si="40">ROW()-46</f>
        <v>1244</v>
      </c>
      <c r="B1290" s="47" t="s">
        <v>2469</v>
      </c>
      <c r="C1290" s="47" t="s">
        <v>21</v>
      </c>
      <c r="D1290" s="223">
        <v>2003.04</v>
      </c>
      <c r="E1290" s="48" t="s">
        <v>86</v>
      </c>
      <c r="F1290" s="49">
        <v>3375</v>
      </c>
      <c r="G1290" s="49">
        <v>3526</v>
      </c>
      <c r="H1290" s="156" t="s">
        <v>2</v>
      </c>
      <c r="I1290" s="51" t="s">
        <v>53</v>
      </c>
      <c r="J1290" s="27"/>
      <c r="K1290" s="231"/>
    </row>
    <row r="1291" spans="1:11" s="5" customFormat="1" ht="33" customHeight="1" x14ac:dyDescent="0.2">
      <c r="A1291" s="228">
        <f t="shared" si="40"/>
        <v>1245</v>
      </c>
      <c r="B1291" s="47" t="s">
        <v>2470</v>
      </c>
      <c r="C1291" s="47" t="s">
        <v>21</v>
      </c>
      <c r="D1291" s="223">
        <v>2004.04</v>
      </c>
      <c r="E1291" s="48" t="s">
        <v>86</v>
      </c>
      <c r="F1291" s="49">
        <v>1219</v>
      </c>
      <c r="G1291" s="49">
        <v>447</v>
      </c>
      <c r="H1291" s="50" t="s">
        <v>2</v>
      </c>
      <c r="I1291" s="51" t="s">
        <v>53</v>
      </c>
      <c r="J1291" s="27"/>
      <c r="K1291" s="231"/>
    </row>
    <row r="1292" spans="1:11" s="5" customFormat="1" ht="33" customHeight="1" x14ac:dyDescent="0.2">
      <c r="A1292" s="228">
        <f t="shared" si="40"/>
        <v>1246</v>
      </c>
      <c r="B1292" s="47" t="s">
        <v>2471</v>
      </c>
      <c r="C1292" s="47" t="s">
        <v>21</v>
      </c>
      <c r="D1292" s="223">
        <v>2005.03</v>
      </c>
      <c r="E1292" s="48" t="s">
        <v>487</v>
      </c>
      <c r="F1292" s="49">
        <v>2954</v>
      </c>
      <c r="G1292" s="49">
        <v>4100</v>
      </c>
      <c r="H1292" s="156" t="s">
        <v>2</v>
      </c>
      <c r="I1292" s="51" t="s">
        <v>53</v>
      </c>
      <c r="J1292" s="27"/>
      <c r="K1292" s="231"/>
    </row>
    <row r="1293" spans="1:11" s="5" customFormat="1" ht="33" customHeight="1" x14ac:dyDescent="0.2">
      <c r="A1293" s="228">
        <f t="shared" si="40"/>
        <v>1247</v>
      </c>
      <c r="B1293" s="47" t="s">
        <v>2472</v>
      </c>
      <c r="C1293" s="47" t="s">
        <v>21</v>
      </c>
      <c r="D1293" s="223">
        <v>2005.09</v>
      </c>
      <c r="E1293" s="48" t="s">
        <v>86</v>
      </c>
      <c r="F1293" s="49">
        <v>6941</v>
      </c>
      <c r="G1293" s="49">
        <v>10070</v>
      </c>
      <c r="H1293" s="50" t="s">
        <v>2</v>
      </c>
      <c r="I1293" s="51" t="s">
        <v>53</v>
      </c>
      <c r="J1293" s="27"/>
      <c r="K1293" s="231"/>
    </row>
    <row r="1294" spans="1:11" s="5" customFormat="1" ht="33" customHeight="1" x14ac:dyDescent="0.2">
      <c r="A1294" s="228">
        <f t="shared" si="40"/>
        <v>1248</v>
      </c>
      <c r="B1294" s="47" t="s">
        <v>6</v>
      </c>
      <c r="C1294" s="47" t="s">
        <v>21</v>
      </c>
      <c r="D1294" s="223">
        <v>2006.04</v>
      </c>
      <c r="E1294" s="48" t="s">
        <v>489</v>
      </c>
      <c r="F1294" s="49">
        <v>396</v>
      </c>
      <c r="G1294" s="49">
        <v>434</v>
      </c>
      <c r="H1294" s="50" t="s">
        <v>2</v>
      </c>
      <c r="I1294" s="51" t="s">
        <v>53</v>
      </c>
      <c r="J1294" s="27"/>
      <c r="K1294" s="231"/>
    </row>
    <row r="1295" spans="1:11" s="5" customFormat="1" ht="33" customHeight="1" x14ac:dyDescent="0.2">
      <c r="A1295" s="228">
        <f t="shared" si="40"/>
        <v>1249</v>
      </c>
      <c r="B1295" s="47" t="s">
        <v>8</v>
      </c>
      <c r="C1295" s="22" t="s">
        <v>21</v>
      </c>
      <c r="D1295" s="223">
        <v>2006.04</v>
      </c>
      <c r="E1295" s="48" t="s">
        <v>135</v>
      </c>
      <c r="F1295" s="49">
        <v>1360</v>
      </c>
      <c r="G1295" s="49">
        <v>2601</v>
      </c>
      <c r="H1295" s="50" t="s">
        <v>2</v>
      </c>
      <c r="I1295" s="51" t="s">
        <v>53</v>
      </c>
      <c r="J1295" s="27"/>
      <c r="K1295" s="231"/>
    </row>
    <row r="1296" spans="1:11" s="5" customFormat="1" ht="33" customHeight="1" x14ac:dyDescent="0.2">
      <c r="A1296" s="228">
        <f t="shared" si="40"/>
        <v>1250</v>
      </c>
      <c r="B1296" s="47" t="s">
        <v>7</v>
      </c>
      <c r="C1296" s="47" t="s">
        <v>21</v>
      </c>
      <c r="D1296" s="223">
        <v>2006.07</v>
      </c>
      <c r="E1296" s="48" t="s">
        <v>491</v>
      </c>
      <c r="F1296" s="49">
        <v>2660</v>
      </c>
      <c r="G1296" s="49">
        <v>3164</v>
      </c>
      <c r="H1296" s="50" t="s">
        <v>2</v>
      </c>
      <c r="I1296" s="51" t="s">
        <v>53</v>
      </c>
      <c r="J1296" s="27"/>
      <c r="K1296" s="231"/>
    </row>
    <row r="1297" spans="1:11" s="5" customFormat="1" ht="33" customHeight="1" x14ac:dyDescent="0.2">
      <c r="A1297" s="228">
        <f t="shared" si="40"/>
        <v>1251</v>
      </c>
      <c r="B1297" s="47" t="s">
        <v>2473</v>
      </c>
      <c r="C1297" s="22" t="s">
        <v>21</v>
      </c>
      <c r="D1297" s="223">
        <v>2006.09</v>
      </c>
      <c r="E1297" s="48" t="s">
        <v>86</v>
      </c>
      <c r="F1297" s="49">
        <v>5766</v>
      </c>
      <c r="G1297" s="49">
        <v>12129</v>
      </c>
      <c r="H1297" s="50" t="s">
        <v>2</v>
      </c>
      <c r="I1297" s="51" t="s">
        <v>53</v>
      </c>
      <c r="J1297" s="27"/>
      <c r="K1297" s="231"/>
    </row>
    <row r="1298" spans="1:11" ht="33" customHeight="1" x14ac:dyDescent="0.2">
      <c r="A1298" s="228">
        <f t="shared" si="40"/>
        <v>1252</v>
      </c>
      <c r="B1298" s="47" t="s">
        <v>2474</v>
      </c>
      <c r="C1298" s="47" t="s">
        <v>21</v>
      </c>
      <c r="D1298" s="223">
        <v>2006.09</v>
      </c>
      <c r="E1298" s="48" t="s">
        <v>86</v>
      </c>
      <c r="F1298" s="49">
        <v>971</v>
      </c>
      <c r="G1298" s="49">
        <v>889</v>
      </c>
      <c r="H1298" s="50" t="s">
        <v>2</v>
      </c>
      <c r="I1298" s="51" t="s">
        <v>53</v>
      </c>
    </row>
    <row r="1299" spans="1:11" ht="33" customHeight="1" x14ac:dyDescent="0.2">
      <c r="A1299" s="228">
        <f t="shared" si="40"/>
        <v>1253</v>
      </c>
      <c r="B1299" s="54" t="s">
        <v>2475</v>
      </c>
      <c r="C1299" s="54" t="s">
        <v>21</v>
      </c>
      <c r="D1299" s="224">
        <v>2007.06</v>
      </c>
      <c r="E1299" s="55" t="s">
        <v>489</v>
      </c>
      <c r="F1299" s="56">
        <v>3275</v>
      </c>
      <c r="G1299" s="56">
        <v>3872</v>
      </c>
      <c r="H1299" s="199" t="s">
        <v>2</v>
      </c>
      <c r="I1299" s="51" t="s">
        <v>53</v>
      </c>
      <c r="J1299" s="46"/>
    </row>
    <row r="1300" spans="1:11" ht="33" customHeight="1" x14ac:dyDescent="0.2">
      <c r="A1300" s="228">
        <f t="shared" si="40"/>
        <v>1254</v>
      </c>
      <c r="B1300" s="54" t="s">
        <v>9</v>
      </c>
      <c r="C1300" s="54" t="s">
        <v>21</v>
      </c>
      <c r="D1300" s="224">
        <v>2007.07</v>
      </c>
      <c r="E1300" s="55" t="s">
        <v>348</v>
      </c>
      <c r="F1300" s="56">
        <v>3753</v>
      </c>
      <c r="G1300" s="56">
        <v>4225</v>
      </c>
      <c r="H1300" s="199" t="s">
        <v>2</v>
      </c>
      <c r="I1300" s="58" t="s">
        <v>53</v>
      </c>
      <c r="J1300" s="46"/>
    </row>
    <row r="1301" spans="1:11" ht="33" customHeight="1" x14ac:dyDescent="0.2">
      <c r="A1301" s="228">
        <f t="shared" si="40"/>
        <v>1255</v>
      </c>
      <c r="B1301" s="47" t="s">
        <v>2476</v>
      </c>
      <c r="C1301" s="54" t="s">
        <v>21</v>
      </c>
      <c r="D1301" s="224">
        <v>2008.05</v>
      </c>
      <c r="E1301" s="55" t="s">
        <v>460</v>
      </c>
      <c r="F1301" s="56">
        <v>1626</v>
      </c>
      <c r="G1301" s="56">
        <v>2925</v>
      </c>
      <c r="H1301" s="199" t="s">
        <v>2</v>
      </c>
      <c r="I1301" s="58" t="s">
        <v>53</v>
      </c>
    </row>
    <row r="1302" spans="1:11" ht="33" customHeight="1" x14ac:dyDescent="0.2">
      <c r="A1302" s="228">
        <f t="shared" si="40"/>
        <v>1256</v>
      </c>
      <c r="B1302" s="47" t="s">
        <v>2477</v>
      </c>
      <c r="C1302" s="54" t="s">
        <v>21</v>
      </c>
      <c r="D1302" s="224">
        <v>2008.07</v>
      </c>
      <c r="E1302" s="48" t="s">
        <v>461</v>
      </c>
      <c r="F1302" s="49">
        <v>1257</v>
      </c>
      <c r="G1302" s="49">
        <v>2339</v>
      </c>
      <c r="H1302" s="50" t="s">
        <v>43</v>
      </c>
      <c r="I1302" s="51" t="s">
        <v>53</v>
      </c>
    </row>
    <row r="1303" spans="1:11" ht="33" customHeight="1" x14ac:dyDescent="0.2">
      <c r="A1303" s="228">
        <f t="shared" si="40"/>
        <v>1257</v>
      </c>
      <c r="B1303" s="47" t="s">
        <v>2478</v>
      </c>
      <c r="C1303" s="54" t="s">
        <v>2467</v>
      </c>
      <c r="D1303" s="224">
        <v>2008.07</v>
      </c>
      <c r="E1303" s="55" t="s">
        <v>462</v>
      </c>
      <c r="F1303" s="56">
        <v>1342</v>
      </c>
      <c r="G1303" s="56">
        <v>2356</v>
      </c>
      <c r="H1303" s="57" t="s">
        <v>904</v>
      </c>
      <c r="I1303" s="58" t="s">
        <v>53</v>
      </c>
    </row>
    <row r="1304" spans="1:11" s="5" customFormat="1" ht="33" customHeight="1" x14ac:dyDescent="0.2">
      <c r="A1304" s="228">
        <f t="shared" si="40"/>
        <v>1258</v>
      </c>
      <c r="B1304" s="47" t="s">
        <v>2479</v>
      </c>
      <c r="C1304" s="28" t="s">
        <v>21</v>
      </c>
      <c r="D1304" s="224">
        <v>2008.08</v>
      </c>
      <c r="E1304" s="55" t="s">
        <v>107</v>
      </c>
      <c r="F1304" s="56">
        <v>3721</v>
      </c>
      <c r="G1304" s="56">
        <v>5865</v>
      </c>
      <c r="H1304" s="199" t="s">
        <v>904</v>
      </c>
      <c r="I1304" s="58" t="s">
        <v>53</v>
      </c>
      <c r="J1304" s="27"/>
      <c r="K1304" s="231"/>
    </row>
    <row r="1305" spans="1:11" s="5" customFormat="1" ht="33" customHeight="1" x14ac:dyDescent="0.2">
      <c r="A1305" s="228">
        <f t="shared" si="40"/>
        <v>1259</v>
      </c>
      <c r="B1305" s="47" t="s">
        <v>2480</v>
      </c>
      <c r="C1305" s="28" t="s">
        <v>21</v>
      </c>
      <c r="D1305" s="223">
        <v>2009.03</v>
      </c>
      <c r="E1305" s="48" t="s">
        <v>465</v>
      </c>
      <c r="F1305" s="49">
        <v>2488</v>
      </c>
      <c r="G1305" s="49">
        <v>5193</v>
      </c>
      <c r="H1305" s="156" t="s">
        <v>2</v>
      </c>
      <c r="I1305" s="51" t="s">
        <v>53</v>
      </c>
      <c r="J1305" s="27"/>
      <c r="K1305" s="231"/>
    </row>
    <row r="1306" spans="1:11" s="5" customFormat="1" ht="33" customHeight="1" x14ac:dyDescent="0.2">
      <c r="A1306" s="228">
        <f t="shared" si="40"/>
        <v>1260</v>
      </c>
      <c r="B1306" s="47" t="s">
        <v>2481</v>
      </c>
      <c r="C1306" s="54" t="s">
        <v>2482</v>
      </c>
      <c r="D1306" s="223">
        <v>2009.04</v>
      </c>
      <c r="E1306" s="48" t="s">
        <v>466</v>
      </c>
      <c r="F1306" s="49">
        <v>16260</v>
      </c>
      <c r="G1306" s="49">
        <v>31067</v>
      </c>
      <c r="H1306" s="156" t="s">
        <v>2</v>
      </c>
      <c r="I1306" s="51" t="s">
        <v>53</v>
      </c>
      <c r="J1306" s="27"/>
      <c r="K1306" s="231"/>
    </row>
    <row r="1307" spans="1:11" s="5" customFormat="1" ht="33" customHeight="1" x14ac:dyDescent="0.2">
      <c r="A1307" s="228">
        <f t="shared" si="40"/>
        <v>1261</v>
      </c>
      <c r="B1307" s="47" t="s">
        <v>2483</v>
      </c>
      <c r="C1307" s="130" t="s">
        <v>2482</v>
      </c>
      <c r="D1307" s="224">
        <v>2009.04</v>
      </c>
      <c r="E1307" s="48" t="s">
        <v>467</v>
      </c>
      <c r="F1307" s="49">
        <v>8989</v>
      </c>
      <c r="G1307" s="49">
        <v>17618</v>
      </c>
      <c r="H1307" s="156" t="s">
        <v>2</v>
      </c>
      <c r="I1307" s="51" t="s">
        <v>53</v>
      </c>
      <c r="J1307" s="27"/>
      <c r="K1307" s="231"/>
    </row>
    <row r="1308" spans="1:11" s="5" customFormat="1" ht="33" customHeight="1" x14ac:dyDescent="0.2">
      <c r="A1308" s="228">
        <f t="shared" si="40"/>
        <v>1262</v>
      </c>
      <c r="B1308" s="47" t="s">
        <v>2484</v>
      </c>
      <c r="C1308" s="28" t="s">
        <v>2482</v>
      </c>
      <c r="D1308" s="224">
        <v>2009.07</v>
      </c>
      <c r="E1308" s="48" t="s">
        <v>367</v>
      </c>
      <c r="F1308" s="49">
        <v>2698</v>
      </c>
      <c r="G1308" s="49">
        <v>6252</v>
      </c>
      <c r="H1308" s="156" t="s">
        <v>4</v>
      </c>
      <c r="I1308" s="51" t="s">
        <v>53</v>
      </c>
      <c r="J1308" s="27"/>
      <c r="K1308" s="231"/>
    </row>
    <row r="1309" spans="1:11" s="5" customFormat="1" ht="33" customHeight="1" x14ac:dyDescent="0.2">
      <c r="A1309" s="228">
        <f t="shared" si="40"/>
        <v>1263</v>
      </c>
      <c r="B1309" s="47" t="s">
        <v>2485</v>
      </c>
      <c r="C1309" s="28" t="s">
        <v>21</v>
      </c>
      <c r="D1309" s="224">
        <v>2009.08</v>
      </c>
      <c r="E1309" s="48" t="s">
        <v>471</v>
      </c>
      <c r="F1309" s="49">
        <v>4718</v>
      </c>
      <c r="G1309" s="49">
        <v>10496</v>
      </c>
      <c r="H1309" s="57" t="s">
        <v>2</v>
      </c>
      <c r="I1309" s="51" t="s">
        <v>53</v>
      </c>
      <c r="J1309" s="27"/>
      <c r="K1309" s="231"/>
    </row>
    <row r="1310" spans="1:11" s="5" customFormat="1" ht="33" customHeight="1" x14ac:dyDescent="0.2">
      <c r="A1310" s="228">
        <f t="shared" si="40"/>
        <v>1264</v>
      </c>
      <c r="B1310" s="47" t="s">
        <v>2486</v>
      </c>
      <c r="C1310" s="28" t="s">
        <v>21</v>
      </c>
      <c r="D1310" s="224">
        <v>2009.08</v>
      </c>
      <c r="E1310" s="48" t="s">
        <v>103</v>
      </c>
      <c r="F1310" s="49">
        <v>3761</v>
      </c>
      <c r="G1310" s="49">
        <v>10248</v>
      </c>
      <c r="H1310" s="156" t="s">
        <v>4</v>
      </c>
      <c r="I1310" s="51" t="s">
        <v>53</v>
      </c>
      <c r="J1310" s="27"/>
      <c r="K1310" s="231"/>
    </row>
    <row r="1311" spans="1:11" s="5" customFormat="1" ht="33" customHeight="1" x14ac:dyDescent="0.2">
      <c r="A1311" s="228">
        <f t="shared" si="40"/>
        <v>1265</v>
      </c>
      <c r="B1311" s="47" t="s">
        <v>2487</v>
      </c>
      <c r="C1311" s="47" t="s">
        <v>895</v>
      </c>
      <c r="D1311" s="223" t="s">
        <v>2488</v>
      </c>
      <c r="E1311" s="48" t="s">
        <v>473</v>
      </c>
      <c r="F1311" s="49">
        <v>21734</v>
      </c>
      <c r="G1311" s="49">
        <v>60066</v>
      </c>
      <c r="H1311" s="156" t="s">
        <v>4</v>
      </c>
      <c r="I1311" s="51" t="s">
        <v>53</v>
      </c>
      <c r="J1311" s="27" t="s">
        <v>2489</v>
      </c>
      <c r="K1311" s="231"/>
    </row>
    <row r="1312" spans="1:11" ht="33" customHeight="1" x14ac:dyDescent="0.2">
      <c r="A1312" s="228">
        <f t="shared" si="40"/>
        <v>1266</v>
      </c>
      <c r="B1312" s="47" t="s">
        <v>2490</v>
      </c>
      <c r="C1312" s="22" t="s">
        <v>21</v>
      </c>
      <c r="D1312" s="223">
        <v>2009.12</v>
      </c>
      <c r="E1312" s="48" t="s">
        <v>476</v>
      </c>
      <c r="F1312" s="49">
        <v>3625</v>
      </c>
      <c r="G1312" s="49">
        <v>10412</v>
      </c>
      <c r="H1312" s="57" t="s">
        <v>1146</v>
      </c>
      <c r="I1312" s="51" t="s">
        <v>53</v>
      </c>
    </row>
    <row r="1313" spans="1:238" ht="33" customHeight="1" x14ac:dyDescent="0.2">
      <c r="A1313" s="228">
        <f t="shared" si="40"/>
        <v>1267</v>
      </c>
      <c r="B1313" s="47" t="s">
        <v>2491</v>
      </c>
      <c r="C1313" s="54" t="s">
        <v>895</v>
      </c>
      <c r="D1313" s="224">
        <v>2010.04</v>
      </c>
      <c r="E1313" s="48" t="s">
        <v>347</v>
      </c>
      <c r="F1313" s="49">
        <v>6761</v>
      </c>
      <c r="G1313" s="49">
        <v>6743</v>
      </c>
      <c r="H1313" s="50" t="s">
        <v>2</v>
      </c>
      <c r="I1313" s="51" t="s">
        <v>53</v>
      </c>
    </row>
    <row r="1314" spans="1:238" ht="33" customHeight="1" x14ac:dyDescent="0.2">
      <c r="A1314" s="228">
        <f t="shared" si="40"/>
        <v>1268</v>
      </c>
      <c r="B1314" s="47" t="s">
        <v>2492</v>
      </c>
      <c r="C1314" s="47" t="s">
        <v>2467</v>
      </c>
      <c r="D1314" s="223">
        <v>2010.04</v>
      </c>
      <c r="E1314" s="48" t="s">
        <v>114</v>
      </c>
      <c r="F1314" s="49">
        <v>4490</v>
      </c>
      <c r="G1314" s="49">
        <v>3871</v>
      </c>
      <c r="H1314" s="57" t="s">
        <v>1146</v>
      </c>
      <c r="I1314" s="51" t="s">
        <v>53</v>
      </c>
      <c r="J1314" s="27" t="s">
        <v>2493</v>
      </c>
    </row>
    <row r="1315" spans="1:238" ht="33" customHeight="1" x14ac:dyDescent="0.2">
      <c r="A1315" s="228">
        <f t="shared" si="40"/>
        <v>1269</v>
      </c>
      <c r="B1315" s="47" t="s">
        <v>2494</v>
      </c>
      <c r="C1315" s="47" t="s">
        <v>2495</v>
      </c>
      <c r="D1315" s="223">
        <v>2010.06</v>
      </c>
      <c r="E1315" s="48" t="s">
        <v>423</v>
      </c>
      <c r="F1315" s="49">
        <v>9931</v>
      </c>
      <c r="G1315" s="49">
        <v>15318</v>
      </c>
      <c r="H1315" s="50" t="s">
        <v>2</v>
      </c>
      <c r="I1315" s="51" t="s">
        <v>53</v>
      </c>
    </row>
    <row r="1316" spans="1:238" ht="33" customHeight="1" x14ac:dyDescent="0.2">
      <c r="A1316" s="228">
        <f t="shared" si="40"/>
        <v>1270</v>
      </c>
      <c r="B1316" s="47" t="s">
        <v>2496</v>
      </c>
      <c r="C1316" s="54" t="s">
        <v>2495</v>
      </c>
      <c r="D1316" s="224">
        <v>2010.09</v>
      </c>
      <c r="E1316" s="48" t="s">
        <v>436</v>
      </c>
      <c r="F1316" s="49">
        <v>597</v>
      </c>
      <c r="G1316" s="49">
        <v>658</v>
      </c>
      <c r="H1316" s="226" t="s">
        <v>2</v>
      </c>
      <c r="I1316" s="227" t="s">
        <v>53</v>
      </c>
      <c r="J1316" s="127"/>
    </row>
    <row r="1317" spans="1:238" ht="33" customHeight="1" x14ac:dyDescent="0.2">
      <c r="A1317" s="228">
        <f t="shared" si="40"/>
        <v>1271</v>
      </c>
      <c r="B1317" s="47" t="s">
        <v>2497</v>
      </c>
      <c r="C1317" s="28" t="s">
        <v>2495</v>
      </c>
      <c r="D1317" s="224">
        <v>2011.08</v>
      </c>
      <c r="E1317" s="48" t="s">
        <v>387</v>
      </c>
      <c r="F1317" s="49">
        <v>14130</v>
      </c>
      <c r="G1317" s="49">
        <v>29563</v>
      </c>
      <c r="H1317" s="156" t="s">
        <v>4</v>
      </c>
      <c r="I1317" s="51" t="s">
        <v>53</v>
      </c>
    </row>
    <row r="1318" spans="1:238" ht="33" customHeight="1" x14ac:dyDescent="0.2">
      <c r="A1318" s="228">
        <f t="shared" si="40"/>
        <v>1272</v>
      </c>
      <c r="B1318" s="216" t="s">
        <v>2498</v>
      </c>
      <c r="C1318" s="73" t="s">
        <v>895</v>
      </c>
      <c r="D1318" s="224">
        <v>2011.12</v>
      </c>
      <c r="E1318" s="302" t="s">
        <v>403</v>
      </c>
      <c r="F1318" s="137">
        <v>2695</v>
      </c>
      <c r="G1318" s="137">
        <v>2981</v>
      </c>
      <c r="H1318" s="156" t="s">
        <v>4</v>
      </c>
      <c r="I1318" s="51" t="s">
        <v>53</v>
      </c>
    </row>
    <row r="1319" spans="1:238" ht="33" customHeight="1" x14ac:dyDescent="0.2">
      <c r="A1319" s="228">
        <f t="shared" si="40"/>
        <v>1273</v>
      </c>
      <c r="B1319" s="216" t="s">
        <v>2499</v>
      </c>
      <c r="C1319" s="28" t="s">
        <v>895</v>
      </c>
      <c r="D1319" s="224">
        <v>2012.01</v>
      </c>
      <c r="E1319" s="302" t="s">
        <v>404</v>
      </c>
      <c r="F1319" s="137">
        <v>18116</v>
      </c>
      <c r="G1319" s="137">
        <v>30477</v>
      </c>
      <c r="H1319" s="156" t="s">
        <v>4</v>
      </c>
      <c r="I1319" s="51" t="s">
        <v>53</v>
      </c>
    </row>
    <row r="1320" spans="1:238" ht="33" customHeight="1" x14ac:dyDescent="0.2">
      <c r="A1320" s="228">
        <f t="shared" si="40"/>
        <v>1274</v>
      </c>
      <c r="B1320" s="47" t="s">
        <v>2500</v>
      </c>
      <c r="C1320" s="28" t="s">
        <v>895</v>
      </c>
      <c r="D1320" s="224">
        <v>2012.02</v>
      </c>
      <c r="E1320" s="48" t="s">
        <v>502</v>
      </c>
      <c r="F1320" s="49">
        <v>13055</v>
      </c>
      <c r="G1320" s="49">
        <v>19716</v>
      </c>
      <c r="H1320" s="50" t="s">
        <v>2445</v>
      </c>
      <c r="I1320" s="51" t="s">
        <v>53</v>
      </c>
    </row>
    <row r="1321" spans="1:238" ht="33" customHeight="1" x14ac:dyDescent="0.2">
      <c r="A1321" s="228">
        <f t="shared" si="40"/>
        <v>1275</v>
      </c>
      <c r="B1321" s="47" t="s">
        <v>2501</v>
      </c>
      <c r="C1321" s="28" t="s">
        <v>895</v>
      </c>
      <c r="D1321" s="224">
        <v>2012.02</v>
      </c>
      <c r="E1321" s="48" t="s">
        <v>407</v>
      </c>
      <c r="F1321" s="49">
        <v>12475</v>
      </c>
      <c r="G1321" s="49">
        <v>20037</v>
      </c>
      <c r="H1321" s="50" t="s">
        <v>855</v>
      </c>
      <c r="I1321" s="51" t="s">
        <v>53</v>
      </c>
    </row>
    <row r="1322" spans="1:238" ht="33" customHeight="1" x14ac:dyDescent="0.2">
      <c r="A1322" s="228">
        <f t="shared" si="40"/>
        <v>1276</v>
      </c>
      <c r="B1322" s="47" t="s">
        <v>2502</v>
      </c>
      <c r="C1322" s="54" t="s">
        <v>2503</v>
      </c>
      <c r="D1322" s="223">
        <v>2012.05</v>
      </c>
      <c r="E1322" s="48" t="s">
        <v>416</v>
      </c>
      <c r="F1322" s="49">
        <v>7627</v>
      </c>
      <c r="G1322" s="49">
        <v>15293</v>
      </c>
      <c r="H1322" s="50" t="s">
        <v>925</v>
      </c>
      <c r="I1322" s="51" t="s">
        <v>53</v>
      </c>
    </row>
    <row r="1323" spans="1:238" ht="33" customHeight="1" x14ac:dyDescent="0.2">
      <c r="A1323" s="228">
        <f t="shared" si="40"/>
        <v>1277</v>
      </c>
      <c r="B1323" s="47" t="s">
        <v>2504</v>
      </c>
      <c r="C1323" s="28" t="s">
        <v>2495</v>
      </c>
      <c r="D1323" s="223">
        <v>2012.06</v>
      </c>
      <c r="E1323" s="48" t="s">
        <v>302</v>
      </c>
      <c r="F1323" s="49">
        <v>22931</v>
      </c>
      <c r="G1323" s="49">
        <v>33394</v>
      </c>
      <c r="H1323" s="50" t="s">
        <v>2</v>
      </c>
      <c r="I1323" s="51" t="s">
        <v>53</v>
      </c>
    </row>
    <row r="1324" spans="1:238" ht="33" customHeight="1" x14ac:dyDescent="0.2">
      <c r="A1324" s="228">
        <f t="shared" si="40"/>
        <v>1278</v>
      </c>
      <c r="B1324" s="47" t="s">
        <v>2505</v>
      </c>
      <c r="C1324" s="54" t="s">
        <v>2506</v>
      </c>
      <c r="D1324" s="223">
        <v>2012.06</v>
      </c>
      <c r="E1324" s="48" t="s">
        <v>302</v>
      </c>
      <c r="F1324" s="49">
        <v>760</v>
      </c>
      <c r="G1324" s="49">
        <v>1084</v>
      </c>
      <c r="H1324" s="50" t="s">
        <v>2</v>
      </c>
      <c r="I1324" s="51" t="s">
        <v>53</v>
      </c>
    </row>
    <row r="1325" spans="1:238" s="27" customFormat="1" ht="33" customHeight="1" x14ac:dyDescent="0.2">
      <c r="A1325" s="228">
        <f t="shared" si="40"/>
        <v>1279</v>
      </c>
      <c r="B1325" s="54" t="s">
        <v>2507</v>
      </c>
      <c r="C1325" s="54" t="s">
        <v>2508</v>
      </c>
      <c r="D1325" s="223">
        <v>2013.01</v>
      </c>
      <c r="E1325" s="48" t="s">
        <v>373</v>
      </c>
      <c r="F1325" s="49">
        <v>1328</v>
      </c>
      <c r="G1325" s="49">
        <v>2180</v>
      </c>
      <c r="H1325" s="50" t="s">
        <v>1390</v>
      </c>
      <c r="I1325" s="51" t="s">
        <v>53</v>
      </c>
      <c r="K1325" s="15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1"/>
      <c r="BV1325" s="1"/>
      <c r="BW1325" s="1"/>
      <c r="BX1325" s="1"/>
      <c r="BY1325" s="1"/>
      <c r="BZ1325" s="1"/>
      <c r="CA1325" s="1"/>
      <c r="CB1325" s="1"/>
      <c r="CC1325" s="1"/>
      <c r="CD1325" s="1"/>
      <c r="CE1325" s="1"/>
      <c r="CF1325" s="1"/>
      <c r="CG1325" s="1"/>
      <c r="CH1325" s="1"/>
      <c r="CI1325" s="1"/>
      <c r="CJ1325" s="1"/>
      <c r="CK1325" s="1"/>
      <c r="CL1325" s="1"/>
      <c r="CM1325" s="1"/>
      <c r="CN1325" s="1"/>
      <c r="CO1325" s="1"/>
      <c r="CP1325" s="1"/>
      <c r="CQ1325" s="1"/>
      <c r="CR1325" s="1"/>
      <c r="CS1325" s="1"/>
      <c r="CT1325" s="1"/>
      <c r="CU1325" s="1"/>
      <c r="CV1325" s="1"/>
      <c r="CW1325" s="1"/>
      <c r="CX1325" s="1"/>
      <c r="CY1325" s="1"/>
      <c r="CZ1325" s="1"/>
      <c r="DA1325" s="1"/>
      <c r="DB1325" s="1"/>
      <c r="DC1325" s="1"/>
      <c r="DD1325" s="1"/>
      <c r="DE1325" s="1"/>
      <c r="DF1325" s="1"/>
      <c r="DG1325" s="1"/>
      <c r="DH1325" s="1"/>
      <c r="DI1325" s="1"/>
      <c r="DJ1325" s="1"/>
      <c r="DK1325" s="1"/>
      <c r="DL1325" s="1"/>
      <c r="DM1325" s="1"/>
      <c r="DN1325" s="1"/>
      <c r="DO1325" s="1"/>
      <c r="DP1325" s="1"/>
      <c r="DQ1325" s="1"/>
      <c r="DR1325" s="1"/>
      <c r="DS1325" s="1"/>
      <c r="DT1325" s="1"/>
      <c r="DU1325" s="1"/>
      <c r="DV1325" s="1"/>
      <c r="DW1325" s="1"/>
      <c r="DX1325" s="1"/>
      <c r="DY1325" s="1"/>
      <c r="DZ1325" s="1"/>
      <c r="EA1325" s="1"/>
      <c r="EB1325" s="1"/>
      <c r="EC1325" s="1"/>
      <c r="ED1325" s="1"/>
      <c r="EE1325" s="1"/>
      <c r="EF1325" s="1"/>
      <c r="EG1325" s="1"/>
      <c r="EH1325" s="1"/>
      <c r="EI1325" s="1"/>
      <c r="EJ1325" s="1"/>
      <c r="EK1325" s="1"/>
      <c r="EL1325" s="1"/>
      <c r="EM1325" s="1"/>
      <c r="EN1325" s="1"/>
      <c r="EO1325" s="1"/>
      <c r="EP1325" s="1"/>
      <c r="EQ1325" s="1"/>
      <c r="ER1325" s="1"/>
      <c r="ES1325" s="1"/>
      <c r="ET1325" s="1"/>
      <c r="EU1325" s="1"/>
      <c r="EV1325" s="1"/>
      <c r="EW1325" s="1"/>
      <c r="EX1325" s="1"/>
      <c r="EY1325" s="1"/>
      <c r="EZ1325" s="1"/>
      <c r="FA1325" s="1"/>
      <c r="FB1325" s="1"/>
      <c r="FC1325" s="1"/>
      <c r="FD1325" s="1"/>
      <c r="FE1325" s="1"/>
      <c r="FF1325" s="1"/>
      <c r="FG1325" s="1"/>
      <c r="FH1325" s="1"/>
      <c r="FI1325" s="1"/>
      <c r="FJ1325" s="1"/>
      <c r="FK1325" s="1"/>
      <c r="FL1325" s="1"/>
      <c r="FM1325" s="1"/>
      <c r="FN1325" s="1"/>
      <c r="FO1325" s="1"/>
      <c r="FP1325" s="1"/>
      <c r="FQ1325" s="1"/>
      <c r="FR1325" s="1"/>
      <c r="FS1325" s="1"/>
      <c r="FT1325" s="1"/>
      <c r="FU1325" s="1"/>
      <c r="FV1325" s="1"/>
      <c r="FW1325" s="1"/>
      <c r="FX1325" s="1"/>
      <c r="FY1325" s="1"/>
      <c r="FZ1325" s="1"/>
      <c r="GA1325" s="1"/>
      <c r="GB1325" s="1"/>
      <c r="GC1325" s="1"/>
      <c r="GD1325" s="1"/>
      <c r="GE1325" s="1"/>
      <c r="GF1325" s="1"/>
      <c r="GG1325" s="1"/>
      <c r="GH1325" s="1"/>
      <c r="GI1325" s="1"/>
      <c r="GJ1325" s="1"/>
      <c r="GK1325" s="1"/>
      <c r="GL1325" s="1"/>
      <c r="GM1325" s="1"/>
      <c r="GN1325" s="1"/>
      <c r="GO1325" s="1"/>
      <c r="GP1325" s="1"/>
      <c r="GQ1325" s="1"/>
      <c r="GR1325" s="1"/>
      <c r="GS1325" s="1"/>
      <c r="GT1325" s="1"/>
      <c r="GU1325" s="1"/>
      <c r="GV1325" s="1"/>
      <c r="GW1325" s="1"/>
      <c r="GX1325" s="1"/>
      <c r="GY1325" s="1"/>
      <c r="GZ1325" s="1"/>
      <c r="HA1325" s="1"/>
      <c r="HB1325" s="1"/>
      <c r="HC1325" s="1"/>
      <c r="HD1325" s="1"/>
      <c r="HE1325" s="1"/>
      <c r="HF1325" s="1"/>
      <c r="HG1325" s="1"/>
      <c r="HH1325" s="1"/>
      <c r="HI1325" s="1"/>
      <c r="HJ1325" s="1"/>
      <c r="HK1325" s="1"/>
      <c r="HL1325" s="1"/>
      <c r="HM1325" s="1"/>
      <c r="HN1325" s="1"/>
      <c r="HO1325" s="1"/>
      <c r="HP1325" s="1"/>
      <c r="HQ1325" s="1"/>
      <c r="HR1325" s="1"/>
      <c r="HS1325" s="1"/>
      <c r="HT1325" s="1"/>
      <c r="HU1325" s="1"/>
      <c r="HV1325" s="1"/>
      <c r="HW1325" s="1"/>
      <c r="HX1325" s="1"/>
      <c r="HY1325" s="1"/>
      <c r="HZ1325" s="1"/>
      <c r="IA1325" s="1"/>
      <c r="IB1325" s="1"/>
      <c r="IC1325" s="1"/>
      <c r="ID1325" s="1"/>
    </row>
    <row r="1326" spans="1:238" s="27" customFormat="1" ht="33" customHeight="1" x14ac:dyDescent="0.2">
      <c r="A1326" s="228">
        <f t="shared" si="40"/>
        <v>1280</v>
      </c>
      <c r="B1326" s="54" t="s">
        <v>2509</v>
      </c>
      <c r="C1326" s="54" t="s">
        <v>895</v>
      </c>
      <c r="D1326" s="223">
        <v>2013.07</v>
      </c>
      <c r="E1326" s="48" t="s">
        <v>302</v>
      </c>
      <c r="F1326" s="49">
        <v>26526</v>
      </c>
      <c r="G1326" s="49">
        <v>56146</v>
      </c>
      <c r="H1326" s="50" t="s">
        <v>1402</v>
      </c>
      <c r="I1326" s="51" t="s">
        <v>53</v>
      </c>
      <c r="K1326" s="15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  <c r="BQ1326" s="1"/>
      <c r="BR1326" s="1"/>
      <c r="BS1326" s="1"/>
      <c r="BT1326" s="1"/>
      <c r="BU1326" s="1"/>
      <c r="BV1326" s="1"/>
      <c r="BW1326" s="1"/>
      <c r="BX1326" s="1"/>
      <c r="BY1326" s="1"/>
      <c r="BZ1326" s="1"/>
      <c r="CA1326" s="1"/>
      <c r="CB1326" s="1"/>
      <c r="CC1326" s="1"/>
      <c r="CD1326" s="1"/>
      <c r="CE1326" s="1"/>
      <c r="CF1326" s="1"/>
      <c r="CG1326" s="1"/>
      <c r="CH1326" s="1"/>
      <c r="CI1326" s="1"/>
      <c r="CJ1326" s="1"/>
      <c r="CK1326" s="1"/>
      <c r="CL1326" s="1"/>
      <c r="CM1326" s="1"/>
      <c r="CN1326" s="1"/>
      <c r="CO1326" s="1"/>
      <c r="CP1326" s="1"/>
      <c r="CQ1326" s="1"/>
      <c r="CR1326" s="1"/>
      <c r="CS1326" s="1"/>
      <c r="CT1326" s="1"/>
      <c r="CU1326" s="1"/>
      <c r="CV1326" s="1"/>
      <c r="CW1326" s="1"/>
      <c r="CX1326" s="1"/>
      <c r="CY1326" s="1"/>
      <c r="CZ1326" s="1"/>
      <c r="DA1326" s="1"/>
      <c r="DB1326" s="1"/>
      <c r="DC1326" s="1"/>
      <c r="DD1326" s="1"/>
      <c r="DE1326" s="1"/>
      <c r="DF1326" s="1"/>
      <c r="DG1326" s="1"/>
      <c r="DH1326" s="1"/>
      <c r="DI1326" s="1"/>
      <c r="DJ1326" s="1"/>
      <c r="DK1326" s="1"/>
      <c r="DL1326" s="1"/>
      <c r="DM1326" s="1"/>
      <c r="DN1326" s="1"/>
      <c r="DO1326" s="1"/>
      <c r="DP1326" s="1"/>
      <c r="DQ1326" s="1"/>
      <c r="DR1326" s="1"/>
      <c r="DS1326" s="1"/>
      <c r="DT1326" s="1"/>
      <c r="DU1326" s="1"/>
      <c r="DV1326" s="1"/>
      <c r="DW1326" s="1"/>
      <c r="DX1326" s="1"/>
      <c r="DY1326" s="1"/>
      <c r="DZ1326" s="1"/>
      <c r="EA1326" s="1"/>
      <c r="EB1326" s="1"/>
      <c r="EC1326" s="1"/>
      <c r="ED1326" s="1"/>
      <c r="EE1326" s="1"/>
      <c r="EF1326" s="1"/>
      <c r="EG1326" s="1"/>
      <c r="EH1326" s="1"/>
      <c r="EI1326" s="1"/>
      <c r="EJ1326" s="1"/>
      <c r="EK1326" s="1"/>
      <c r="EL1326" s="1"/>
      <c r="EM1326" s="1"/>
      <c r="EN1326" s="1"/>
      <c r="EO1326" s="1"/>
      <c r="EP1326" s="1"/>
      <c r="EQ1326" s="1"/>
      <c r="ER1326" s="1"/>
      <c r="ES1326" s="1"/>
      <c r="ET1326" s="1"/>
      <c r="EU1326" s="1"/>
      <c r="EV1326" s="1"/>
      <c r="EW1326" s="1"/>
      <c r="EX1326" s="1"/>
      <c r="EY1326" s="1"/>
      <c r="EZ1326" s="1"/>
      <c r="FA1326" s="1"/>
      <c r="FB1326" s="1"/>
      <c r="FC1326" s="1"/>
      <c r="FD1326" s="1"/>
      <c r="FE1326" s="1"/>
      <c r="FF1326" s="1"/>
      <c r="FG1326" s="1"/>
      <c r="FH1326" s="1"/>
      <c r="FI1326" s="1"/>
      <c r="FJ1326" s="1"/>
      <c r="FK1326" s="1"/>
      <c r="FL1326" s="1"/>
      <c r="FM1326" s="1"/>
      <c r="FN1326" s="1"/>
      <c r="FO1326" s="1"/>
      <c r="FP1326" s="1"/>
      <c r="FQ1326" s="1"/>
      <c r="FR1326" s="1"/>
      <c r="FS1326" s="1"/>
      <c r="FT1326" s="1"/>
      <c r="FU1326" s="1"/>
      <c r="FV1326" s="1"/>
      <c r="FW1326" s="1"/>
      <c r="FX1326" s="1"/>
      <c r="FY1326" s="1"/>
      <c r="FZ1326" s="1"/>
      <c r="GA1326" s="1"/>
      <c r="GB1326" s="1"/>
      <c r="GC1326" s="1"/>
      <c r="GD1326" s="1"/>
      <c r="GE1326" s="1"/>
      <c r="GF1326" s="1"/>
      <c r="GG1326" s="1"/>
      <c r="GH1326" s="1"/>
      <c r="GI1326" s="1"/>
      <c r="GJ1326" s="1"/>
      <c r="GK1326" s="1"/>
      <c r="GL1326" s="1"/>
      <c r="GM1326" s="1"/>
      <c r="GN1326" s="1"/>
      <c r="GO1326" s="1"/>
      <c r="GP1326" s="1"/>
      <c r="GQ1326" s="1"/>
      <c r="GR1326" s="1"/>
      <c r="GS1326" s="1"/>
      <c r="GT1326" s="1"/>
      <c r="GU1326" s="1"/>
      <c r="GV1326" s="1"/>
      <c r="GW1326" s="1"/>
      <c r="GX1326" s="1"/>
      <c r="GY1326" s="1"/>
      <c r="GZ1326" s="1"/>
      <c r="HA1326" s="1"/>
      <c r="HB1326" s="1"/>
      <c r="HC1326" s="1"/>
      <c r="HD1326" s="1"/>
      <c r="HE1326" s="1"/>
      <c r="HF1326" s="1"/>
      <c r="HG1326" s="1"/>
      <c r="HH1326" s="1"/>
      <c r="HI1326" s="1"/>
      <c r="HJ1326" s="1"/>
      <c r="HK1326" s="1"/>
      <c r="HL1326" s="1"/>
      <c r="HM1326" s="1"/>
      <c r="HN1326" s="1"/>
      <c r="HO1326" s="1"/>
      <c r="HP1326" s="1"/>
      <c r="HQ1326" s="1"/>
      <c r="HR1326" s="1"/>
      <c r="HS1326" s="1"/>
      <c r="HT1326" s="1"/>
      <c r="HU1326" s="1"/>
      <c r="HV1326" s="1"/>
      <c r="HW1326" s="1"/>
      <c r="HX1326" s="1"/>
      <c r="HY1326" s="1"/>
      <c r="HZ1326" s="1"/>
      <c r="IA1326" s="1"/>
      <c r="IB1326" s="1"/>
      <c r="IC1326" s="1"/>
      <c r="ID1326" s="1"/>
    </row>
    <row r="1327" spans="1:238" s="27" customFormat="1" ht="33" customHeight="1" x14ac:dyDescent="0.2">
      <c r="A1327" s="228">
        <f t="shared" si="40"/>
        <v>1281</v>
      </c>
      <c r="B1327" s="54" t="s">
        <v>2510</v>
      </c>
      <c r="C1327" s="28" t="s">
        <v>2508</v>
      </c>
      <c r="D1327" s="223">
        <v>2013.08</v>
      </c>
      <c r="E1327" s="48" t="s">
        <v>504</v>
      </c>
      <c r="F1327" s="49">
        <v>8850</v>
      </c>
      <c r="G1327" s="49">
        <v>13468</v>
      </c>
      <c r="H1327" s="50" t="s">
        <v>1390</v>
      </c>
      <c r="I1327" s="51" t="s">
        <v>53</v>
      </c>
      <c r="K1327" s="15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  <c r="BQ1327" s="1"/>
      <c r="BR1327" s="1"/>
      <c r="BS1327" s="1"/>
      <c r="BT1327" s="1"/>
      <c r="BU1327" s="1"/>
      <c r="BV1327" s="1"/>
      <c r="BW1327" s="1"/>
      <c r="BX1327" s="1"/>
      <c r="BY1327" s="1"/>
      <c r="BZ1327" s="1"/>
      <c r="CA1327" s="1"/>
      <c r="CB1327" s="1"/>
      <c r="CC1327" s="1"/>
      <c r="CD1327" s="1"/>
      <c r="CE1327" s="1"/>
      <c r="CF1327" s="1"/>
      <c r="CG1327" s="1"/>
      <c r="CH1327" s="1"/>
      <c r="CI1327" s="1"/>
      <c r="CJ1327" s="1"/>
      <c r="CK1327" s="1"/>
      <c r="CL1327" s="1"/>
      <c r="CM1327" s="1"/>
      <c r="CN1327" s="1"/>
      <c r="CO1327" s="1"/>
      <c r="CP1327" s="1"/>
      <c r="CQ1327" s="1"/>
      <c r="CR1327" s="1"/>
      <c r="CS1327" s="1"/>
      <c r="CT1327" s="1"/>
      <c r="CU1327" s="1"/>
      <c r="CV1327" s="1"/>
      <c r="CW1327" s="1"/>
      <c r="CX1327" s="1"/>
      <c r="CY1327" s="1"/>
      <c r="CZ1327" s="1"/>
      <c r="DA1327" s="1"/>
      <c r="DB1327" s="1"/>
      <c r="DC1327" s="1"/>
      <c r="DD1327" s="1"/>
      <c r="DE1327" s="1"/>
      <c r="DF1327" s="1"/>
      <c r="DG1327" s="1"/>
      <c r="DH1327" s="1"/>
      <c r="DI1327" s="1"/>
      <c r="DJ1327" s="1"/>
      <c r="DK1327" s="1"/>
      <c r="DL1327" s="1"/>
      <c r="DM1327" s="1"/>
      <c r="DN1327" s="1"/>
      <c r="DO1327" s="1"/>
      <c r="DP1327" s="1"/>
      <c r="DQ1327" s="1"/>
      <c r="DR1327" s="1"/>
      <c r="DS1327" s="1"/>
      <c r="DT1327" s="1"/>
      <c r="DU1327" s="1"/>
      <c r="DV1327" s="1"/>
      <c r="DW1327" s="1"/>
      <c r="DX1327" s="1"/>
      <c r="DY1327" s="1"/>
      <c r="DZ1327" s="1"/>
      <c r="EA1327" s="1"/>
      <c r="EB1327" s="1"/>
      <c r="EC1327" s="1"/>
      <c r="ED1327" s="1"/>
      <c r="EE1327" s="1"/>
      <c r="EF1327" s="1"/>
      <c r="EG1327" s="1"/>
      <c r="EH1327" s="1"/>
      <c r="EI1327" s="1"/>
      <c r="EJ1327" s="1"/>
      <c r="EK1327" s="1"/>
      <c r="EL1327" s="1"/>
      <c r="EM1327" s="1"/>
      <c r="EN1327" s="1"/>
      <c r="EO1327" s="1"/>
      <c r="EP1327" s="1"/>
      <c r="EQ1327" s="1"/>
      <c r="ER1327" s="1"/>
      <c r="ES1327" s="1"/>
      <c r="ET1327" s="1"/>
      <c r="EU1327" s="1"/>
      <c r="EV1327" s="1"/>
      <c r="EW1327" s="1"/>
      <c r="EX1327" s="1"/>
      <c r="EY1327" s="1"/>
      <c r="EZ1327" s="1"/>
      <c r="FA1327" s="1"/>
      <c r="FB1327" s="1"/>
      <c r="FC1327" s="1"/>
      <c r="FD1327" s="1"/>
      <c r="FE1327" s="1"/>
      <c r="FF1327" s="1"/>
      <c r="FG1327" s="1"/>
      <c r="FH1327" s="1"/>
      <c r="FI1327" s="1"/>
      <c r="FJ1327" s="1"/>
      <c r="FK1327" s="1"/>
      <c r="FL1327" s="1"/>
      <c r="FM1327" s="1"/>
      <c r="FN1327" s="1"/>
      <c r="FO1327" s="1"/>
      <c r="FP1327" s="1"/>
      <c r="FQ1327" s="1"/>
      <c r="FR1327" s="1"/>
      <c r="FS1327" s="1"/>
      <c r="FT1327" s="1"/>
      <c r="FU1327" s="1"/>
      <c r="FV1327" s="1"/>
      <c r="FW1327" s="1"/>
      <c r="FX1327" s="1"/>
      <c r="FY1327" s="1"/>
      <c r="FZ1327" s="1"/>
      <c r="GA1327" s="1"/>
      <c r="GB1327" s="1"/>
      <c r="GC1327" s="1"/>
      <c r="GD1327" s="1"/>
      <c r="GE1327" s="1"/>
      <c r="GF1327" s="1"/>
      <c r="GG1327" s="1"/>
      <c r="GH1327" s="1"/>
      <c r="GI1327" s="1"/>
      <c r="GJ1327" s="1"/>
      <c r="GK1327" s="1"/>
      <c r="GL1327" s="1"/>
      <c r="GM1327" s="1"/>
      <c r="GN1327" s="1"/>
      <c r="GO1327" s="1"/>
      <c r="GP1327" s="1"/>
      <c r="GQ1327" s="1"/>
      <c r="GR1327" s="1"/>
      <c r="GS1327" s="1"/>
      <c r="GT1327" s="1"/>
      <c r="GU1327" s="1"/>
      <c r="GV1327" s="1"/>
      <c r="GW1327" s="1"/>
      <c r="GX1327" s="1"/>
      <c r="GY1327" s="1"/>
      <c r="GZ1327" s="1"/>
      <c r="HA1327" s="1"/>
      <c r="HB1327" s="1"/>
      <c r="HC1327" s="1"/>
      <c r="HD1327" s="1"/>
      <c r="HE1327" s="1"/>
      <c r="HF1327" s="1"/>
      <c r="HG1327" s="1"/>
      <c r="HH1327" s="1"/>
      <c r="HI1327" s="1"/>
      <c r="HJ1327" s="1"/>
      <c r="HK1327" s="1"/>
      <c r="HL1327" s="1"/>
      <c r="HM1327" s="1"/>
      <c r="HN1327" s="1"/>
      <c r="HO1327" s="1"/>
      <c r="HP1327" s="1"/>
      <c r="HQ1327" s="1"/>
      <c r="HR1327" s="1"/>
      <c r="HS1327" s="1"/>
      <c r="HT1327" s="1"/>
      <c r="HU1327" s="1"/>
      <c r="HV1327" s="1"/>
      <c r="HW1327" s="1"/>
      <c r="HX1327" s="1"/>
      <c r="HY1327" s="1"/>
      <c r="HZ1327" s="1"/>
      <c r="IA1327" s="1"/>
      <c r="IB1327" s="1"/>
      <c r="IC1327" s="1"/>
      <c r="ID1327" s="1"/>
    </row>
    <row r="1328" spans="1:238" s="27" customFormat="1" ht="33" customHeight="1" x14ac:dyDescent="0.2">
      <c r="A1328" s="228">
        <f t="shared" si="40"/>
        <v>1282</v>
      </c>
      <c r="B1328" s="54" t="s">
        <v>2511</v>
      </c>
      <c r="C1328" s="54" t="s">
        <v>2508</v>
      </c>
      <c r="D1328" s="223">
        <v>2013.09</v>
      </c>
      <c r="E1328" s="48" t="s">
        <v>267</v>
      </c>
      <c r="F1328" s="49">
        <v>21848</v>
      </c>
      <c r="G1328" s="49">
        <v>52791</v>
      </c>
      <c r="H1328" s="50" t="s">
        <v>1038</v>
      </c>
      <c r="I1328" s="51" t="s">
        <v>53</v>
      </c>
      <c r="K1328" s="15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  <c r="BQ1328" s="1"/>
      <c r="BR1328" s="1"/>
      <c r="BS1328" s="1"/>
      <c r="BT1328" s="1"/>
      <c r="BU1328" s="1"/>
      <c r="BV1328" s="1"/>
      <c r="BW1328" s="1"/>
      <c r="BX1328" s="1"/>
      <c r="BY1328" s="1"/>
      <c r="BZ1328" s="1"/>
      <c r="CA1328" s="1"/>
      <c r="CB1328" s="1"/>
      <c r="CC1328" s="1"/>
      <c r="CD1328" s="1"/>
      <c r="CE1328" s="1"/>
      <c r="CF1328" s="1"/>
      <c r="CG1328" s="1"/>
      <c r="CH1328" s="1"/>
      <c r="CI1328" s="1"/>
      <c r="CJ1328" s="1"/>
      <c r="CK1328" s="1"/>
      <c r="CL1328" s="1"/>
      <c r="CM1328" s="1"/>
      <c r="CN1328" s="1"/>
      <c r="CO1328" s="1"/>
      <c r="CP1328" s="1"/>
      <c r="CQ1328" s="1"/>
      <c r="CR1328" s="1"/>
      <c r="CS1328" s="1"/>
      <c r="CT1328" s="1"/>
      <c r="CU1328" s="1"/>
      <c r="CV1328" s="1"/>
      <c r="CW1328" s="1"/>
      <c r="CX1328" s="1"/>
      <c r="CY1328" s="1"/>
      <c r="CZ1328" s="1"/>
      <c r="DA1328" s="1"/>
      <c r="DB1328" s="1"/>
      <c r="DC1328" s="1"/>
      <c r="DD1328" s="1"/>
      <c r="DE1328" s="1"/>
      <c r="DF1328" s="1"/>
      <c r="DG1328" s="1"/>
      <c r="DH1328" s="1"/>
      <c r="DI1328" s="1"/>
      <c r="DJ1328" s="1"/>
      <c r="DK1328" s="1"/>
      <c r="DL1328" s="1"/>
      <c r="DM1328" s="1"/>
      <c r="DN1328" s="1"/>
      <c r="DO1328" s="1"/>
      <c r="DP1328" s="1"/>
      <c r="DQ1328" s="1"/>
      <c r="DR1328" s="1"/>
      <c r="DS1328" s="1"/>
      <c r="DT1328" s="1"/>
      <c r="DU1328" s="1"/>
      <c r="DV1328" s="1"/>
      <c r="DW1328" s="1"/>
      <c r="DX1328" s="1"/>
      <c r="DY1328" s="1"/>
      <c r="DZ1328" s="1"/>
      <c r="EA1328" s="1"/>
      <c r="EB1328" s="1"/>
      <c r="EC1328" s="1"/>
      <c r="ED1328" s="1"/>
      <c r="EE1328" s="1"/>
      <c r="EF1328" s="1"/>
      <c r="EG1328" s="1"/>
      <c r="EH1328" s="1"/>
      <c r="EI1328" s="1"/>
      <c r="EJ1328" s="1"/>
      <c r="EK1328" s="1"/>
      <c r="EL1328" s="1"/>
      <c r="EM1328" s="1"/>
      <c r="EN1328" s="1"/>
      <c r="EO1328" s="1"/>
      <c r="EP1328" s="1"/>
      <c r="EQ1328" s="1"/>
      <c r="ER1328" s="1"/>
      <c r="ES1328" s="1"/>
      <c r="ET1328" s="1"/>
      <c r="EU1328" s="1"/>
      <c r="EV1328" s="1"/>
      <c r="EW1328" s="1"/>
      <c r="EX1328" s="1"/>
      <c r="EY1328" s="1"/>
      <c r="EZ1328" s="1"/>
      <c r="FA1328" s="1"/>
      <c r="FB1328" s="1"/>
      <c r="FC1328" s="1"/>
      <c r="FD1328" s="1"/>
      <c r="FE1328" s="1"/>
      <c r="FF1328" s="1"/>
      <c r="FG1328" s="1"/>
      <c r="FH1328" s="1"/>
      <c r="FI1328" s="1"/>
      <c r="FJ1328" s="1"/>
      <c r="FK1328" s="1"/>
      <c r="FL1328" s="1"/>
      <c r="FM1328" s="1"/>
      <c r="FN1328" s="1"/>
      <c r="FO1328" s="1"/>
      <c r="FP1328" s="1"/>
      <c r="FQ1328" s="1"/>
      <c r="FR1328" s="1"/>
      <c r="FS1328" s="1"/>
      <c r="FT1328" s="1"/>
      <c r="FU1328" s="1"/>
      <c r="FV1328" s="1"/>
      <c r="FW1328" s="1"/>
      <c r="FX1328" s="1"/>
      <c r="FY1328" s="1"/>
      <c r="FZ1328" s="1"/>
      <c r="GA1328" s="1"/>
      <c r="GB1328" s="1"/>
      <c r="GC1328" s="1"/>
      <c r="GD1328" s="1"/>
      <c r="GE1328" s="1"/>
      <c r="GF1328" s="1"/>
      <c r="GG1328" s="1"/>
      <c r="GH1328" s="1"/>
      <c r="GI1328" s="1"/>
      <c r="GJ1328" s="1"/>
      <c r="GK1328" s="1"/>
      <c r="GL1328" s="1"/>
      <c r="GM1328" s="1"/>
      <c r="GN1328" s="1"/>
      <c r="GO1328" s="1"/>
      <c r="GP1328" s="1"/>
      <c r="GQ1328" s="1"/>
      <c r="GR1328" s="1"/>
      <c r="GS1328" s="1"/>
      <c r="GT1328" s="1"/>
      <c r="GU1328" s="1"/>
      <c r="GV1328" s="1"/>
      <c r="GW1328" s="1"/>
      <c r="GX1328" s="1"/>
      <c r="GY1328" s="1"/>
      <c r="GZ1328" s="1"/>
      <c r="HA1328" s="1"/>
      <c r="HB1328" s="1"/>
      <c r="HC1328" s="1"/>
      <c r="HD1328" s="1"/>
      <c r="HE1328" s="1"/>
      <c r="HF1328" s="1"/>
      <c r="HG1328" s="1"/>
      <c r="HH1328" s="1"/>
      <c r="HI1328" s="1"/>
      <c r="HJ1328" s="1"/>
      <c r="HK1328" s="1"/>
      <c r="HL1328" s="1"/>
      <c r="HM1328" s="1"/>
      <c r="HN1328" s="1"/>
      <c r="HO1328" s="1"/>
      <c r="HP1328" s="1"/>
      <c r="HQ1328" s="1"/>
      <c r="HR1328" s="1"/>
      <c r="HS1328" s="1"/>
      <c r="HT1328" s="1"/>
      <c r="HU1328" s="1"/>
      <c r="HV1328" s="1"/>
      <c r="HW1328" s="1"/>
      <c r="HX1328" s="1"/>
      <c r="HY1328" s="1"/>
      <c r="HZ1328" s="1"/>
      <c r="IA1328" s="1"/>
      <c r="IB1328" s="1"/>
      <c r="IC1328" s="1"/>
      <c r="ID1328" s="1"/>
    </row>
    <row r="1329" spans="1:238" s="27" customFormat="1" ht="33" customHeight="1" x14ac:dyDescent="0.2">
      <c r="A1329" s="228">
        <f t="shared" si="40"/>
        <v>1283</v>
      </c>
      <c r="B1329" s="54" t="s">
        <v>2512</v>
      </c>
      <c r="C1329" s="54" t="s">
        <v>2508</v>
      </c>
      <c r="D1329" s="224">
        <v>2014.01</v>
      </c>
      <c r="E1329" s="135" t="s">
        <v>315</v>
      </c>
      <c r="F1329" s="136">
        <v>8728</v>
      </c>
      <c r="G1329" s="49">
        <v>14712</v>
      </c>
      <c r="H1329" s="50" t="s">
        <v>888</v>
      </c>
      <c r="I1329" s="51" t="s">
        <v>53</v>
      </c>
      <c r="J1329" s="45"/>
      <c r="K1329" s="15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  <c r="BQ1329" s="1"/>
      <c r="BR1329" s="1"/>
      <c r="BS1329" s="1"/>
      <c r="BT1329" s="1"/>
      <c r="BU1329" s="1"/>
      <c r="BV1329" s="1"/>
      <c r="BW1329" s="1"/>
      <c r="BX1329" s="1"/>
      <c r="BY1329" s="1"/>
      <c r="BZ1329" s="1"/>
      <c r="CA1329" s="1"/>
      <c r="CB1329" s="1"/>
      <c r="CC1329" s="1"/>
      <c r="CD1329" s="1"/>
      <c r="CE1329" s="1"/>
      <c r="CF1329" s="1"/>
      <c r="CG1329" s="1"/>
      <c r="CH1329" s="1"/>
      <c r="CI1329" s="1"/>
      <c r="CJ1329" s="1"/>
      <c r="CK1329" s="1"/>
      <c r="CL1329" s="1"/>
      <c r="CM1329" s="1"/>
      <c r="CN1329" s="1"/>
      <c r="CO1329" s="1"/>
      <c r="CP1329" s="1"/>
      <c r="CQ1329" s="1"/>
      <c r="CR1329" s="1"/>
      <c r="CS1329" s="1"/>
      <c r="CT1329" s="1"/>
      <c r="CU1329" s="1"/>
      <c r="CV1329" s="1"/>
      <c r="CW1329" s="1"/>
      <c r="CX1329" s="1"/>
      <c r="CY1329" s="1"/>
      <c r="CZ1329" s="1"/>
      <c r="DA1329" s="1"/>
      <c r="DB1329" s="1"/>
      <c r="DC1329" s="1"/>
      <c r="DD1329" s="1"/>
      <c r="DE1329" s="1"/>
      <c r="DF1329" s="1"/>
      <c r="DG1329" s="1"/>
      <c r="DH1329" s="1"/>
      <c r="DI1329" s="1"/>
      <c r="DJ1329" s="1"/>
      <c r="DK1329" s="1"/>
      <c r="DL1329" s="1"/>
      <c r="DM1329" s="1"/>
      <c r="DN1329" s="1"/>
      <c r="DO1329" s="1"/>
      <c r="DP1329" s="1"/>
      <c r="DQ1329" s="1"/>
      <c r="DR1329" s="1"/>
      <c r="DS1329" s="1"/>
      <c r="DT1329" s="1"/>
      <c r="DU1329" s="1"/>
      <c r="DV1329" s="1"/>
      <c r="DW1329" s="1"/>
      <c r="DX1329" s="1"/>
      <c r="DY1329" s="1"/>
      <c r="DZ1329" s="1"/>
      <c r="EA1329" s="1"/>
      <c r="EB1329" s="1"/>
      <c r="EC1329" s="1"/>
      <c r="ED1329" s="1"/>
      <c r="EE1329" s="1"/>
      <c r="EF1329" s="1"/>
      <c r="EG1329" s="1"/>
      <c r="EH1329" s="1"/>
      <c r="EI1329" s="1"/>
      <c r="EJ1329" s="1"/>
      <c r="EK1329" s="1"/>
      <c r="EL1329" s="1"/>
      <c r="EM1329" s="1"/>
      <c r="EN1329" s="1"/>
      <c r="EO1329" s="1"/>
      <c r="EP1329" s="1"/>
      <c r="EQ1329" s="1"/>
      <c r="ER1329" s="1"/>
      <c r="ES1329" s="1"/>
      <c r="ET1329" s="1"/>
      <c r="EU1329" s="1"/>
      <c r="EV1329" s="1"/>
      <c r="EW1329" s="1"/>
      <c r="EX1329" s="1"/>
      <c r="EY1329" s="1"/>
      <c r="EZ1329" s="1"/>
      <c r="FA1329" s="1"/>
      <c r="FB1329" s="1"/>
      <c r="FC1329" s="1"/>
      <c r="FD1329" s="1"/>
      <c r="FE1329" s="1"/>
      <c r="FF1329" s="1"/>
      <c r="FG1329" s="1"/>
      <c r="FH1329" s="1"/>
      <c r="FI1329" s="1"/>
      <c r="FJ1329" s="1"/>
      <c r="FK1329" s="1"/>
      <c r="FL1329" s="1"/>
      <c r="FM1329" s="1"/>
      <c r="FN1329" s="1"/>
      <c r="FO1329" s="1"/>
      <c r="FP1329" s="1"/>
      <c r="FQ1329" s="1"/>
      <c r="FR1329" s="1"/>
      <c r="FS1329" s="1"/>
      <c r="FT1329" s="1"/>
      <c r="FU1329" s="1"/>
      <c r="FV1329" s="1"/>
      <c r="FW1329" s="1"/>
      <c r="FX1329" s="1"/>
      <c r="FY1329" s="1"/>
      <c r="FZ1329" s="1"/>
      <c r="GA1329" s="1"/>
      <c r="GB1329" s="1"/>
      <c r="GC1329" s="1"/>
      <c r="GD1329" s="1"/>
      <c r="GE1329" s="1"/>
      <c r="GF1329" s="1"/>
      <c r="GG1329" s="1"/>
      <c r="GH1329" s="1"/>
      <c r="GI1329" s="1"/>
      <c r="GJ1329" s="1"/>
      <c r="GK1329" s="1"/>
      <c r="GL1329" s="1"/>
      <c r="GM1329" s="1"/>
      <c r="GN1329" s="1"/>
      <c r="GO1329" s="1"/>
      <c r="GP1329" s="1"/>
      <c r="GQ1329" s="1"/>
      <c r="GR1329" s="1"/>
      <c r="GS1329" s="1"/>
      <c r="GT1329" s="1"/>
      <c r="GU1329" s="1"/>
      <c r="GV1329" s="1"/>
      <c r="GW1329" s="1"/>
      <c r="GX1329" s="1"/>
      <c r="GY1329" s="1"/>
      <c r="GZ1329" s="1"/>
      <c r="HA1329" s="1"/>
      <c r="HB1329" s="1"/>
      <c r="HC1329" s="1"/>
      <c r="HD1329" s="1"/>
      <c r="HE1329" s="1"/>
      <c r="HF1329" s="1"/>
      <c r="HG1329" s="1"/>
      <c r="HH1329" s="1"/>
      <c r="HI1329" s="1"/>
      <c r="HJ1329" s="1"/>
      <c r="HK1329" s="1"/>
      <c r="HL1329" s="1"/>
      <c r="HM1329" s="1"/>
      <c r="HN1329" s="1"/>
      <c r="HO1329" s="1"/>
      <c r="HP1329" s="1"/>
      <c r="HQ1329" s="1"/>
      <c r="HR1329" s="1"/>
      <c r="HS1329" s="1"/>
      <c r="HT1329" s="1"/>
      <c r="HU1329" s="1"/>
      <c r="HV1329" s="1"/>
      <c r="HW1329" s="1"/>
      <c r="HX1329" s="1"/>
      <c r="HY1329" s="1"/>
      <c r="HZ1329" s="1"/>
      <c r="IA1329" s="1"/>
      <c r="IB1329" s="1"/>
      <c r="IC1329" s="1"/>
      <c r="ID1329" s="1"/>
    </row>
    <row r="1330" spans="1:238" s="27" customFormat="1" ht="33" customHeight="1" x14ac:dyDescent="0.2">
      <c r="A1330" s="228">
        <f t="shared" si="40"/>
        <v>1284</v>
      </c>
      <c r="B1330" s="54" t="s">
        <v>2513</v>
      </c>
      <c r="C1330" s="54" t="s">
        <v>2508</v>
      </c>
      <c r="D1330" s="224">
        <v>2014.03</v>
      </c>
      <c r="E1330" s="135" t="s">
        <v>324</v>
      </c>
      <c r="F1330" s="136">
        <v>6305</v>
      </c>
      <c r="G1330" s="49">
        <v>12550</v>
      </c>
      <c r="H1330" s="50" t="s">
        <v>1402</v>
      </c>
      <c r="I1330" s="51" t="s">
        <v>53</v>
      </c>
      <c r="J1330" s="45"/>
      <c r="K1330" s="15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  <c r="BQ1330" s="1"/>
      <c r="BR1330" s="1"/>
      <c r="BS1330" s="1"/>
      <c r="BT1330" s="1"/>
      <c r="BU1330" s="1"/>
      <c r="BV1330" s="1"/>
      <c r="BW1330" s="1"/>
      <c r="BX1330" s="1"/>
      <c r="BY1330" s="1"/>
      <c r="BZ1330" s="1"/>
      <c r="CA1330" s="1"/>
      <c r="CB1330" s="1"/>
      <c r="CC1330" s="1"/>
      <c r="CD1330" s="1"/>
      <c r="CE1330" s="1"/>
      <c r="CF1330" s="1"/>
      <c r="CG1330" s="1"/>
      <c r="CH1330" s="1"/>
      <c r="CI1330" s="1"/>
      <c r="CJ1330" s="1"/>
      <c r="CK1330" s="1"/>
      <c r="CL1330" s="1"/>
      <c r="CM1330" s="1"/>
      <c r="CN1330" s="1"/>
      <c r="CO1330" s="1"/>
      <c r="CP1330" s="1"/>
      <c r="CQ1330" s="1"/>
      <c r="CR1330" s="1"/>
      <c r="CS1330" s="1"/>
      <c r="CT1330" s="1"/>
      <c r="CU1330" s="1"/>
      <c r="CV1330" s="1"/>
      <c r="CW1330" s="1"/>
      <c r="CX1330" s="1"/>
      <c r="CY1330" s="1"/>
      <c r="CZ1330" s="1"/>
      <c r="DA1330" s="1"/>
      <c r="DB1330" s="1"/>
      <c r="DC1330" s="1"/>
      <c r="DD1330" s="1"/>
      <c r="DE1330" s="1"/>
      <c r="DF1330" s="1"/>
      <c r="DG1330" s="1"/>
      <c r="DH1330" s="1"/>
      <c r="DI1330" s="1"/>
      <c r="DJ1330" s="1"/>
      <c r="DK1330" s="1"/>
      <c r="DL1330" s="1"/>
      <c r="DM1330" s="1"/>
      <c r="DN1330" s="1"/>
      <c r="DO1330" s="1"/>
      <c r="DP1330" s="1"/>
      <c r="DQ1330" s="1"/>
      <c r="DR1330" s="1"/>
      <c r="DS1330" s="1"/>
      <c r="DT1330" s="1"/>
      <c r="DU1330" s="1"/>
      <c r="DV1330" s="1"/>
      <c r="DW1330" s="1"/>
      <c r="DX1330" s="1"/>
      <c r="DY1330" s="1"/>
      <c r="DZ1330" s="1"/>
      <c r="EA1330" s="1"/>
      <c r="EB1330" s="1"/>
      <c r="EC1330" s="1"/>
      <c r="ED1330" s="1"/>
      <c r="EE1330" s="1"/>
      <c r="EF1330" s="1"/>
      <c r="EG1330" s="1"/>
      <c r="EH1330" s="1"/>
      <c r="EI1330" s="1"/>
      <c r="EJ1330" s="1"/>
      <c r="EK1330" s="1"/>
      <c r="EL1330" s="1"/>
      <c r="EM1330" s="1"/>
      <c r="EN1330" s="1"/>
      <c r="EO1330" s="1"/>
      <c r="EP1330" s="1"/>
      <c r="EQ1330" s="1"/>
      <c r="ER1330" s="1"/>
      <c r="ES1330" s="1"/>
      <c r="ET1330" s="1"/>
      <c r="EU1330" s="1"/>
      <c r="EV1330" s="1"/>
      <c r="EW1330" s="1"/>
      <c r="EX1330" s="1"/>
      <c r="EY1330" s="1"/>
      <c r="EZ1330" s="1"/>
      <c r="FA1330" s="1"/>
      <c r="FB1330" s="1"/>
      <c r="FC1330" s="1"/>
      <c r="FD1330" s="1"/>
      <c r="FE1330" s="1"/>
      <c r="FF1330" s="1"/>
      <c r="FG1330" s="1"/>
      <c r="FH1330" s="1"/>
      <c r="FI1330" s="1"/>
      <c r="FJ1330" s="1"/>
      <c r="FK1330" s="1"/>
      <c r="FL1330" s="1"/>
      <c r="FM1330" s="1"/>
      <c r="FN1330" s="1"/>
      <c r="FO1330" s="1"/>
      <c r="FP1330" s="1"/>
      <c r="FQ1330" s="1"/>
      <c r="FR1330" s="1"/>
      <c r="FS1330" s="1"/>
      <c r="FT1330" s="1"/>
      <c r="FU1330" s="1"/>
      <c r="FV1330" s="1"/>
      <c r="FW1330" s="1"/>
      <c r="FX1330" s="1"/>
      <c r="FY1330" s="1"/>
      <c r="FZ1330" s="1"/>
      <c r="GA1330" s="1"/>
      <c r="GB1330" s="1"/>
      <c r="GC1330" s="1"/>
      <c r="GD1330" s="1"/>
      <c r="GE1330" s="1"/>
      <c r="GF1330" s="1"/>
      <c r="GG1330" s="1"/>
      <c r="GH1330" s="1"/>
      <c r="GI1330" s="1"/>
      <c r="GJ1330" s="1"/>
      <c r="GK1330" s="1"/>
      <c r="GL1330" s="1"/>
      <c r="GM1330" s="1"/>
      <c r="GN1330" s="1"/>
      <c r="GO1330" s="1"/>
      <c r="GP1330" s="1"/>
      <c r="GQ1330" s="1"/>
      <c r="GR1330" s="1"/>
      <c r="GS1330" s="1"/>
      <c r="GT1330" s="1"/>
      <c r="GU1330" s="1"/>
      <c r="GV1330" s="1"/>
      <c r="GW1330" s="1"/>
      <c r="GX1330" s="1"/>
      <c r="GY1330" s="1"/>
      <c r="GZ1330" s="1"/>
      <c r="HA1330" s="1"/>
      <c r="HB1330" s="1"/>
      <c r="HC1330" s="1"/>
      <c r="HD1330" s="1"/>
      <c r="HE1330" s="1"/>
      <c r="HF1330" s="1"/>
      <c r="HG1330" s="1"/>
      <c r="HH1330" s="1"/>
      <c r="HI1330" s="1"/>
      <c r="HJ1330" s="1"/>
      <c r="HK1330" s="1"/>
      <c r="HL1330" s="1"/>
      <c r="HM1330" s="1"/>
      <c r="HN1330" s="1"/>
      <c r="HO1330" s="1"/>
      <c r="HP1330" s="1"/>
      <c r="HQ1330" s="1"/>
      <c r="HR1330" s="1"/>
      <c r="HS1330" s="1"/>
      <c r="HT1330" s="1"/>
      <c r="HU1330" s="1"/>
      <c r="HV1330" s="1"/>
      <c r="HW1330" s="1"/>
      <c r="HX1330" s="1"/>
      <c r="HY1330" s="1"/>
      <c r="HZ1330" s="1"/>
      <c r="IA1330" s="1"/>
      <c r="IB1330" s="1"/>
      <c r="IC1330" s="1"/>
      <c r="ID1330" s="1"/>
    </row>
    <row r="1331" spans="1:238" s="27" customFormat="1" ht="33" customHeight="1" x14ac:dyDescent="0.2">
      <c r="A1331" s="228">
        <f t="shared" si="40"/>
        <v>1285</v>
      </c>
      <c r="B1331" s="54" t="s">
        <v>2514</v>
      </c>
      <c r="C1331" s="28" t="s">
        <v>2508</v>
      </c>
      <c r="D1331" s="224">
        <v>2014.05</v>
      </c>
      <c r="E1331" s="135" t="s">
        <v>330</v>
      </c>
      <c r="F1331" s="136">
        <v>14721</v>
      </c>
      <c r="G1331" s="49">
        <v>46379</v>
      </c>
      <c r="H1331" s="50" t="s">
        <v>2</v>
      </c>
      <c r="I1331" s="51" t="s">
        <v>53</v>
      </c>
      <c r="J1331" s="27" t="s">
        <v>1078</v>
      </c>
      <c r="K1331" s="15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  <c r="BQ1331" s="1"/>
      <c r="BR1331" s="1"/>
      <c r="BS1331" s="1"/>
      <c r="BT1331" s="1"/>
      <c r="BU1331" s="1"/>
      <c r="BV1331" s="1"/>
      <c r="BW1331" s="1"/>
      <c r="BX1331" s="1"/>
      <c r="BY1331" s="1"/>
      <c r="BZ1331" s="1"/>
      <c r="CA1331" s="1"/>
      <c r="CB1331" s="1"/>
      <c r="CC1331" s="1"/>
      <c r="CD1331" s="1"/>
      <c r="CE1331" s="1"/>
      <c r="CF1331" s="1"/>
      <c r="CG1331" s="1"/>
      <c r="CH1331" s="1"/>
      <c r="CI1331" s="1"/>
      <c r="CJ1331" s="1"/>
      <c r="CK1331" s="1"/>
      <c r="CL1331" s="1"/>
      <c r="CM1331" s="1"/>
      <c r="CN1331" s="1"/>
      <c r="CO1331" s="1"/>
      <c r="CP1331" s="1"/>
      <c r="CQ1331" s="1"/>
      <c r="CR1331" s="1"/>
      <c r="CS1331" s="1"/>
      <c r="CT1331" s="1"/>
      <c r="CU1331" s="1"/>
      <c r="CV1331" s="1"/>
      <c r="CW1331" s="1"/>
      <c r="CX1331" s="1"/>
      <c r="CY1331" s="1"/>
      <c r="CZ1331" s="1"/>
      <c r="DA1331" s="1"/>
      <c r="DB1331" s="1"/>
      <c r="DC1331" s="1"/>
      <c r="DD1331" s="1"/>
      <c r="DE1331" s="1"/>
      <c r="DF1331" s="1"/>
      <c r="DG1331" s="1"/>
      <c r="DH1331" s="1"/>
      <c r="DI1331" s="1"/>
      <c r="DJ1331" s="1"/>
      <c r="DK1331" s="1"/>
      <c r="DL1331" s="1"/>
      <c r="DM1331" s="1"/>
      <c r="DN1331" s="1"/>
      <c r="DO1331" s="1"/>
      <c r="DP1331" s="1"/>
      <c r="DQ1331" s="1"/>
      <c r="DR1331" s="1"/>
      <c r="DS1331" s="1"/>
      <c r="DT1331" s="1"/>
      <c r="DU1331" s="1"/>
      <c r="DV1331" s="1"/>
      <c r="DW1331" s="1"/>
      <c r="DX1331" s="1"/>
      <c r="DY1331" s="1"/>
      <c r="DZ1331" s="1"/>
      <c r="EA1331" s="1"/>
      <c r="EB1331" s="1"/>
      <c r="EC1331" s="1"/>
      <c r="ED1331" s="1"/>
      <c r="EE1331" s="1"/>
      <c r="EF1331" s="1"/>
      <c r="EG1331" s="1"/>
      <c r="EH1331" s="1"/>
      <c r="EI1331" s="1"/>
      <c r="EJ1331" s="1"/>
      <c r="EK1331" s="1"/>
      <c r="EL1331" s="1"/>
      <c r="EM1331" s="1"/>
      <c r="EN1331" s="1"/>
      <c r="EO1331" s="1"/>
      <c r="EP1331" s="1"/>
      <c r="EQ1331" s="1"/>
      <c r="ER1331" s="1"/>
      <c r="ES1331" s="1"/>
      <c r="ET1331" s="1"/>
      <c r="EU1331" s="1"/>
      <c r="EV1331" s="1"/>
      <c r="EW1331" s="1"/>
      <c r="EX1331" s="1"/>
      <c r="EY1331" s="1"/>
      <c r="EZ1331" s="1"/>
      <c r="FA1331" s="1"/>
      <c r="FB1331" s="1"/>
      <c r="FC1331" s="1"/>
      <c r="FD1331" s="1"/>
      <c r="FE1331" s="1"/>
      <c r="FF1331" s="1"/>
      <c r="FG1331" s="1"/>
      <c r="FH1331" s="1"/>
      <c r="FI1331" s="1"/>
      <c r="FJ1331" s="1"/>
      <c r="FK1331" s="1"/>
      <c r="FL1331" s="1"/>
      <c r="FM1331" s="1"/>
      <c r="FN1331" s="1"/>
      <c r="FO1331" s="1"/>
      <c r="FP1331" s="1"/>
      <c r="FQ1331" s="1"/>
      <c r="FR1331" s="1"/>
      <c r="FS1331" s="1"/>
      <c r="FT1331" s="1"/>
      <c r="FU1331" s="1"/>
      <c r="FV1331" s="1"/>
      <c r="FW1331" s="1"/>
      <c r="FX1331" s="1"/>
      <c r="FY1331" s="1"/>
      <c r="FZ1331" s="1"/>
      <c r="GA1331" s="1"/>
      <c r="GB1331" s="1"/>
      <c r="GC1331" s="1"/>
      <c r="GD1331" s="1"/>
      <c r="GE1331" s="1"/>
      <c r="GF1331" s="1"/>
      <c r="GG1331" s="1"/>
      <c r="GH1331" s="1"/>
      <c r="GI1331" s="1"/>
      <c r="GJ1331" s="1"/>
      <c r="GK1331" s="1"/>
      <c r="GL1331" s="1"/>
      <c r="GM1331" s="1"/>
      <c r="GN1331" s="1"/>
      <c r="GO1331" s="1"/>
      <c r="GP1331" s="1"/>
      <c r="GQ1331" s="1"/>
      <c r="GR1331" s="1"/>
      <c r="GS1331" s="1"/>
      <c r="GT1331" s="1"/>
      <c r="GU1331" s="1"/>
      <c r="GV1331" s="1"/>
      <c r="GW1331" s="1"/>
      <c r="GX1331" s="1"/>
      <c r="GY1331" s="1"/>
      <c r="GZ1331" s="1"/>
      <c r="HA1331" s="1"/>
      <c r="HB1331" s="1"/>
      <c r="HC1331" s="1"/>
      <c r="HD1331" s="1"/>
      <c r="HE1331" s="1"/>
      <c r="HF1331" s="1"/>
      <c r="HG1331" s="1"/>
      <c r="HH1331" s="1"/>
      <c r="HI1331" s="1"/>
      <c r="HJ1331" s="1"/>
      <c r="HK1331" s="1"/>
      <c r="HL1331" s="1"/>
      <c r="HM1331" s="1"/>
      <c r="HN1331" s="1"/>
      <c r="HO1331" s="1"/>
      <c r="HP1331" s="1"/>
      <c r="HQ1331" s="1"/>
      <c r="HR1331" s="1"/>
      <c r="HS1331" s="1"/>
      <c r="HT1331" s="1"/>
      <c r="HU1331" s="1"/>
      <c r="HV1331" s="1"/>
      <c r="HW1331" s="1"/>
      <c r="HX1331" s="1"/>
      <c r="HY1331" s="1"/>
      <c r="HZ1331" s="1"/>
      <c r="IA1331" s="1"/>
      <c r="IB1331" s="1"/>
      <c r="IC1331" s="1"/>
      <c r="ID1331" s="1"/>
    </row>
    <row r="1332" spans="1:238" s="27" customFormat="1" ht="33" customHeight="1" x14ac:dyDescent="0.2">
      <c r="A1332" s="228">
        <f t="shared" si="40"/>
        <v>1286</v>
      </c>
      <c r="B1332" s="47" t="s">
        <v>2515</v>
      </c>
      <c r="C1332" s="47" t="s">
        <v>2508</v>
      </c>
      <c r="D1332" s="224">
        <v>2014.07</v>
      </c>
      <c r="E1332" s="48" t="s">
        <v>339</v>
      </c>
      <c r="F1332" s="49">
        <v>10514</v>
      </c>
      <c r="G1332" s="49">
        <v>20350</v>
      </c>
      <c r="H1332" s="50" t="s">
        <v>1390</v>
      </c>
      <c r="I1332" s="51" t="s">
        <v>53</v>
      </c>
      <c r="K1332" s="15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  <c r="BQ1332" s="1"/>
      <c r="BR1332" s="1"/>
      <c r="BS1332" s="1"/>
      <c r="BT1332" s="1"/>
      <c r="BU1332" s="1"/>
      <c r="BV1332" s="1"/>
      <c r="BW1332" s="1"/>
      <c r="BX1332" s="1"/>
      <c r="BY1332" s="1"/>
      <c r="BZ1332" s="1"/>
      <c r="CA1332" s="1"/>
      <c r="CB1332" s="1"/>
      <c r="CC1332" s="1"/>
      <c r="CD1332" s="1"/>
      <c r="CE1332" s="1"/>
      <c r="CF1332" s="1"/>
      <c r="CG1332" s="1"/>
      <c r="CH1332" s="1"/>
      <c r="CI1332" s="1"/>
      <c r="CJ1332" s="1"/>
      <c r="CK1332" s="1"/>
      <c r="CL1332" s="1"/>
      <c r="CM1332" s="1"/>
      <c r="CN1332" s="1"/>
      <c r="CO1332" s="1"/>
      <c r="CP1332" s="1"/>
      <c r="CQ1332" s="1"/>
      <c r="CR1332" s="1"/>
      <c r="CS1332" s="1"/>
      <c r="CT1332" s="1"/>
      <c r="CU1332" s="1"/>
      <c r="CV1332" s="1"/>
      <c r="CW1332" s="1"/>
      <c r="CX1332" s="1"/>
      <c r="CY1332" s="1"/>
      <c r="CZ1332" s="1"/>
      <c r="DA1332" s="1"/>
      <c r="DB1332" s="1"/>
      <c r="DC1332" s="1"/>
      <c r="DD1332" s="1"/>
      <c r="DE1332" s="1"/>
      <c r="DF1332" s="1"/>
      <c r="DG1332" s="1"/>
      <c r="DH1332" s="1"/>
      <c r="DI1332" s="1"/>
      <c r="DJ1332" s="1"/>
      <c r="DK1332" s="1"/>
      <c r="DL1332" s="1"/>
      <c r="DM1332" s="1"/>
      <c r="DN1332" s="1"/>
      <c r="DO1332" s="1"/>
      <c r="DP1332" s="1"/>
      <c r="DQ1332" s="1"/>
      <c r="DR1332" s="1"/>
      <c r="DS1332" s="1"/>
      <c r="DT1332" s="1"/>
      <c r="DU1332" s="1"/>
      <c r="DV1332" s="1"/>
      <c r="DW1332" s="1"/>
      <c r="DX1332" s="1"/>
      <c r="DY1332" s="1"/>
      <c r="DZ1332" s="1"/>
      <c r="EA1332" s="1"/>
      <c r="EB1332" s="1"/>
      <c r="EC1332" s="1"/>
      <c r="ED1332" s="1"/>
      <c r="EE1332" s="1"/>
      <c r="EF1332" s="1"/>
      <c r="EG1332" s="1"/>
      <c r="EH1332" s="1"/>
      <c r="EI1332" s="1"/>
      <c r="EJ1332" s="1"/>
      <c r="EK1332" s="1"/>
      <c r="EL1332" s="1"/>
      <c r="EM1332" s="1"/>
      <c r="EN1332" s="1"/>
      <c r="EO1332" s="1"/>
      <c r="EP1332" s="1"/>
      <c r="EQ1332" s="1"/>
      <c r="ER1332" s="1"/>
      <c r="ES1332" s="1"/>
      <c r="ET1332" s="1"/>
      <c r="EU1332" s="1"/>
      <c r="EV1332" s="1"/>
      <c r="EW1332" s="1"/>
      <c r="EX1332" s="1"/>
      <c r="EY1332" s="1"/>
      <c r="EZ1332" s="1"/>
      <c r="FA1332" s="1"/>
      <c r="FB1332" s="1"/>
      <c r="FC1332" s="1"/>
      <c r="FD1332" s="1"/>
      <c r="FE1332" s="1"/>
      <c r="FF1332" s="1"/>
      <c r="FG1332" s="1"/>
      <c r="FH1332" s="1"/>
      <c r="FI1332" s="1"/>
      <c r="FJ1332" s="1"/>
      <c r="FK1332" s="1"/>
      <c r="FL1332" s="1"/>
      <c r="FM1332" s="1"/>
      <c r="FN1332" s="1"/>
      <c r="FO1332" s="1"/>
      <c r="FP1332" s="1"/>
      <c r="FQ1332" s="1"/>
      <c r="FR1332" s="1"/>
      <c r="FS1332" s="1"/>
      <c r="FT1332" s="1"/>
      <c r="FU1332" s="1"/>
      <c r="FV1332" s="1"/>
      <c r="FW1332" s="1"/>
      <c r="FX1332" s="1"/>
      <c r="FY1332" s="1"/>
      <c r="FZ1332" s="1"/>
      <c r="GA1332" s="1"/>
      <c r="GB1332" s="1"/>
      <c r="GC1332" s="1"/>
      <c r="GD1332" s="1"/>
      <c r="GE1332" s="1"/>
      <c r="GF1332" s="1"/>
      <c r="GG1332" s="1"/>
      <c r="GH1332" s="1"/>
      <c r="GI1332" s="1"/>
      <c r="GJ1332" s="1"/>
      <c r="GK1332" s="1"/>
      <c r="GL1332" s="1"/>
      <c r="GM1332" s="1"/>
      <c r="GN1332" s="1"/>
      <c r="GO1332" s="1"/>
      <c r="GP1332" s="1"/>
      <c r="GQ1332" s="1"/>
      <c r="GR1332" s="1"/>
      <c r="GS1332" s="1"/>
      <c r="GT1332" s="1"/>
      <c r="GU1332" s="1"/>
      <c r="GV1332" s="1"/>
      <c r="GW1332" s="1"/>
      <c r="GX1332" s="1"/>
      <c r="GY1332" s="1"/>
      <c r="GZ1332" s="1"/>
      <c r="HA1332" s="1"/>
      <c r="HB1332" s="1"/>
      <c r="HC1332" s="1"/>
      <c r="HD1332" s="1"/>
      <c r="HE1332" s="1"/>
      <c r="HF1332" s="1"/>
      <c r="HG1332" s="1"/>
      <c r="HH1332" s="1"/>
      <c r="HI1332" s="1"/>
      <c r="HJ1332" s="1"/>
      <c r="HK1332" s="1"/>
      <c r="HL1332" s="1"/>
      <c r="HM1332" s="1"/>
      <c r="HN1332" s="1"/>
      <c r="HO1332" s="1"/>
      <c r="HP1332" s="1"/>
      <c r="HQ1332" s="1"/>
      <c r="HR1332" s="1"/>
      <c r="HS1332" s="1"/>
      <c r="HT1332" s="1"/>
      <c r="HU1332" s="1"/>
      <c r="HV1332" s="1"/>
      <c r="HW1332" s="1"/>
      <c r="HX1332" s="1"/>
      <c r="HY1332" s="1"/>
      <c r="HZ1332" s="1"/>
      <c r="IA1332" s="1"/>
      <c r="IB1332" s="1"/>
      <c r="IC1332" s="1"/>
      <c r="ID1332" s="1"/>
    </row>
    <row r="1333" spans="1:238" s="27" customFormat="1" ht="33" customHeight="1" x14ac:dyDescent="0.2">
      <c r="A1333" s="228">
        <f t="shared" si="40"/>
        <v>1287</v>
      </c>
      <c r="B1333" s="47" t="s">
        <v>2516</v>
      </c>
      <c r="C1333" s="47" t="s">
        <v>2508</v>
      </c>
      <c r="D1333" s="224">
        <v>2014.07</v>
      </c>
      <c r="E1333" s="48" t="s">
        <v>339</v>
      </c>
      <c r="F1333" s="49">
        <v>6262</v>
      </c>
      <c r="G1333" s="49">
        <v>11582</v>
      </c>
      <c r="H1333" s="50" t="s">
        <v>1390</v>
      </c>
      <c r="I1333" s="51" t="s">
        <v>53</v>
      </c>
      <c r="K1333" s="15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  <c r="BQ1333" s="1"/>
      <c r="BR1333" s="1"/>
      <c r="BS1333" s="1"/>
      <c r="BT1333" s="1"/>
      <c r="BU1333" s="1"/>
      <c r="BV1333" s="1"/>
      <c r="BW1333" s="1"/>
      <c r="BX1333" s="1"/>
      <c r="BY1333" s="1"/>
      <c r="BZ1333" s="1"/>
      <c r="CA1333" s="1"/>
      <c r="CB1333" s="1"/>
      <c r="CC1333" s="1"/>
      <c r="CD1333" s="1"/>
      <c r="CE1333" s="1"/>
      <c r="CF1333" s="1"/>
      <c r="CG1333" s="1"/>
      <c r="CH1333" s="1"/>
      <c r="CI1333" s="1"/>
      <c r="CJ1333" s="1"/>
      <c r="CK1333" s="1"/>
      <c r="CL1333" s="1"/>
      <c r="CM1333" s="1"/>
      <c r="CN1333" s="1"/>
      <c r="CO1333" s="1"/>
      <c r="CP1333" s="1"/>
      <c r="CQ1333" s="1"/>
      <c r="CR1333" s="1"/>
      <c r="CS1333" s="1"/>
      <c r="CT1333" s="1"/>
      <c r="CU1333" s="1"/>
      <c r="CV1333" s="1"/>
      <c r="CW1333" s="1"/>
      <c r="CX1333" s="1"/>
      <c r="CY1333" s="1"/>
      <c r="CZ1333" s="1"/>
      <c r="DA1333" s="1"/>
      <c r="DB1333" s="1"/>
      <c r="DC1333" s="1"/>
      <c r="DD1333" s="1"/>
      <c r="DE1333" s="1"/>
      <c r="DF1333" s="1"/>
      <c r="DG1333" s="1"/>
      <c r="DH1333" s="1"/>
      <c r="DI1333" s="1"/>
      <c r="DJ1333" s="1"/>
      <c r="DK1333" s="1"/>
      <c r="DL1333" s="1"/>
      <c r="DM1333" s="1"/>
      <c r="DN1333" s="1"/>
      <c r="DO1333" s="1"/>
      <c r="DP1333" s="1"/>
      <c r="DQ1333" s="1"/>
      <c r="DR1333" s="1"/>
      <c r="DS1333" s="1"/>
      <c r="DT1333" s="1"/>
      <c r="DU1333" s="1"/>
      <c r="DV1333" s="1"/>
      <c r="DW1333" s="1"/>
      <c r="DX1333" s="1"/>
      <c r="DY1333" s="1"/>
      <c r="DZ1333" s="1"/>
      <c r="EA1333" s="1"/>
      <c r="EB1333" s="1"/>
      <c r="EC1333" s="1"/>
      <c r="ED1333" s="1"/>
      <c r="EE1333" s="1"/>
      <c r="EF1333" s="1"/>
      <c r="EG1333" s="1"/>
      <c r="EH1333" s="1"/>
      <c r="EI1333" s="1"/>
      <c r="EJ1333" s="1"/>
      <c r="EK1333" s="1"/>
      <c r="EL1333" s="1"/>
      <c r="EM1333" s="1"/>
      <c r="EN1333" s="1"/>
      <c r="EO1333" s="1"/>
      <c r="EP1333" s="1"/>
      <c r="EQ1333" s="1"/>
      <c r="ER1333" s="1"/>
      <c r="ES1333" s="1"/>
      <c r="ET1333" s="1"/>
      <c r="EU1333" s="1"/>
      <c r="EV1333" s="1"/>
      <c r="EW1333" s="1"/>
      <c r="EX1333" s="1"/>
      <c r="EY1333" s="1"/>
      <c r="EZ1333" s="1"/>
      <c r="FA1333" s="1"/>
      <c r="FB1333" s="1"/>
      <c r="FC1333" s="1"/>
      <c r="FD1333" s="1"/>
      <c r="FE1333" s="1"/>
      <c r="FF1333" s="1"/>
      <c r="FG1333" s="1"/>
      <c r="FH1333" s="1"/>
      <c r="FI1333" s="1"/>
      <c r="FJ1333" s="1"/>
      <c r="FK1333" s="1"/>
      <c r="FL1333" s="1"/>
      <c r="FM1333" s="1"/>
      <c r="FN1333" s="1"/>
      <c r="FO1333" s="1"/>
      <c r="FP1333" s="1"/>
      <c r="FQ1333" s="1"/>
      <c r="FR1333" s="1"/>
      <c r="FS1333" s="1"/>
      <c r="FT1333" s="1"/>
      <c r="FU1333" s="1"/>
      <c r="FV1333" s="1"/>
      <c r="FW1333" s="1"/>
      <c r="FX1333" s="1"/>
      <c r="FY1333" s="1"/>
      <c r="FZ1333" s="1"/>
      <c r="GA1333" s="1"/>
      <c r="GB1333" s="1"/>
      <c r="GC1333" s="1"/>
      <c r="GD1333" s="1"/>
      <c r="GE1333" s="1"/>
      <c r="GF1333" s="1"/>
      <c r="GG1333" s="1"/>
      <c r="GH1333" s="1"/>
      <c r="GI1333" s="1"/>
      <c r="GJ1333" s="1"/>
      <c r="GK1333" s="1"/>
      <c r="GL1333" s="1"/>
      <c r="GM1333" s="1"/>
      <c r="GN1333" s="1"/>
      <c r="GO1333" s="1"/>
      <c r="GP1333" s="1"/>
      <c r="GQ1333" s="1"/>
      <c r="GR1333" s="1"/>
      <c r="GS1333" s="1"/>
      <c r="GT1333" s="1"/>
      <c r="GU1333" s="1"/>
      <c r="GV1333" s="1"/>
      <c r="GW1333" s="1"/>
      <c r="GX1333" s="1"/>
      <c r="GY1333" s="1"/>
      <c r="GZ1333" s="1"/>
      <c r="HA1333" s="1"/>
      <c r="HB1333" s="1"/>
      <c r="HC1333" s="1"/>
      <c r="HD1333" s="1"/>
      <c r="HE1333" s="1"/>
      <c r="HF1333" s="1"/>
      <c r="HG1333" s="1"/>
      <c r="HH1333" s="1"/>
      <c r="HI1333" s="1"/>
      <c r="HJ1333" s="1"/>
      <c r="HK1333" s="1"/>
      <c r="HL1333" s="1"/>
      <c r="HM1333" s="1"/>
      <c r="HN1333" s="1"/>
      <c r="HO1333" s="1"/>
      <c r="HP1333" s="1"/>
      <c r="HQ1333" s="1"/>
      <c r="HR1333" s="1"/>
      <c r="HS1333" s="1"/>
      <c r="HT1333" s="1"/>
      <c r="HU1333" s="1"/>
      <c r="HV1333" s="1"/>
      <c r="HW1333" s="1"/>
      <c r="HX1333" s="1"/>
      <c r="HY1333" s="1"/>
      <c r="HZ1333" s="1"/>
      <c r="IA1333" s="1"/>
      <c r="IB1333" s="1"/>
      <c r="IC1333" s="1"/>
      <c r="ID1333" s="1"/>
    </row>
    <row r="1334" spans="1:238" s="27" customFormat="1" ht="33" customHeight="1" x14ac:dyDescent="0.2">
      <c r="A1334" s="228">
        <f t="shared" si="40"/>
        <v>1288</v>
      </c>
      <c r="B1334" s="47" t="s">
        <v>2517</v>
      </c>
      <c r="C1334" s="47" t="s">
        <v>2508</v>
      </c>
      <c r="D1334" s="224">
        <v>2014.08</v>
      </c>
      <c r="E1334" s="48" t="s">
        <v>106</v>
      </c>
      <c r="F1334" s="49">
        <v>11586</v>
      </c>
      <c r="G1334" s="49">
        <v>18451</v>
      </c>
      <c r="H1334" s="50" t="s">
        <v>888</v>
      </c>
      <c r="I1334" s="51" t="s">
        <v>53</v>
      </c>
      <c r="K1334" s="15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1"/>
      <c r="BV1334" s="1"/>
      <c r="BW1334" s="1"/>
      <c r="BX1334" s="1"/>
      <c r="BY1334" s="1"/>
      <c r="BZ1334" s="1"/>
      <c r="CA1334" s="1"/>
      <c r="CB1334" s="1"/>
      <c r="CC1334" s="1"/>
      <c r="CD1334" s="1"/>
      <c r="CE1334" s="1"/>
      <c r="CF1334" s="1"/>
      <c r="CG1334" s="1"/>
      <c r="CH1334" s="1"/>
      <c r="CI1334" s="1"/>
      <c r="CJ1334" s="1"/>
      <c r="CK1334" s="1"/>
      <c r="CL1334" s="1"/>
      <c r="CM1334" s="1"/>
      <c r="CN1334" s="1"/>
      <c r="CO1334" s="1"/>
      <c r="CP1334" s="1"/>
      <c r="CQ1334" s="1"/>
      <c r="CR1334" s="1"/>
      <c r="CS1334" s="1"/>
      <c r="CT1334" s="1"/>
      <c r="CU1334" s="1"/>
      <c r="CV1334" s="1"/>
      <c r="CW1334" s="1"/>
      <c r="CX1334" s="1"/>
      <c r="CY1334" s="1"/>
      <c r="CZ1334" s="1"/>
      <c r="DA1334" s="1"/>
      <c r="DB1334" s="1"/>
      <c r="DC1334" s="1"/>
      <c r="DD1334" s="1"/>
      <c r="DE1334" s="1"/>
      <c r="DF1334" s="1"/>
      <c r="DG1334" s="1"/>
      <c r="DH1334" s="1"/>
      <c r="DI1334" s="1"/>
      <c r="DJ1334" s="1"/>
      <c r="DK1334" s="1"/>
      <c r="DL1334" s="1"/>
      <c r="DM1334" s="1"/>
      <c r="DN1334" s="1"/>
      <c r="DO1334" s="1"/>
      <c r="DP1334" s="1"/>
      <c r="DQ1334" s="1"/>
      <c r="DR1334" s="1"/>
      <c r="DS1334" s="1"/>
      <c r="DT1334" s="1"/>
      <c r="DU1334" s="1"/>
      <c r="DV1334" s="1"/>
      <c r="DW1334" s="1"/>
      <c r="DX1334" s="1"/>
      <c r="DY1334" s="1"/>
      <c r="DZ1334" s="1"/>
      <c r="EA1334" s="1"/>
      <c r="EB1334" s="1"/>
      <c r="EC1334" s="1"/>
      <c r="ED1334" s="1"/>
      <c r="EE1334" s="1"/>
      <c r="EF1334" s="1"/>
      <c r="EG1334" s="1"/>
      <c r="EH1334" s="1"/>
      <c r="EI1334" s="1"/>
      <c r="EJ1334" s="1"/>
      <c r="EK1334" s="1"/>
      <c r="EL1334" s="1"/>
      <c r="EM1334" s="1"/>
      <c r="EN1334" s="1"/>
      <c r="EO1334" s="1"/>
      <c r="EP1334" s="1"/>
      <c r="EQ1334" s="1"/>
      <c r="ER1334" s="1"/>
      <c r="ES1334" s="1"/>
      <c r="ET1334" s="1"/>
      <c r="EU1334" s="1"/>
      <c r="EV1334" s="1"/>
      <c r="EW1334" s="1"/>
      <c r="EX1334" s="1"/>
      <c r="EY1334" s="1"/>
      <c r="EZ1334" s="1"/>
      <c r="FA1334" s="1"/>
      <c r="FB1334" s="1"/>
      <c r="FC1334" s="1"/>
      <c r="FD1334" s="1"/>
      <c r="FE1334" s="1"/>
      <c r="FF1334" s="1"/>
      <c r="FG1334" s="1"/>
      <c r="FH1334" s="1"/>
      <c r="FI1334" s="1"/>
      <c r="FJ1334" s="1"/>
      <c r="FK1334" s="1"/>
      <c r="FL1334" s="1"/>
      <c r="FM1334" s="1"/>
      <c r="FN1334" s="1"/>
      <c r="FO1334" s="1"/>
      <c r="FP1334" s="1"/>
      <c r="FQ1334" s="1"/>
      <c r="FR1334" s="1"/>
      <c r="FS1334" s="1"/>
      <c r="FT1334" s="1"/>
      <c r="FU1334" s="1"/>
      <c r="FV1334" s="1"/>
      <c r="FW1334" s="1"/>
      <c r="FX1334" s="1"/>
      <c r="FY1334" s="1"/>
      <c r="FZ1334" s="1"/>
      <c r="GA1334" s="1"/>
      <c r="GB1334" s="1"/>
      <c r="GC1334" s="1"/>
      <c r="GD1334" s="1"/>
      <c r="GE1334" s="1"/>
      <c r="GF1334" s="1"/>
      <c r="GG1334" s="1"/>
      <c r="GH1334" s="1"/>
      <c r="GI1334" s="1"/>
      <c r="GJ1334" s="1"/>
      <c r="GK1334" s="1"/>
      <c r="GL1334" s="1"/>
      <c r="GM1334" s="1"/>
      <c r="GN1334" s="1"/>
      <c r="GO1334" s="1"/>
      <c r="GP1334" s="1"/>
      <c r="GQ1334" s="1"/>
      <c r="GR1334" s="1"/>
      <c r="GS1334" s="1"/>
      <c r="GT1334" s="1"/>
      <c r="GU1334" s="1"/>
      <c r="GV1334" s="1"/>
      <c r="GW1334" s="1"/>
      <c r="GX1334" s="1"/>
      <c r="GY1334" s="1"/>
      <c r="GZ1334" s="1"/>
      <c r="HA1334" s="1"/>
      <c r="HB1334" s="1"/>
      <c r="HC1334" s="1"/>
      <c r="HD1334" s="1"/>
      <c r="HE1334" s="1"/>
      <c r="HF1334" s="1"/>
      <c r="HG1334" s="1"/>
      <c r="HH1334" s="1"/>
      <c r="HI1334" s="1"/>
      <c r="HJ1334" s="1"/>
      <c r="HK1334" s="1"/>
      <c r="HL1334" s="1"/>
      <c r="HM1334" s="1"/>
      <c r="HN1334" s="1"/>
      <c r="HO1334" s="1"/>
      <c r="HP1334" s="1"/>
      <c r="HQ1334" s="1"/>
      <c r="HR1334" s="1"/>
      <c r="HS1334" s="1"/>
      <c r="HT1334" s="1"/>
      <c r="HU1334" s="1"/>
      <c r="HV1334" s="1"/>
      <c r="HW1334" s="1"/>
      <c r="HX1334" s="1"/>
      <c r="HY1334" s="1"/>
      <c r="HZ1334" s="1"/>
      <c r="IA1334" s="1"/>
      <c r="IB1334" s="1"/>
      <c r="IC1334" s="1"/>
      <c r="ID1334" s="1"/>
    </row>
    <row r="1335" spans="1:238" s="27" customFormat="1" ht="33" customHeight="1" x14ac:dyDescent="0.2">
      <c r="A1335" s="228">
        <f t="shared" si="40"/>
        <v>1289</v>
      </c>
      <c r="B1335" s="47" t="s">
        <v>2518</v>
      </c>
      <c r="C1335" s="47" t="s">
        <v>895</v>
      </c>
      <c r="D1335" s="224">
        <v>2014.12</v>
      </c>
      <c r="E1335" s="48" t="s">
        <v>240</v>
      </c>
      <c r="F1335" s="49">
        <v>7034</v>
      </c>
      <c r="G1335" s="49">
        <v>12221</v>
      </c>
      <c r="H1335" s="50" t="s">
        <v>2519</v>
      </c>
      <c r="I1335" s="51" t="s">
        <v>53</v>
      </c>
      <c r="K1335" s="15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1"/>
      <c r="BV1335" s="1"/>
      <c r="BW1335" s="1"/>
      <c r="BX1335" s="1"/>
      <c r="BY1335" s="1"/>
      <c r="BZ1335" s="1"/>
      <c r="CA1335" s="1"/>
      <c r="CB1335" s="1"/>
      <c r="CC1335" s="1"/>
      <c r="CD1335" s="1"/>
      <c r="CE1335" s="1"/>
      <c r="CF1335" s="1"/>
      <c r="CG1335" s="1"/>
      <c r="CH1335" s="1"/>
      <c r="CI1335" s="1"/>
      <c r="CJ1335" s="1"/>
      <c r="CK1335" s="1"/>
      <c r="CL1335" s="1"/>
      <c r="CM1335" s="1"/>
      <c r="CN1335" s="1"/>
      <c r="CO1335" s="1"/>
      <c r="CP1335" s="1"/>
      <c r="CQ1335" s="1"/>
      <c r="CR1335" s="1"/>
      <c r="CS1335" s="1"/>
      <c r="CT1335" s="1"/>
      <c r="CU1335" s="1"/>
      <c r="CV1335" s="1"/>
      <c r="CW1335" s="1"/>
      <c r="CX1335" s="1"/>
      <c r="CY1335" s="1"/>
      <c r="CZ1335" s="1"/>
      <c r="DA1335" s="1"/>
      <c r="DB1335" s="1"/>
      <c r="DC1335" s="1"/>
      <c r="DD1335" s="1"/>
      <c r="DE1335" s="1"/>
      <c r="DF1335" s="1"/>
      <c r="DG1335" s="1"/>
      <c r="DH1335" s="1"/>
      <c r="DI1335" s="1"/>
      <c r="DJ1335" s="1"/>
      <c r="DK1335" s="1"/>
      <c r="DL1335" s="1"/>
      <c r="DM1335" s="1"/>
      <c r="DN1335" s="1"/>
      <c r="DO1335" s="1"/>
      <c r="DP1335" s="1"/>
      <c r="DQ1335" s="1"/>
      <c r="DR1335" s="1"/>
      <c r="DS1335" s="1"/>
      <c r="DT1335" s="1"/>
      <c r="DU1335" s="1"/>
      <c r="DV1335" s="1"/>
      <c r="DW1335" s="1"/>
      <c r="DX1335" s="1"/>
      <c r="DY1335" s="1"/>
      <c r="DZ1335" s="1"/>
      <c r="EA1335" s="1"/>
      <c r="EB1335" s="1"/>
      <c r="EC1335" s="1"/>
      <c r="ED1335" s="1"/>
      <c r="EE1335" s="1"/>
      <c r="EF1335" s="1"/>
      <c r="EG1335" s="1"/>
      <c r="EH1335" s="1"/>
      <c r="EI1335" s="1"/>
      <c r="EJ1335" s="1"/>
      <c r="EK1335" s="1"/>
      <c r="EL1335" s="1"/>
      <c r="EM1335" s="1"/>
      <c r="EN1335" s="1"/>
      <c r="EO1335" s="1"/>
      <c r="EP1335" s="1"/>
      <c r="EQ1335" s="1"/>
      <c r="ER1335" s="1"/>
      <c r="ES1335" s="1"/>
      <c r="ET1335" s="1"/>
      <c r="EU1335" s="1"/>
      <c r="EV1335" s="1"/>
      <c r="EW1335" s="1"/>
      <c r="EX1335" s="1"/>
      <c r="EY1335" s="1"/>
      <c r="EZ1335" s="1"/>
      <c r="FA1335" s="1"/>
      <c r="FB1335" s="1"/>
      <c r="FC1335" s="1"/>
      <c r="FD1335" s="1"/>
      <c r="FE1335" s="1"/>
      <c r="FF1335" s="1"/>
      <c r="FG1335" s="1"/>
      <c r="FH1335" s="1"/>
      <c r="FI1335" s="1"/>
      <c r="FJ1335" s="1"/>
      <c r="FK1335" s="1"/>
      <c r="FL1335" s="1"/>
      <c r="FM1335" s="1"/>
      <c r="FN1335" s="1"/>
      <c r="FO1335" s="1"/>
      <c r="FP1335" s="1"/>
      <c r="FQ1335" s="1"/>
      <c r="FR1335" s="1"/>
      <c r="FS1335" s="1"/>
      <c r="FT1335" s="1"/>
      <c r="FU1335" s="1"/>
      <c r="FV1335" s="1"/>
      <c r="FW1335" s="1"/>
      <c r="FX1335" s="1"/>
      <c r="FY1335" s="1"/>
      <c r="FZ1335" s="1"/>
      <c r="GA1335" s="1"/>
      <c r="GB1335" s="1"/>
      <c r="GC1335" s="1"/>
      <c r="GD1335" s="1"/>
      <c r="GE1335" s="1"/>
      <c r="GF1335" s="1"/>
      <c r="GG1335" s="1"/>
      <c r="GH1335" s="1"/>
      <c r="GI1335" s="1"/>
      <c r="GJ1335" s="1"/>
      <c r="GK1335" s="1"/>
      <c r="GL1335" s="1"/>
      <c r="GM1335" s="1"/>
      <c r="GN1335" s="1"/>
      <c r="GO1335" s="1"/>
      <c r="GP1335" s="1"/>
      <c r="GQ1335" s="1"/>
      <c r="GR1335" s="1"/>
      <c r="GS1335" s="1"/>
      <c r="GT1335" s="1"/>
      <c r="GU1335" s="1"/>
      <c r="GV1335" s="1"/>
      <c r="GW1335" s="1"/>
      <c r="GX1335" s="1"/>
      <c r="GY1335" s="1"/>
      <c r="GZ1335" s="1"/>
      <c r="HA1335" s="1"/>
      <c r="HB1335" s="1"/>
      <c r="HC1335" s="1"/>
      <c r="HD1335" s="1"/>
      <c r="HE1335" s="1"/>
      <c r="HF1335" s="1"/>
      <c r="HG1335" s="1"/>
      <c r="HH1335" s="1"/>
      <c r="HI1335" s="1"/>
      <c r="HJ1335" s="1"/>
      <c r="HK1335" s="1"/>
      <c r="HL1335" s="1"/>
      <c r="HM1335" s="1"/>
      <c r="HN1335" s="1"/>
      <c r="HO1335" s="1"/>
      <c r="HP1335" s="1"/>
      <c r="HQ1335" s="1"/>
      <c r="HR1335" s="1"/>
      <c r="HS1335" s="1"/>
      <c r="HT1335" s="1"/>
      <c r="HU1335" s="1"/>
      <c r="HV1335" s="1"/>
      <c r="HW1335" s="1"/>
      <c r="HX1335" s="1"/>
      <c r="HY1335" s="1"/>
      <c r="HZ1335" s="1"/>
      <c r="IA1335" s="1"/>
      <c r="IB1335" s="1"/>
      <c r="IC1335" s="1"/>
      <c r="ID1335" s="1"/>
    </row>
    <row r="1336" spans="1:238" s="27" customFormat="1" ht="33" customHeight="1" x14ac:dyDescent="0.2">
      <c r="A1336" s="228">
        <f t="shared" si="40"/>
        <v>1290</v>
      </c>
      <c r="B1336" s="47" t="s">
        <v>2520</v>
      </c>
      <c r="C1336" s="47" t="s">
        <v>895</v>
      </c>
      <c r="D1336" s="224">
        <v>2015.01</v>
      </c>
      <c r="E1336" s="48" t="s">
        <v>240</v>
      </c>
      <c r="F1336" s="49">
        <v>137</v>
      </c>
      <c r="G1336" s="49">
        <v>280</v>
      </c>
      <c r="H1336" s="50" t="s">
        <v>1752</v>
      </c>
      <c r="I1336" s="51" t="s">
        <v>53</v>
      </c>
      <c r="K1336" s="15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1"/>
      <c r="BV1336" s="1"/>
      <c r="BW1336" s="1"/>
      <c r="BX1336" s="1"/>
      <c r="BY1336" s="1"/>
      <c r="BZ1336" s="1"/>
      <c r="CA1336" s="1"/>
      <c r="CB1336" s="1"/>
      <c r="CC1336" s="1"/>
      <c r="CD1336" s="1"/>
      <c r="CE1336" s="1"/>
      <c r="CF1336" s="1"/>
      <c r="CG1336" s="1"/>
      <c r="CH1336" s="1"/>
      <c r="CI1336" s="1"/>
      <c r="CJ1336" s="1"/>
      <c r="CK1336" s="1"/>
      <c r="CL1336" s="1"/>
      <c r="CM1336" s="1"/>
      <c r="CN1336" s="1"/>
      <c r="CO1336" s="1"/>
      <c r="CP1336" s="1"/>
      <c r="CQ1336" s="1"/>
      <c r="CR1336" s="1"/>
      <c r="CS1336" s="1"/>
      <c r="CT1336" s="1"/>
      <c r="CU1336" s="1"/>
      <c r="CV1336" s="1"/>
      <c r="CW1336" s="1"/>
      <c r="CX1336" s="1"/>
      <c r="CY1336" s="1"/>
      <c r="CZ1336" s="1"/>
      <c r="DA1336" s="1"/>
      <c r="DB1336" s="1"/>
      <c r="DC1336" s="1"/>
      <c r="DD1336" s="1"/>
      <c r="DE1336" s="1"/>
      <c r="DF1336" s="1"/>
      <c r="DG1336" s="1"/>
      <c r="DH1336" s="1"/>
      <c r="DI1336" s="1"/>
      <c r="DJ1336" s="1"/>
      <c r="DK1336" s="1"/>
      <c r="DL1336" s="1"/>
      <c r="DM1336" s="1"/>
      <c r="DN1336" s="1"/>
      <c r="DO1336" s="1"/>
      <c r="DP1336" s="1"/>
      <c r="DQ1336" s="1"/>
      <c r="DR1336" s="1"/>
      <c r="DS1336" s="1"/>
      <c r="DT1336" s="1"/>
      <c r="DU1336" s="1"/>
      <c r="DV1336" s="1"/>
      <c r="DW1336" s="1"/>
      <c r="DX1336" s="1"/>
      <c r="DY1336" s="1"/>
      <c r="DZ1336" s="1"/>
      <c r="EA1336" s="1"/>
      <c r="EB1336" s="1"/>
      <c r="EC1336" s="1"/>
      <c r="ED1336" s="1"/>
      <c r="EE1336" s="1"/>
      <c r="EF1336" s="1"/>
      <c r="EG1336" s="1"/>
      <c r="EH1336" s="1"/>
      <c r="EI1336" s="1"/>
      <c r="EJ1336" s="1"/>
      <c r="EK1336" s="1"/>
      <c r="EL1336" s="1"/>
      <c r="EM1336" s="1"/>
      <c r="EN1336" s="1"/>
      <c r="EO1336" s="1"/>
      <c r="EP1336" s="1"/>
      <c r="EQ1336" s="1"/>
      <c r="ER1336" s="1"/>
      <c r="ES1336" s="1"/>
      <c r="ET1336" s="1"/>
      <c r="EU1336" s="1"/>
      <c r="EV1336" s="1"/>
      <c r="EW1336" s="1"/>
      <c r="EX1336" s="1"/>
      <c r="EY1336" s="1"/>
      <c r="EZ1336" s="1"/>
      <c r="FA1336" s="1"/>
      <c r="FB1336" s="1"/>
      <c r="FC1336" s="1"/>
      <c r="FD1336" s="1"/>
      <c r="FE1336" s="1"/>
      <c r="FF1336" s="1"/>
      <c r="FG1336" s="1"/>
      <c r="FH1336" s="1"/>
      <c r="FI1336" s="1"/>
      <c r="FJ1336" s="1"/>
      <c r="FK1336" s="1"/>
      <c r="FL1336" s="1"/>
      <c r="FM1336" s="1"/>
      <c r="FN1336" s="1"/>
      <c r="FO1336" s="1"/>
      <c r="FP1336" s="1"/>
      <c r="FQ1336" s="1"/>
      <c r="FR1336" s="1"/>
      <c r="FS1336" s="1"/>
      <c r="FT1336" s="1"/>
      <c r="FU1336" s="1"/>
      <c r="FV1336" s="1"/>
      <c r="FW1336" s="1"/>
      <c r="FX1336" s="1"/>
      <c r="FY1336" s="1"/>
      <c r="FZ1336" s="1"/>
      <c r="GA1336" s="1"/>
      <c r="GB1336" s="1"/>
      <c r="GC1336" s="1"/>
      <c r="GD1336" s="1"/>
      <c r="GE1336" s="1"/>
      <c r="GF1336" s="1"/>
      <c r="GG1336" s="1"/>
      <c r="GH1336" s="1"/>
      <c r="GI1336" s="1"/>
      <c r="GJ1336" s="1"/>
      <c r="GK1336" s="1"/>
      <c r="GL1336" s="1"/>
      <c r="GM1336" s="1"/>
      <c r="GN1336" s="1"/>
      <c r="GO1336" s="1"/>
      <c r="GP1336" s="1"/>
      <c r="GQ1336" s="1"/>
      <c r="GR1336" s="1"/>
      <c r="GS1336" s="1"/>
      <c r="GT1336" s="1"/>
      <c r="GU1336" s="1"/>
      <c r="GV1336" s="1"/>
      <c r="GW1336" s="1"/>
      <c r="GX1336" s="1"/>
      <c r="GY1336" s="1"/>
      <c r="GZ1336" s="1"/>
      <c r="HA1336" s="1"/>
      <c r="HB1336" s="1"/>
      <c r="HC1336" s="1"/>
      <c r="HD1336" s="1"/>
      <c r="HE1336" s="1"/>
      <c r="HF1336" s="1"/>
      <c r="HG1336" s="1"/>
      <c r="HH1336" s="1"/>
      <c r="HI1336" s="1"/>
      <c r="HJ1336" s="1"/>
      <c r="HK1336" s="1"/>
      <c r="HL1336" s="1"/>
      <c r="HM1336" s="1"/>
      <c r="HN1336" s="1"/>
      <c r="HO1336" s="1"/>
      <c r="HP1336" s="1"/>
      <c r="HQ1336" s="1"/>
      <c r="HR1336" s="1"/>
      <c r="HS1336" s="1"/>
      <c r="HT1336" s="1"/>
      <c r="HU1336" s="1"/>
      <c r="HV1336" s="1"/>
      <c r="HW1336" s="1"/>
      <c r="HX1336" s="1"/>
      <c r="HY1336" s="1"/>
      <c r="HZ1336" s="1"/>
      <c r="IA1336" s="1"/>
      <c r="IB1336" s="1"/>
      <c r="IC1336" s="1"/>
      <c r="ID1336" s="1"/>
    </row>
    <row r="1337" spans="1:238" s="27" customFormat="1" ht="33" customHeight="1" x14ac:dyDescent="0.2">
      <c r="A1337" s="228">
        <f t="shared" si="40"/>
        <v>1291</v>
      </c>
      <c r="B1337" s="54" t="s">
        <v>2521</v>
      </c>
      <c r="C1337" s="54" t="s">
        <v>895</v>
      </c>
      <c r="D1337" s="224">
        <v>2015.04</v>
      </c>
      <c r="E1337" s="55" t="s">
        <v>265</v>
      </c>
      <c r="F1337" s="56">
        <v>4127</v>
      </c>
      <c r="G1337" s="56">
        <v>8816</v>
      </c>
      <c r="H1337" s="57" t="s">
        <v>2522</v>
      </c>
      <c r="I1337" s="58" t="s">
        <v>53</v>
      </c>
      <c r="J1337" s="46"/>
      <c r="K1337" s="15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  <c r="BQ1337" s="1"/>
      <c r="BR1337" s="1"/>
      <c r="BS1337" s="1"/>
      <c r="BT1337" s="1"/>
      <c r="BU1337" s="1"/>
      <c r="BV1337" s="1"/>
      <c r="BW1337" s="1"/>
      <c r="BX1337" s="1"/>
      <c r="BY1337" s="1"/>
      <c r="BZ1337" s="1"/>
      <c r="CA1337" s="1"/>
      <c r="CB1337" s="1"/>
      <c r="CC1337" s="1"/>
      <c r="CD1337" s="1"/>
      <c r="CE1337" s="1"/>
      <c r="CF1337" s="1"/>
      <c r="CG1337" s="1"/>
      <c r="CH1337" s="1"/>
      <c r="CI1337" s="1"/>
      <c r="CJ1337" s="1"/>
      <c r="CK1337" s="1"/>
      <c r="CL1337" s="1"/>
      <c r="CM1337" s="1"/>
      <c r="CN1337" s="1"/>
      <c r="CO1337" s="1"/>
      <c r="CP1337" s="1"/>
      <c r="CQ1337" s="1"/>
      <c r="CR1337" s="1"/>
      <c r="CS1337" s="1"/>
      <c r="CT1337" s="1"/>
      <c r="CU1337" s="1"/>
      <c r="CV1337" s="1"/>
      <c r="CW1337" s="1"/>
      <c r="CX1337" s="1"/>
      <c r="CY1337" s="1"/>
      <c r="CZ1337" s="1"/>
      <c r="DA1337" s="1"/>
      <c r="DB1337" s="1"/>
      <c r="DC1337" s="1"/>
      <c r="DD1337" s="1"/>
      <c r="DE1337" s="1"/>
      <c r="DF1337" s="1"/>
      <c r="DG1337" s="1"/>
      <c r="DH1337" s="1"/>
      <c r="DI1337" s="1"/>
      <c r="DJ1337" s="1"/>
      <c r="DK1337" s="1"/>
      <c r="DL1337" s="1"/>
      <c r="DM1337" s="1"/>
      <c r="DN1337" s="1"/>
      <c r="DO1337" s="1"/>
      <c r="DP1337" s="1"/>
      <c r="DQ1337" s="1"/>
      <c r="DR1337" s="1"/>
      <c r="DS1337" s="1"/>
      <c r="DT1337" s="1"/>
      <c r="DU1337" s="1"/>
      <c r="DV1337" s="1"/>
      <c r="DW1337" s="1"/>
      <c r="DX1337" s="1"/>
      <c r="DY1337" s="1"/>
      <c r="DZ1337" s="1"/>
      <c r="EA1337" s="1"/>
      <c r="EB1337" s="1"/>
      <c r="EC1337" s="1"/>
      <c r="ED1337" s="1"/>
      <c r="EE1337" s="1"/>
      <c r="EF1337" s="1"/>
      <c r="EG1337" s="1"/>
      <c r="EH1337" s="1"/>
      <c r="EI1337" s="1"/>
      <c r="EJ1337" s="1"/>
      <c r="EK1337" s="1"/>
      <c r="EL1337" s="1"/>
      <c r="EM1337" s="1"/>
      <c r="EN1337" s="1"/>
      <c r="EO1337" s="1"/>
      <c r="EP1337" s="1"/>
      <c r="EQ1337" s="1"/>
      <c r="ER1337" s="1"/>
      <c r="ES1337" s="1"/>
      <c r="ET1337" s="1"/>
      <c r="EU1337" s="1"/>
      <c r="EV1337" s="1"/>
      <c r="EW1337" s="1"/>
      <c r="EX1337" s="1"/>
      <c r="EY1337" s="1"/>
      <c r="EZ1337" s="1"/>
      <c r="FA1337" s="1"/>
      <c r="FB1337" s="1"/>
      <c r="FC1337" s="1"/>
      <c r="FD1337" s="1"/>
      <c r="FE1337" s="1"/>
      <c r="FF1337" s="1"/>
      <c r="FG1337" s="1"/>
      <c r="FH1337" s="1"/>
      <c r="FI1337" s="1"/>
      <c r="FJ1337" s="1"/>
      <c r="FK1337" s="1"/>
      <c r="FL1337" s="1"/>
      <c r="FM1337" s="1"/>
      <c r="FN1337" s="1"/>
      <c r="FO1337" s="1"/>
      <c r="FP1337" s="1"/>
      <c r="FQ1337" s="1"/>
      <c r="FR1337" s="1"/>
      <c r="FS1337" s="1"/>
      <c r="FT1337" s="1"/>
      <c r="FU1337" s="1"/>
      <c r="FV1337" s="1"/>
      <c r="FW1337" s="1"/>
      <c r="FX1337" s="1"/>
      <c r="FY1337" s="1"/>
      <c r="FZ1337" s="1"/>
      <c r="GA1337" s="1"/>
      <c r="GB1337" s="1"/>
      <c r="GC1337" s="1"/>
      <c r="GD1337" s="1"/>
      <c r="GE1337" s="1"/>
      <c r="GF1337" s="1"/>
      <c r="GG1337" s="1"/>
      <c r="GH1337" s="1"/>
      <c r="GI1337" s="1"/>
      <c r="GJ1337" s="1"/>
      <c r="GK1337" s="1"/>
      <c r="GL1337" s="1"/>
      <c r="GM1337" s="1"/>
      <c r="GN1337" s="1"/>
      <c r="GO1337" s="1"/>
      <c r="GP1337" s="1"/>
      <c r="GQ1337" s="1"/>
      <c r="GR1337" s="1"/>
      <c r="GS1337" s="1"/>
      <c r="GT1337" s="1"/>
      <c r="GU1337" s="1"/>
      <c r="GV1337" s="1"/>
      <c r="GW1337" s="1"/>
      <c r="GX1337" s="1"/>
      <c r="GY1337" s="1"/>
      <c r="GZ1337" s="1"/>
      <c r="HA1337" s="1"/>
      <c r="HB1337" s="1"/>
      <c r="HC1337" s="1"/>
      <c r="HD1337" s="1"/>
      <c r="HE1337" s="1"/>
      <c r="HF1337" s="1"/>
      <c r="HG1337" s="1"/>
      <c r="HH1337" s="1"/>
      <c r="HI1337" s="1"/>
      <c r="HJ1337" s="1"/>
      <c r="HK1337" s="1"/>
      <c r="HL1337" s="1"/>
      <c r="HM1337" s="1"/>
      <c r="HN1337" s="1"/>
      <c r="HO1337" s="1"/>
      <c r="HP1337" s="1"/>
      <c r="HQ1337" s="1"/>
      <c r="HR1337" s="1"/>
      <c r="HS1337" s="1"/>
      <c r="HT1337" s="1"/>
      <c r="HU1337" s="1"/>
      <c r="HV1337" s="1"/>
      <c r="HW1337" s="1"/>
      <c r="HX1337" s="1"/>
      <c r="HY1337" s="1"/>
      <c r="HZ1337" s="1"/>
      <c r="IA1337" s="1"/>
      <c r="IB1337" s="1"/>
      <c r="IC1337" s="1"/>
      <c r="ID1337" s="1"/>
    </row>
    <row r="1338" spans="1:238" s="27" customFormat="1" ht="33" customHeight="1" x14ac:dyDescent="0.2">
      <c r="A1338" s="228">
        <f t="shared" si="40"/>
        <v>1292</v>
      </c>
      <c r="B1338" s="54" t="s">
        <v>2523</v>
      </c>
      <c r="C1338" s="54" t="s">
        <v>895</v>
      </c>
      <c r="D1338" s="224">
        <v>2015.05</v>
      </c>
      <c r="E1338" s="55" t="s">
        <v>268</v>
      </c>
      <c r="F1338" s="56">
        <v>9713</v>
      </c>
      <c r="G1338" s="56">
        <v>16251</v>
      </c>
      <c r="H1338" s="57" t="s">
        <v>1390</v>
      </c>
      <c r="I1338" s="58" t="s">
        <v>53</v>
      </c>
      <c r="J1338" s="45"/>
      <c r="K1338" s="15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  <c r="BQ1338" s="1"/>
      <c r="BR1338" s="1"/>
      <c r="BS1338" s="1"/>
      <c r="BT1338" s="1"/>
      <c r="BU1338" s="1"/>
      <c r="BV1338" s="1"/>
      <c r="BW1338" s="1"/>
      <c r="BX1338" s="1"/>
      <c r="BY1338" s="1"/>
      <c r="BZ1338" s="1"/>
      <c r="CA1338" s="1"/>
      <c r="CB1338" s="1"/>
      <c r="CC1338" s="1"/>
      <c r="CD1338" s="1"/>
      <c r="CE1338" s="1"/>
      <c r="CF1338" s="1"/>
      <c r="CG1338" s="1"/>
      <c r="CH1338" s="1"/>
      <c r="CI1338" s="1"/>
      <c r="CJ1338" s="1"/>
      <c r="CK1338" s="1"/>
      <c r="CL1338" s="1"/>
      <c r="CM1338" s="1"/>
      <c r="CN1338" s="1"/>
      <c r="CO1338" s="1"/>
      <c r="CP1338" s="1"/>
      <c r="CQ1338" s="1"/>
      <c r="CR1338" s="1"/>
      <c r="CS1338" s="1"/>
      <c r="CT1338" s="1"/>
      <c r="CU1338" s="1"/>
      <c r="CV1338" s="1"/>
      <c r="CW1338" s="1"/>
      <c r="CX1338" s="1"/>
      <c r="CY1338" s="1"/>
      <c r="CZ1338" s="1"/>
      <c r="DA1338" s="1"/>
      <c r="DB1338" s="1"/>
      <c r="DC1338" s="1"/>
      <c r="DD1338" s="1"/>
      <c r="DE1338" s="1"/>
      <c r="DF1338" s="1"/>
      <c r="DG1338" s="1"/>
      <c r="DH1338" s="1"/>
      <c r="DI1338" s="1"/>
      <c r="DJ1338" s="1"/>
      <c r="DK1338" s="1"/>
      <c r="DL1338" s="1"/>
      <c r="DM1338" s="1"/>
      <c r="DN1338" s="1"/>
      <c r="DO1338" s="1"/>
      <c r="DP1338" s="1"/>
      <c r="DQ1338" s="1"/>
      <c r="DR1338" s="1"/>
      <c r="DS1338" s="1"/>
      <c r="DT1338" s="1"/>
      <c r="DU1338" s="1"/>
      <c r="DV1338" s="1"/>
      <c r="DW1338" s="1"/>
      <c r="DX1338" s="1"/>
      <c r="DY1338" s="1"/>
      <c r="DZ1338" s="1"/>
      <c r="EA1338" s="1"/>
      <c r="EB1338" s="1"/>
      <c r="EC1338" s="1"/>
      <c r="ED1338" s="1"/>
      <c r="EE1338" s="1"/>
      <c r="EF1338" s="1"/>
      <c r="EG1338" s="1"/>
      <c r="EH1338" s="1"/>
      <c r="EI1338" s="1"/>
      <c r="EJ1338" s="1"/>
      <c r="EK1338" s="1"/>
      <c r="EL1338" s="1"/>
      <c r="EM1338" s="1"/>
      <c r="EN1338" s="1"/>
      <c r="EO1338" s="1"/>
      <c r="EP1338" s="1"/>
      <c r="EQ1338" s="1"/>
      <c r="ER1338" s="1"/>
      <c r="ES1338" s="1"/>
      <c r="ET1338" s="1"/>
      <c r="EU1338" s="1"/>
      <c r="EV1338" s="1"/>
      <c r="EW1338" s="1"/>
      <c r="EX1338" s="1"/>
      <c r="EY1338" s="1"/>
      <c r="EZ1338" s="1"/>
      <c r="FA1338" s="1"/>
      <c r="FB1338" s="1"/>
      <c r="FC1338" s="1"/>
      <c r="FD1338" s="1"/>
      <c r="FE1338" s="1"/>
      <c r="FF1338" s="1"/>
      <c r="FG1338" s="1"/>
      <c r="FH1338" s="1"/>
      <c r="FI1338" s="1"/>
      <c r="FJ1338" s="1"/>
      <c r="FK1338" s="1"/>
      <c r="FL1338" s="1"/>
      <c r="FM1338" s="1"/>
      <c r="FN1338" s="1"/>
      <c r="FO1338" s="1"/>
      <c r="FP1338" s="1"/>
      <c r="FQ1338" s="1"/>
      <c r="FR1338" s="1"/>
      <c r="FS1338" s="1"/>
      <c r="FT1338" s="1"/>
      <c r="FU1338" s="1"/>
      <c r="FV1338" s="1"/>
      <c r="FW1338" s="1"/>
      <c r="FX1338" s="1"/>
      <c r="FY1338" s="1"/>
      <c r="FZ1338" s="1"/>
      <c r="GA1338" s="1"/>
      <c r="GB1338" s="1"/>
      <c r="GC1338" s="1"/>
      <c r="GD1338" s="1"/>
      <c r="GE1338" s="1"/>
      <c r="GF1338" s="1"/>
      <c r="GG1338" s="1"/>
      <c r="GH1338" s="1"/>
      <c r="GI1338" s="1"/>
      <c r="GJ1338" s="1"/>
      <c r="GK1338" s="1"/>
      <c r="GL1338" s="1"/>
      <c r="GM1338" s="1"/>
      <c r="GN1338" s="1"/>
      <c r="GO1338" s="1"/>
      <c r="GP1338" s="1"/>
      <c r="GQ1338" s="1"/>
      <c r="GR1338" s="1"/>
      <c r="GS1338" s="1"/>
      <c r="GT1338" s="1"/>
      <c r="GU1338" s="1"/>
      <c r="GV1338" s="1"/>
      <c r="GW1338" s="1"/>
      <c r="GX1338" s="1"/>
      <c r="GY1338" s="1"/>
      <c r="GZ1338" s="1"/>
      <c r="HA1338" s="1"/>
      <c r="HB1338" s="1"/>
      <c r="HC1338" s="1"/>
      <c r="HD1338" s="1"/>
      <c r="HE1338" s="1"/>
      <c r="HF1338" s="1"/>
      <c r="HG1338" s="1"/>
      <c r="HH1338" s="1"/>
      <c r="HI1338" s="1"/>
      <c r="HJ1338" s="1"/>
      <c r="HK1338" s="1"/>
      <c r="HL1338" s="1"/>
      <c r="HM1338" s="1"/>
      <c r="HN1338" s="1"/>
      <c r="HO1338" s="1"/>
      <c r="HP1338" s="1"/>
      <c r="HQ1338" s="1"/>
      <c r="HR1338" s="1"/>
      <c r="HS1338" s="1"/>
      <c r="HT1338" s="1"/>
      <c r="HU1338" s="1"/>
      <c r="HV1338" s="1"/>
      <c r="HW1338" s="1"/>
      <c r="HX1338" s="1"/>
      <c r="HY1338" s="1"/>
      <c r="HZ1338" s="1"/>
      <c r="IA1338" s="1"/>
      <c r="IB1338" s="1"/>
      <c r="IC1338" s="1"/>
      <c r="ID1338" s="1"/>
    </row>
    <row r="1339" spans="1:238" s="27" customFormat="1" ht="33" customHeight="1" x14ac:dyDescent="0.2">
      <c r="A1339" s="228">
        <f t="shared" si="40"/>
        <v>1293</v>
      </c>
      <c r="B1339" s="54" t="s">
        <v>2524</v>
      </c>
      <c r="C1339" s="54" t="s">
        <v>2525</v>
      </c>
      <c r="D1339" s="224">
        <v>2015.06</v>
      </c>
      <c r="E1339" s="55" t="s">
        <v>272</v>
      </c>
      <c r="F1339" s="56">
        <v>18028</v>
      </c>
      <c r="G1339" s="56">
        <v>25331</v>
      </c>
      <c r="H1339" s="57" t="s">
        <v>2526</v>
      </c>
      <c r="I1339" s="58" t="s">
        <v>53</v>
      </c>
      <c r="J1339" s="46"/>
      <c r="K1339" s="15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  <c r="BQ1339" s="1"/>
      <c r="BR1339" s="1"/>
      <c r="BS1339" s="1"/>
      <c r="BT1339" s="1"/>
      <c r="BU1339" s="1"/>
      <c r="BV1339" s="1"/>
      <c r="BW1339" s="1"/>
      <c r="BX1339" s="1"/>
      <c r="BY1339" s="1"/>
      <c r="BZ1339" s="1"/>
      <c r="CA1339" s="1"/>
      <c r="CB1339" s="1"/>
      <c r="CC1339" s="1"/>
      <c r="CD1339" s="1"/>
      <c r="CE1339" s="1"/>
      <c r="CF1339" s="1"/>
      <c r="CG1339" s="1"/>
      <c r="CH1339" s="1"/>
      <c r="CI1339" s="1"/>
      <c r="CJ1339" s="1"/>
      <c r="CK1339" s="1"/>
      <c r="CL1339" s="1"/>
      <c r="CM1339" s="1"/>
      <c r="CN1339" s="1"/>
      <c r="CO1339" s="1"/>
      <c r="CP1339" s="1"/>
      <c r="CQ1339" s="1"/>
      <c r="CR1339" s="1"/>
      <c r="CS1339" s="1"/>
      <c r="CT1339" s="1"/>
      <c r="CU1339" s="1"/>
      <c r="CV1339" s="1"/>
      <c r="CW1339" s="1"/>
      <c r="CX1339" s="1"/>
      <c r="CY1339" s="1"/>
      <c r="CZ1339" s="1"/>
      <c r="DA1339" s="1"/>
      <c r="DB1339" s="1"/>
      <c r="DC1339" s="1"/>
      <c r="DD1339" s="1"/>
      <c r="DE1339" s="1"/>
      <c r="DF1339" s="1"/>
      <c r="DG1339" s="1"/>
      <c r="DH1339" s="1"/>
      <c r="DI1339" s="1"/>
      <c r="DJ1339" s="1"/>
      <c r="DK1339" s="1"/>
      <c r="DL1339" s="1"/>
      <c r="DM1339" s="1"/>
      <c r="DN1339" s="1"/>
      <c r="DO1339" s="1"/>
      <c r="DP1339" s="1"/>
      <c r="DQ1339" s="1"/>
      <c r="DR1339" s="1"/>
      <c r="DS1339" s="1"/>
      <c r="DT1339" s="1"/>
      <c r="DU1339" s="1"/>
      <c r="DV1339" s="1"/>
      <c r="DW1339" s="1"/>
      <c r="DX1339" s="1"/>
      <c r="DY1339" s="1"/>
      <c r="DZ1339" s="1"/>
      <c r="EA1339" s="1"/>
      <c r="EB1339" s="1"/>
      <c r="EC1339" s="1"/>
      <c r="ED1339" s="1"/>
      <c r="EE1339" s="1"/>
      <c r="EF1339" s="1"/>
      <c r="EG1339" s="1"/>
      <c r="EH1339" s="1"/>
      <c r="EI1339" s="1"/>
      <c r="EJ1339" s="1"/>
      <c r="EK1339" s="1"/>
      <c r="EL1339" s="1"/>
      <c r="EM1339" s="1"/>
      <c r="EN1339" s="1"/>
      <c r="EO1339" s="1"/>
      <c r="EP1339" s="1"/>
      <c r="EQ1339" s="1"/>
      <c r="ER1339" s="1"/>
      <c r="ES1339" s="1"/>
      <c r="ET1339" s="1"/>
      <c r="EU1339" s="1"/>
      <c r="EV1339" s="1"/>
      <c r="EW1339" s="1"/>
      <c r="EX1339" s="1"/>
      <c r="EY1339" s="1"/>
      <c r="EZ1339" s="1"/>
      <c r="FA1339" s="1"/>
      <c r="FB1339" s="1"/>
      <c r="FC1339" s="1"/>
      <c r="FD1339" s="1"/>
      <c r="FE1339" s="1"/>
      <c r="FF1339" s="1"/>
      <c r="FG1339" s="1"/>
      <c r="FH1339" s="1"/>
      <c r="FI1339" s="1"/>
      <c r="FJ1339" s="1"/>
      <c r="FK1339" s="1"/>
      <c r="FL1339" s="1"/>
      <c r="FM1339" s="1"/>
      <c r="FN1339" s="1"/>
      <c r="FO1339" s="1"/>
      <c r="FP1339" s="1"/>
      <c r="FQ1339" s="1"/>
      <c r="FR1339" s="1"/>
      <c r="FS1339" s="1"/>
      <c r="FT1339" s="1"/>
      <c r="FU1339" s="1"/>
      <c r="FV1339" s="1"/>
      <c r="FW1339" s="1"/>
      <c r="FX1339" s="1"/>
      <c r="FY1339" s="1"/>
      <c r="FZ1339" s="1"/>
      <c r="GA1339" s="1"/>
      <c r="GB1339" s="1"/>
      <c r="GC1339" s="1"/>
      <c r="GD1339" s="1"/>
      <c r="GE1339" s="1"/>
      <c r="GF1339" s="1"/>
      <c r="GG1339" s="1"/>
      <c r="GH1339" s="1"/>
      <c r="GI1339" s="1"/>
      <c r="GJ1339" s="1"/>
      <c r="GK1339" s="1"/>
      <c r="GL1339" s="1"/>
      <c r="GM1339" s="1"/>
      <c r="GN1339" s="1"/>
      <c r="GO1339" s="1"/>
      <c r="GP1339" s="1"/>
      <c r="GQ1339" s="1"/>
      <c r="GR1339" s="1"/>
      <c r="GS1339" s="1"/>
      <c r="GT1339" s="1"/>
      <c r="GU1339" s="1"/>
      <c r="GV1339" s="1"/>
      <c r="GW1339" s="1"/>
      <c r="GX1339" s="1"/>
      <c r="GY1339" s="1"/>
      <c r="GZ1339" s="1"/>
      <c r="HA1339" s="1"/>
      <c r="HB1339" s="1"/>
      <c r="HC1339" s="1"/>
      <c r="HD1339" s="1"/>
      <c r="HE1339" s="1"/>
      <c r="HF1339" s="1"/>
      <c r="HG1339" s="1"/>
      <c r="HH1339" s="1"/>
      <c r="HI1339" s="1"/>
      <c r="HJ1339" s="1"/>
      <c r="HK1339" s="1"/>
      <c r="HL1339" s="1"/>
      <c r="HM1339" s="1"/>
      <c r="HN1339" s="1"/>
      <c r="HO1339" s="1"/>
      <c r="HP1339" s="1"/>
      <c r="HQ1339" s="1"/>
      <c r="HR1339" s="1"/>
      <c r="HS1339" s="1"/>
      <c r="HT1339" s="1"/>
      <c r="HU1339" s="1"/>
      <c r="HV1339" s="1"/>
      <c r="HW1339" s="1"/>
      <c r="HX1339" s="1"/>
      <c r="HY1339" s="1"/>
      <c r="HZ1339" s="1"/>
      <c r="IA1339" s="1"/>
      <c r="IB1339" s="1"/>
      <c r="IC1339" s="1"/>
      <c r="ID1339" s="1"/>
    </row>
    <row r="1340" spans="1:238" s="27" customFormat="1" ht="33" customHeight="1" x14ac:dyDescent="0.2">
      <c r="A1340" s="228">
        <f t="shared" si="40"/>
        <v>1294</v>
      </c>
      <c r="B1340" s="54" t="s">
        <v>2527</v>
      </c>
      <c r="C1340" s="54" t="s">
        <v>2525</v>
      </c>
      <c r="D1340" s="224">
        <v>2015.07</v>
      </c>
      <c r="E1340" s="55" t="s">
        <v>91</v>
      </c>
      <c r="F1340" s="56">
        <v>9452</v>
      </c>
      <c r="G1340" s="56">
        <v>15471</v>
      </c>
      <c r="H1340" s="57" t="s">
        <v>888</v>
      </c>
      <c r="I1340" s="58" t="s">
        <v>53</v>
      </c>
      <c r="J1340" s="46"/>
      <c r="K1340" s="15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1"/>
      <c r="BV1340" s="1"/>
      <c r="BW1340" s="1"/>
      <c r="BX1340" s="1"/>
      <c r="BY1340" s="1"/>
      <c r="BZ1340" s="1"/>
      <c r="CA1340" s="1"/>
      <c r="CB1340" s="1"/>
      <c r="CC1340" s="1"/>
      <c r="CD1340" s="1"/>
      <c r="CE1340" s="1"/>
      <c r="CF1340" s="1"/>
      <c r="CG1340" s="1"/>
      <c r="CH1340" s="1"/>
      <c r="CI1340" s="1"/>
      <c r="CJ1340" s="1"/>
      <c r="CK1340" s="1"/>
      <c r="CL1340" s="1"/>
      <c r="CM1340" s="1"/>
      <c r="CN1340" s="1"/>
      <c r="CO1340" s="1"/>
      <c r="CP1340" s="1"/>
      <c r="CQ1340" s="1"/>
      <c r="CR1340" s="1"/>
      <c r="CS1340" s="1"/>
      <c r="CT1340" s="1"/>
      <c r="CU1340" s="1"/>
      <c r="CV1340" s="1"/>
      <c r="CW1340" s="1"/>
      <c r="CX1340" s="1"/>
      <c r="CY1340" s="1"/>
      <c r="CZ1340" s="1"/>
      <c r="DA1340" s="1"/>
      <c r="DB1340" s="1"/>
      <c r="DC1340" s="1"/>
      <c r="DD1340" s="1"/>
      <c r="DE1340" s="1"/>
      <c r="DF1340" s="1"/>
      <c r="DG1340" s="1"/>
      <c r="DH1340" s="1"/>
      <c r="DI1340" s="1"/>
      <c r="DJ1340" s="1"/>
      <c r="DK1340" s="1"/>
      <c r="DL1340" s="1"/>
      <c r="DM1340" s="1"/>
      <c r="DN1340" s="1"/>
      <c r="DO1340" s="1"/>
      <c r="DP1340" s="1"/>
      <c r="DQ1340" s="1"/>
      <c r="DR1340" s="1"/>
      <c r="DS1340" s="1"/>
      <c r="DT1340" s="1"/>
      <c r="DU1340" s="1"/>
      <c r="DV1340" s="1"/>
      <c r="DW1340" s="1"/>
      <c r="DX1340" s="1"/>
      <c r="DY1340" s="1"/>
      <c r="DZ1340" s="1"/>
      <c r="EA1340" s="1"/>
      <c r="EB1340" s="1"/>
      <c r="EC1340" s="1"/>
      <c r="ED1340" s="1"/>
      <c r="EE1340" s="1"/>
      <c r="EF1340" s="1"/>
      <c r="EG1340" s="1"/>
      <c r="EH1340" s="1"/>
      <c r="EI1340" s="1"/>
      <c r="EJ1340" s="1"/>
      <c r="EK1340" s="1"/>
      <c r="EL1340" s="1"/>
      <c r="EM1340" s="1"/>
      <c r="EN1340" s="1"/>
      <c r="EO1340" s="1"/>
      <c r="EP1340" s="1"/>
      <c r="EQ1340" s="1"/>
      <c r="ER1340" s="1"/>
      <c r="ES1340" s="1"/>
      <c r="ET1340" s="1"/>
      <c r="EU1340" s="1"/>
      <c r="EV1340" s="1"/>
      <c r="EW1340" s="1"/>
      <c r="EX1340" s="1"/>
      <c r="EY1340" s="1"/>
      <c r="EZ1340" s="1"/>
      <c r="FA1340" s="1"/>
      <c r="FB1340" s="1"/>
      <c r="FC1340" s="1"/>
      <c r="FD1340" s="1"/>
      <c r="FE1340" s="1"/>
      <c r="FF1340" s="1"/>
      <c r="FG1340" s="1"/>
      <c r="FH1340" s="1"/>
      <c r="FI1340" s="1"/>
      <c r="FJ1340" s="1"/>
      <c r="FK1340" s="1"/>
      <c r="FL1340" s="1"/>
      <c r="FM1340" s="1"/>
      <c r="FN1340" s="1"/>
      <c r="FO1340" s="1"/>
      <c r="FP1340" s="1"/>
      <c r="FQ1340" s="1"/>
      <c r="FR1340" s="1"/>
      <c r="FS1340" s="1"/>
      <c r="FT1340" s="1"/>
      <c r="FU1340" s="1"/>
      <c r="FV1340" s="1"/>
      <c r="FW1340" s="1"/>
      <c r="FX1340" s="1"/>
      <c r="FY1340" s="1"/>
      <c r="FZ1340" s="1"/>
      <c r="GA1340" s="1"/>
      <c r="GB1340" s="1"/>
      <c r="GC1340" s="1"/>
      <c r="GD1340" s="1"/>
      <c r="GE1340" s="1"/>
      <c r="GF1340" s="1"/>
      <c r="GG1340" s="1"/>
      <c r="GH1340" s="1"/>
      <c r="GI1340" s="1"/>
      <c r="GJ1340" s="1"/>
      <c r="GK1340" s="1"/>
      <c r="GL1340" s="1"/>
      <c r="GM1340" s="1"/>
      <c r="GN1340" s="1"/>
      <c r="GO1340" s="1"/>
      <c r="GP1340" s="1"/>
      <c r="GQ1340" s="1"/>
      <c r="GR1340" s="1"/>
      <c r="GS1340" s="1"/>
      <c r="GT1340" s="1"/>
      <c r="GU1340" s="1"/>
      <c r="GV1340" s="1"/>
      <c r="GW1340" s="1"/>
      <c r="GX1340" s="1"/>
      <c r="GY1340" s="1"/>
      <c r="GZ1340" s="1"/>
      <c r="HA1340" s="1"/>
      <c r="HB1340" s="1"/>
      <c r="HC1340" s="1"/>
      <c r="HD1340" s="1"/>
      <c r="HE1340" s="1"/>
      <c r="HF1340" s="1"/>
      <c r="HG1340" s="1"/>
      <c r="HH1340" s="1"/>
      <c r="HI1340" s="1"/>
      <c r="HJ1340" s="1"/>
      <c r="HK1340" s="1"/>
      <c r="HL1340" s="1"/>
      <c r="HM1340" s="1"/>
      <c r="HN1340" s="1"/>
      <c r="HO1340" s="1"/>
      <c r="HP1340" s="1"/>
      <c r="HQ1340" s="1"/>
      <c r="HR1340" s="1"/>
      <c r="HS1340" s="1"/>
      <c r="HT1340" s="1"/>
      <c r="HU1340" s="1"/>
      <c r="HV1340" s="1"/>
      <c r="HW1340" s="1"/>
      <c r="HX1340" s="1"/>
      <c r="HY1340" s="1"/>
      <c r="HZ1340" s="1"/>
      <c r="IA1340" s="1"/>
      <c r="IB1340" s="1"/>
      <c r="IC1340" s="1"/>
      <c r="ID1340" s="1"/>
    </row>
    <row r="1341" spans="1:238" ht="33" customHeight="1" x14ac:dyDescent="0.2">
      <c r="A1341" s="228">
        <f t="shared" si="40"/>
        <v>1295</v>
      </c>
      <c r="B1341" s="54" t="s">
        <v>2528</v>
      </c>
      <c r="C1341" s="54" t="s">
        <v>895</v>
      </c>
      <c r="D1341" s="224">
        <v>2016.03</v>
      </c>
      <c r="E1341" s="55" t="s">
        <v>250</v>
      </c>
      <c r="F1341" s="56">
        <v>7040</v>
      </c>
      <c r="G1341" s="56">
        <v>13569</v>
      </c>
      <c r="H1341" s="57" t="s">
        <v>888</v>
      </c>
      <c r="I1341" s="58" t="s">
        <v>53</v>
      </c>
      <c r="J1341" s="46"/>
    </row>
    <row r="1342" spans="1:238" ht="33" customHeight="1" x14ac:dyDescent="0.2">
      <c r="A1342" s="228">
        <f t="shared" si="40"/>
        <v>1296</v>
      </c>
      <c r="B1342" s="54" t="s">
        <v>2529</v>
      </c>
      <c r="C1342" s="54" t="s">
        <v>895</v>
      </c>
      <c r="D1342" s="224">
        <v>2016.04</v>
      </c>
      <c r="E1342" s="55" t="s">
        <v>203</v>
      </c>
      <c r="F1342" s="56">
        <v>6287</v>
      </c>
      <c r="G1342" s="56">
        <v>12929</v>
      </c>
      <c r="H1342" s="57" t="s">
        <v>2014</v>
      </c>
      <c r="I1342" s="58" t="s">
        <v>53</v>
      </c>
      <c r="J1342" s="45" t="s">
        <v>2369</v>
      </c>
    </row>
    <row r="1343" spans="1:238" ht="33" customHeight="1" x14ac:dyDescent="0.2">
      <c r="A1343" s="228">
        <f t="shared" si="40"/>
        <v>1297</v>
      </c>
      <c r="B1343" s="54" t="s">
        <v>2530</v>
      </c>
      <c r="C1343" s="28" t="s">
        <v>2531</v>
      </c>
      <c r="D1343" s="224">
        <v>2016.08</v>
      </c>
      <c r="E1343" s="55" t="s">
        <v>223</v>
      </c>
      <c r="F1343" s="56">
        <v>11351</v>
      </c>
      <c r="G1343" s="56">
        <v>22775</v>
      </c>
      <c r="H1343" s="57" t="s">
        <v>2014</v>
      </c>
      <c r="I1343" s="58" t="s">
        <v>53</v>
      </c>
      <c r="J1343" s="45"/>
    </row>
    <row r="1344" spans="1:238" ht="33" customHeight="1" x14ac:dyDescent="0.2">
      <c r="A1344" s="228">
        <f t="shared" si="40"/>
        <v>1298</v>
      </c>
      <c r="B1344" s="73" t="s">
        <v>2532</v>
      </c>
      <c r="C1344" s="73" t="s">
        <v>2506</v>
      </c>
      <c r="D1344" s="300">
        <v>2016.08</v>
      </c>
      <c r="E1344" s="99" t="s">
        <v>227</v>
      </c>
      <c r="F1344" s="74">
        <v>1674</v>
      </c>
      <c r="G1344" s="74">
        <v>3001</v>
      </c>
      <c r="H1344" s="75" t="s">
        <v>1026</v>
      </c>
      <c r="I1344" s="157" t="s">
        <v>53</v>
      </c>
      <c r="J1344" s="45"/>
    </row>
    <row r="1345" spans="1:10" ht="33" customHeight="1" x14ac:dyDescent="0.2">
      <c r="A1345" s="228">
        <f t="shared" si="40"/>
        <v>1299</v>
      </c>
      <c r="B1345" s="54" t="s">
        <v>2533</v>
      </c>
      <c r="C1345" s="28" t="s">
        <v>895</v>
      </c>
      <c r="D1345" s="224" t="s">
        <v>981</v>
      </c>
      <c r="E1345" s="55" t="s">
        <v>94</v>
      </c>
      <c r="F1345" s="56">
        <v>5579</v>
      </c>
      <c r="G1345" s="56">
        <v>15775</v>
      </c>
      <c r="H1345" s="57" t="s">
        <v>4</v>
      </c>
      <c r="I1345" s="58" t="s">
        <v>53</v>
      </c>
      <c r="J1345" s="45" t="s">
        <v>1109</v>
      </c>
    </row>
    <row r="1346" spans="1:10" ht="33" customHeight="1" x14ac:dyDescent="0.2">
      <c r="A1346" s="228">
        <f t="shared" si="40"/>
        <v>1300</v>
      </c>
      <c r="B1346" s="54" t="s">
        <v>2530</v>
      </c>
      <c r="C1346" s="61" t="s">
        <v>895</v>
      </c>
      <c r="D1346" s="224">
        <v>2016.11</v>
      </c>
      <c r="E1346" s="55" t="s">
        <v>179</v>
      </c>
      <c r="F1346" s="67">
        <v>147</v>
      </c>
      <c r="G1346" s="68">
        <v>367</v>
      </c>
      <c r="H1346" s="69" t="s">
        <v>1734</v>
      </c>
      <c r="I1346" s="70" t="s">
        <v>2534</v>
      </c>
      <c r="J1346" s="46"/>
    </row>
    <row r="1347" spans="1:10" ht="33" customHeight="1" x14ac:dyDescent="0.2">
      <c r="A1347" s="228">
        <f t="shared" si="40"/>
        <v>1301</v>
      </c>
      <c r="B1347" s="54" t="s">
        <v>2535</v>
      </c>
      <c r="C1347" s="158" t="s">
        <v>2536</v>
      </c>
      <c r="D1347" s="224">
        <v>2017.02</v>
      </c>
      <c r="E1347" s="55" t="s">
        <v>155</v>
      </c>
      <c r="F1347" s="67">
        <v>10149</v>
      </c>
      <c r="G1347" s="56">
        <v>21584</v>
      </c>
      <c r="H1347" s="57" t="s">
        <v>4</v>
      </c>
      <c r="I1347" s="70" t="s">
        <v>53</v>
      </c>
      <c r="J1347" s="46"/>
    </row>
    <row r="1348" spans="1:10" ht="33" customHeight="1" x14ac:dyDescent="0.2">
      <c r="A1348" s="228">
        <f t="shared" si="40"/>
        <v>1302</v>
      </c>
      <c r="B1348" s="54" t="s">
        <v>2537</v>
      </c>
      <c r="C1348" s="158" t="s">
        <v>2503</v>
      </c>
      <c r="D1348" s="224">
        <v>2017.03</v>
      </c>
      <c r="E1348" s="55" t="s">
        <v>153</v>
      </c>
      <c r="F1348" s="56">
        <v>8466</v>
      </c>
      <c r="G1348" s="56">
        <v>16020</v>
      </c>
      <c r="H1348" s="69" t="s">
        <v>855</v>
      </c>
      <c r="I1348" s="70" t="s">
        <v>53</v>
      </c>
      <c r="J1348" s="46"/>
    </row>
    <row r="1349" spans="1:10" ht="33" customHeight="1" x14ac:dyDescent="0.2">
      <c r="A1349" s="228">
        <f t="shared" si="40"/>
        <v>1303</v>
      </c>
      <c r="B1349" s="54" t="s">
        <v>2538</v>
      </c>
      <c r="C1349" s="54" t="s">
        <v>2508</v>
      </c>
      <c r="D1349" s="224">
        <v>2017.05</v>
      </c>
      <c r="E1349" s="55" t="s">
        <v>124</v>
      </c>
      <c r="F1349" s="56">
        <v>1622</v>
      </c>
      <c r="G1349" s="56">
        <v>3502</v>
      </c>
      <c r="H1349" s="57" t="s">
        <v>1390</v>
      </c>
      <c r="I1349" s="70" t="s">
        <v>53</v>
      </c>
      <c r="J1349" s="46"/>
    </row>
    <row r="1350" spans="1:10" ht="33" customHeight="1" x14ac:dyDescent="0.2">
      <c r="A1350" s="228">
        <f t="shared" si="40"/>
        <v>1304</v>
      </c>
      <c r="B1350" s="78" t="s">
        <v>2539</v>
      </c>
      <c r="C1350" s="158" t="s">
        <v>2508</v>
      </c>
      <c r="D1350" s="224">
        <v>2017.07</v>
      </c>
      <c r="E1350" s="55" t="s">
        <v>109</v>
      </c>
      <c r="F1350" s="56">
        <v>14104</v>
      </c>
      <c r="G1350" s="56">
        <v>29392</v>
      </c>
      <c r="H1350" s="57" t="s">
        <v>76</v>
      </c>
      <c r="I1350" s="58" t="s">
        <v>53</v>
      </c>
      <c r="J1350" s="46"/>
    </row>
    <row r="1351" spans="1:10" ht="33" customHeight="1" x14ac:dyDescent="0.2">
      <c r="A1351" s="228">
        <f t="shared" si="40"/>
        <v>1305</v>
      </c>
      <c r="B1351" s="78" t="s">
        <v>79</v>
      </c>
      <c r="C1351" s="158" t="s">
        <v>895</v>
      </c>
      <c r="D1351" s="224">
        <v>2017.07</v>
      </c>
      <c r="E1351" s="55" t="s">
        <v>93</v>
      </c>
      <c r="F1351" s="56">
        <v>13097</v>
      </c>
      <c r="G1351" s="56">
        <v>15986</v>
      </c>
      <c r="H1351" s="57" t="s">
        <v>1390</v>
      </c>
      <c r="I1351" s="58" t="s">
        <v>53</v>
      </c>
      <c r="J1351" s="46"/>
    </row>
    <row r="1352" spans="1:10" ht="33" customHeight="1" x14ac:dyDescent="0.2">
      <c r="A1352" s="228">
        <f t="shared" si="40"/>
        <v>1306</v>
      </c>
      <c r="B1352" s="78" t="s">
        <v>2540</v>
      </c>
      <c r="C1352" s="158" t="s">
        <v>2508</v>
      </c>
      <c r="D1352" s="224">
        <v>2017.07</v>
      </c>
      <c r="E1352" s="55" t="s">
        <v>90</v>
      </c>
      <c r="F1352" s="56">
        <v>10251</v>
      </c>
      <c r="G1352" s="56">
        <v>9014</v>
      </c>
      <c r="H1352" s="57" t="s">
        <v>855</v>
      </c>
      <c r="I1352" s="58" t="s">
        <v>53</v>
      </c>
      <c r="J1352" s="46"/>
    </row>
    <row r="1353" spans="1:10" ht="33" customHeight="1" x14ac:dyDescent="0.2">
      <c r="A1353" s="228">
        <f t="shared" si="40"/>
        <v>1307</v>
      </c>
      <c r="B1353" s="78" t="s">
        <v>2541</v>
      </c>
      <c r="C1353" s="54" t="s">
        <v>895</v>
      </c>
      <c r="D1353" s="224">
        <v>2017.08</v>
      </c>
      <c r="E1353" s="55" t="s">
        <v>88</v>
      </c>
      <c r="F1353" s="56">
        <v>3499</v>
      </c>
      <c r="G1353" s="56">
        <v>6999</v>
      </c>
      <c r="H1353" s="57" t="s">
        <v>2</v>
      </c>
      <c r="I1353" s="58" t="s">
        <v>53</v>
      </c>
      <c r="J1353" s="46"/>
    </row>
    <row r="1354" spans="1:10" ht="33" customHeight="1" x14ac:dyDescent="0.2">
      <c r="A1354" s="228">
        <f t="shared" ref="A1354:A1363" si="41">ROW()-46</f>
        <v>1308</v>
      </c>
      <c r="B1354" s="101" t="s">
        <v>2542</v>
      </c>
      <c r="C1354" s="159" t="s">
        <v>895</v>
      </c>
      <c r="D1354" s="300">
        <v>2017.12</v>
      </c>
      <c r="E1354" s="331" t="s">
        <v>2543</v>
      </c>
      <c r="F1354" s="74">
        <v>1576</v>
      </c>
      <c r="G1354" s="74">
        <v>2796</v>
      </c>
      <c r="H1354" s="75" t="s">
        <v>855</v>
      </c>
      <c r="I1354" s="157" t="s">
        <v>53</v>
      </c>
      <c r="J1354" s="46" t="s">
        <v>1109</v>
      </c>
    </row>
    <row r="1355" spans="1:10" ht="33" customHeight="1" x14ac:dyDescent="0.2">
      <c r="A1355" s="228">
        <f t="shared" si="41"/>
        <v>1309</v>
      </c>
      <c r="B1355" s="54" t="s">
        <v>2544</v>
      </c>
      <c r="C1355" s="54" t="s">
        <v>895</v>
      </c>
      <c r="D1355" s="224">
        <v>2018.06</v>
      </c>
      <c r="E1355" s="55" t="s">
        <v>2545</v>
      </c>
      <c r="F1355" s="56">
        <v>10227</v>
      </c>
      <c r="G1355" s="56">
        <v>19414</v>
      </c>
      <c r="H1355" s="57" t="s">
        <v>42</v>
      </c>
      <c r="I1355" s="58" t="s">
        <v>885</v>
      </c>
      <c r="J1355" s="46"/>
    </row>
    <row r="1356" spans="1:10" ht="33" customHeight="1" x14ac:dyDescent="0.2">
      <c r="A1356" s="228">
        <f t="shared" si="41"/>
        <v>1310</v>
      </c>
      <c r="B1356" s="82" t="s">
        <v>2546</v>
      </c>
      <c r="C1356" s="83" t="s">
        <v>895</v>
      </c>
      <c r="D1356" s="257">
        <v>2018.07</v>
      </c>
      <c r="E1356" s="84" t="s">
        <v>2547</v>
      </c>
      <c r="F1356" s="85">
        <v>20176</v>
      </c>
      <c r="G1356" s="85">
        <v>40027</v>
      </c>
      <c r="H1356" s="86" t="s">
        <v>855</v>
      </c>
      <c r="I1356" s="87" t="s">
        <v>885</v>
      </c>
      <c r="J1356" s="46" t="s">
        <v>1426</v>
      </c>
    </row>
    <row r="1357" spans="1:10" ht="33" customHeight="1" x14ac:dyDescent="0.2">
      <c r="A1357" s="228">
        <f t="shared" si="41"/>
        <v>1311</v>
      </c>
      <c r="B1357" s="78" t="s">
        <v>563</v>
      </c>
      <c r="C1357" s="95" t="s">
        <v>895</v>
      </c>
      <c r="D1357" s="224">
        <v>2018.11</v>
      </c>
      <c r="E1357" s="96" t="s">
        <v>2548</v>
      </c>
      <c r="F1357" s="97">
        <v>20154</v>
      </c>
      <c r="G1357" s="93">
        <v>44811</v>
      </c>
      <c r="H1357" s="98" t="s">
        <v>855</v>
      </c>
      <c r="I1357" s="94" t="s">
        <v>885</v>
      </c>
      <c r="J1357" s="46"/>
    </row>
    <row r="1358" spans="1:10" ht="33" customHeight="1" x14ac:dyDescent="0.2">
      <c r="A1358" s="228">
        <f t="shared" si="41"/>
        <v>1312</v>
      </c>
      <c r="B1358" s="78" t="s">
        <v>2549</v>
      </c>
      <c r="C1358" s="95" t="s">
        <v>895</v>
      </c>
      <c r="D1358" s="224">
        <v>2018.11</v>
      </c>
      <c r="E1358" s="55" t="s">
        <v>2550</v>
      </c>
      <c r="F1358" s="93">
        <v>3389</v>
      </c>
      <c r="G1358" s="93">
        <v>5732</v>
      </c>
      <c r="H1358" s="98" t="s">
        <v>855</v>
      </c>
      <c r="I1358" s="94" t="s">
        <v>885</v>
      </c>
      <c r="J1358" s="46" t="s">
        <v>1426</v>
      </c>
    </row>
    <row r="1359" spans="1:10" ht="33" customHeight="1" x14ac:dyDescent="0.2">
      <c r="A1359" s="228">
        <f t="shared" si="41"/>
        <v>1313</v>
      </c>
      <c r="B1359" s="78" t="s">
        <v>2551</v>
      </c>
      <c r="C1359" s="89" t="s">
        <v>2508</v>
      </c>
      <c r="D1359" s="224">
        <v>2018.11</v>
      </c>
      <c r="E1359" s="96" t="s">
        <v>2552</v>
      </c>
      <c r="F1359" s="97">
        <v>355</v>
      </c>
      <c r="G1359" s="93">
        <v>1060</v>
      </c>
      <c r="H1359" s="98" t="s">
        <v>855</v>
      </c>
      <c r="I1359" s="94" t="s">
        <v>885</v>
      </c>
      <c r="J1359" s="46"/>
    </row>
    <row r="1360" spans="1:10" ht="33" customHeight="1" x14ac:dyDescent="0.2">
      <c r="A1360" s="228">
        <f t="shared" si="41"/>
        <v>1314</v>
      </c>
      <c r="B1360" s="47" t="s">
        <v>597</v>
      </c>
      <c r="C1360" s="48" t="s">
        <v>895</v>
      </c>
      <c r="D1360" s="260">
        <v>2019.01</v>
      </c>
      <c r="E1360" s="47" t="s">
        <v>340</v>
      </c>
      <c r="F1360" s="182">
        <v>785</v>
      </c>
      <c r="G1360" s="182">
        <v>1350</v>
      </c>
      <c r="H1360" s="177" t="s">
        <v>43</v>
      </c>
      <c r="I1360" s="178" t="s">
        <v>35</v>
      </c>
    </row>
    <row r="1361" spans="1:10" ht="33" customHeight="1" x14ac:dyDescent="0.2">
      <c r="A1361" s="228">
        <f t="shared" si="41"/>
        <v>1315</v>
      </c>
      <c r="B1361" s="54" t="s">
        <v>761</v>
      </c>
      <c r="C1361" s="95" t="s">
        <v>21</v>
      </c>
      <c r="D1361" s="224">
        <v>2020.04</v>
      </c>
      <c r="E1361" s="96" t="s">
        <v>757</v>
      </c>
      <c r="F1361" s="56">
        <v>10434</v>
      </c>
      <c r="G1361" s="56">
        <v>22243</v>
      </c>
      <c r="H1361" s="98" t="s">
        <v>43</v>
      </c>
      <c r="I1361" s="94" t="s">
        <v>53</v>
      </c>
      <c r="J1361" s="27" t="s">
        <v>877</v>
      </c>
    </row>
    <row r="1362" spans="1:10" ht="33" customHeight="1" x14ac:dyDescent="0.2">
      <c r="A1362" s="228">
        <f t="shared" si="41"/>
        <v>1316</v>
      </c>
      <c r="B1362" s="216" t="s">
        <v>2553</v>
      </c>
      <c r="C1362" s="47" t="s">
        <v>21</v>
      </c>
      <c r="D1362" s="301">
        <v>2020.07</v>
      </c>
      <c r="E1362" s="302" t="s">
        <v>793</v>
      </c>
      <c r="F1362" s="137">
        <v>996</v>
      </c>
      <c r="G1362" s="137">
        <v>1829</v>
      </c>
      <c r="H1362" s="332" t="s">
        <v>43</v>
      </c>
      <c r="I1362" s="138" t="s">
        <v>53</v>
      </c>
      <c r="J1362" s="27" t="s">
        <v>877</v>
      </c>
    </row>
    <row r="1363" spans="1:10" ht="33" customHeight="1" x14ac:dyDescent="0.2">
      <c r="A1363" s="228">
        <f t="shared" si="41"/>
        <v>1317</v>
      </c>
      <c r="B1363" s="47" t="s">
        <v>2741</v>
      </c>
      <c r="C1363" s="47" t="s">
        <v>21</v>
      </c>
      <c r="D1363" s="47">
        <v>2021.01</v>
      </c>
      <c r="E1363" s="48" t="s">
        <v>2742</v>
      </c>
      <c r="F1363" s="49">
        <v>24565</v>
      </c>
      <c r="G1363" s="49">
        <v>46675</v>
      </c>
      <c r="H1363" s="50" t="s">
        <v>826</v>
      </c>
      <c r="I1363" s="156" t="s">
        <v>53</v>
      </c>
      <c r="J1363" s="27" t="s">
        <v>803</v>
      </c>
    </row>
    <row r="1364" spans="1:10" ht="33" customHeight="1" x14ac:dyDescent="0.2">
      <c r="A1364" s="376" t="s">
        <v>524</v>
      </c>
      <c r="B1364" s="372"/>
      <c r="C1364" s="372"/>
      <c r="D1364" s="372"/>
      <c r="E1364" s="372"/>
      <c r="F1364" s="372"/>
      <c r="G1364" s="372"/>
      <c r="H1364" s="372"/>
      <c r="I1364" s="372"/>
      <c r="J1364" s="373"/>
    </row>
    <row r="1365" spans="1:10" ht="33" customHeight="1" x14ac:dyDescent="0.2">
      <c r="A1365" s="228">
        <f>ROW()-47</f>
        <v>1318</v>
      </c>
      <c r="B1365" s="47" t="s">
        <v>2554</v>
      </c>
      <c r="C1365" s="54" t="s">
        <v>2555</v>
      </c>
      <c r="D1365" s="223">
        <v>2012.06</v>
      </c>
      <c r="E1365" s="48" t="s">
        <v>418</v>
      </c>
      <c r="F1365" s="49">
        <v>2417</v>
      </c>
      <c r="G1365" s="49">
        <v>3954</v>
      </c>
      <c r="H1365" s="50" t="s">
        <v>925</v>
      </c>
      <c r="I1365" s="51" t="s">
        <v>53</v>
      </c>
    </row>
    <row r="1366" spans="1:10" ht="33" customHeight="1" x14ac:dyDescent="0.2">
      <c r="A1366" s="228">
        <f t="shared" ref="A1366:A1385" si="42">ROW()-47</f>
        <v>1319</v>
      </c>
      <c r="B1366" s="47" t="s">
        <v>2556</v>
      </c>
      <c r="C1366" s="28" t="s">
        <v>524</v>
      </c>
      <c r="D1366" s="223">
        <v>2012.09</v>
      </c>
      <c r="E1366" s="48" t="s">
        <v>84</v>
      </c>
      <c r="F1366" s="49">
        <v>3901</v>
      </c>
      <c r="G1366" s="49">
        <v>6823</v>
      </c>
      <c r="H1366" s="50" t="s">
        <v>1504</v>
      </c>
      <c r="I1366" s="51" t="s">
        <v>53</v>
      </c>
    </row>
    <row r="1367" spans="1:10" ht="33" customHeight="1" x14ac:dyDescent="0.2">
      <c r="A1367" s="228">
        <f t="shared" si="42"/>
        <v>1320</v>
      </c>
      <c r="B1367" s="47" t="s">
        <v>2557</v>
      </c>
      <c r="C1367" s="28" t="s">
        <v>524</v>
      </c>
      <c r="D1367" s="223">
        <v>2012.09</v>
      </c>
      <c r="E1367" s="48" t="s">
        <v>365</v>
      </c>
      <c r="F1367" s="49">
        <v>3299</v>
      </c>
      <c r="G1367" s="49">
        <v>4169</v>
      </c>
      <c r="H1367" s="50" t="s">
        <v>1390</v>
      </c>
      <c r="I1367" s="138" t="s">
        <v>53</v>
      </c>
    </row>
    <row r="1368" spans="1:10" ht="33" customHeight="1" x14ac:dyDescent="0.2">
      <c r="A1368" s="228">
        <f t="shared" si="42"/>
        <v>1321</v>
      </c>
      <c r="B1368" s="130" t="s">
        <v>2558</v>
      </c>
      <c r="C1368" s="130" t="s">
        <v>524</v>
      </c>
      <c r="D1368" s="220">
        <v>2013.06</v>
      </c>
      <c r="E1368" s="131" t="s">
        <v>340</v>
      </c>
      <c r="F1368" s="132">
        <v>6274</v>
      </c>
      <c r="G1368" s="132">
        <v>14181</v>
      </c>
      <c r="H1368" s="133" t="s">
        <v>2559</v>
      </c>
      <c r="I1368" s="51" t="s">
        <v>53</v>
      </c>
    </row>
    <row r="1369" spans="1:10" ht="33" customHeight="1" x14ac:dyDescent="0.2">
      <c r="A1369" s="228">
        <f t="shared" si="42"/>
        <v>1322</v>
      </c>
      <c r="B1369" s="54" t="s">
        <v>2560</v>
      </c>
      <c r="C1369" s="28" t="s">
        <v>524</v>
      </c>
      <c r="D1369" s="223">
        <v>2013.07</v>
      </c>
      <c r="E1369" s="48" t="s">
        <v>145</v>
      </c>
      <c r="F1369" s="49">
        <v>1167</v>
      </c>
      <c r="G1369" s="49">
        <v>3070</v>
      </c>
      <c r="H1369" s="50" t="s">
        <v>888</v>
      </c>
      <c r="I1369" s="51" t="s">
        <v>53</v>
      </c>
    </row>
    <row r="1370" spans="1:10" ht="33" customHeight="1" x14ac:dyDescent="0.2">
      <c r="A1370" s="228">
        <f t="shared" si="42"/>
        <v>1323</v>
      </c>
      <c r="B1370" s="54" t="s">
        <v>2561</v>
      </c>
      <c r="C1370" s="47" t="s">
        <v>524</v>
      </c>
      <c r="D1370" s="224">
        <v>2014.09</v>
      </c>
      <c r="E1370" s="48" t="s">
        <v>150</v>
      </c>
      <c r="F1370" s="49">
        <v>7658</v>
      </c>
      <c r="G1370" s="49">
        <v>17615</v>
      </c>
      <c r="H1370" s="50" t="s">
        <v>888</v>
      </c>
      <c r="I1370" s="51" t="s">
        <v>53</v>
      </c>
    </row>
    <row r="1371" spans="1:10" ht="33" customHeight="1" x14ac:dyDescent="0.2">
      <c r="A1371" s="228">
        <f t="shared" si="42"/>
        <v>1324</v>
      </c>
      <c r="B1371" s="47" t="s">
        <v>2562</v>
      </c>
      <c r="C1371" s="47" t="s">
        <v>524</v>
      </c>
      <c r="D1371" s="224" t="s">
        <v>1876</v>
      </c>
      <c r="E1371" s="48" t="s">
        <v>300</v>
      </c>
      <c r="F1371" s="49">
        <v>2354</v>
      </c>
      <c r="G1371" s="49">
        <v>2770</v>
      </c>
      <c r="H1371" s="50" t="s">
        <v>1504</v>
      </c>
      <c r="I1371" s="51" t="s">
        <v>53</v>
      </c>
    </row>
    <row r="1372" spans="1:10" ht="33" customHeight="1" x14ac:dyDescent="0.2">
      <c r="A1372" s="228">
        <f t="shared" si="42"/>
        <v>1325</v>
      </c>
      <c r="B1372" s="54" t="s">
        <v>2563</v>
      </c>
      <c r="C1372" s="28" t="s">
        <v>2564</v>
      </c>
      <c r="D1372" s="224">
        <v>2015.07</v>
      </c>
      <c r="E1372" s="55" t="s">
        <v>281</v>
      </c>
      <c r="F1372" s="56">
        <v>312</v>
      </c>
      <c r="G1372" s="56">
        <v>728</v>
      </c>
      <c r="H1372" s="57" t="s">
        <v>1504</v>
      </c>
      <c r="I1372" s="58" t="s">
        <v>53</v>
      </c>
      <c r="J1372" s="46"/>
    </row>
    <row r="1373" spans="1:10" ht="33" customHeight="1" x14ac:dyDescent="0.2">
      <c r="A1373" s="228">
        <f t="shared" si="42"/>
        <v>1326</v>
      </c>
      <c r="B1373" s="54" t="s">
        <v>2565</v>
      </c>
      <c r="C1373" s="28" t="s">
        <v>524</v>
      </c>
      <c r="D1373" s="224">
        <v>2015.08</v>
      </c>
      <c r="E1373" s="55" t="s">
        <v>287</v>
      </c>
      <c r="F1373" s="56">
        <v>2643</v>
      </c>
      <c r="G1373" s="56">
        <v>5478</v>
      </c>
      <c r="H1373" s="57" t="s">
        <v>855</v>
      </c>
      <c r="I1373" s="58" t="s">
        <v>53</v>
      </c>
      <c r="J1373" s="46"/>
    </row>
    <row r="1374" spans="1:10" ht="33" customHeight="1" x14ac:dyDescent="0.2">
      <c r="A1374" s="228">
        <f t="shared" si="42"/>
        <v>1327</v>
      </c>
      <c r="B1374" s="54" t="s">
        <v>2566</v>
      </c>
      <c r="C1374" s="28" t="s">
        <v>2567</v>
      </c>
      <c r="D1374" s="224" t="s">
        <v>1156</v>
      </c>
      <c r="E1374" s="55" t="s">
        <v>238</v>
      </c>
      <c r="F1374" s="56">
        <v>2161</v>
      </c>
      <c r="G1374" s="56">
        <v>3665</v>
      </c>
      <c r="H1374" s="57" t="s">
        <v>1504</v>
      </c>
      <c r="I1374" s="58" t="s">
        <v>53</v>
      </c>
      <c r="J1374" s="45"/>
    </row>
    <row r="1375" spans="1:10" ht="33" customHeight="1" x14ac:dyDescent="0.2">
      <c r="A1375" s="228">
        <f t="shared" si="42"/>
        <v>1328</v>
      </c>
      <c r="B1375" s="54" t="s">
        <v>2568</v>
      </c>
      <c r="C1375" s="54" t="s">
        <v>2555</v>
      </c>
      <c r="D1375" s="224" t="s">
        <v>1156</v>
      </c>
      <c r="E1375" s="55" t="s">
        <v>159</v>
      </c>
      <c r="F1375" s="56">
        <v>1617</v>
      </c>
      <c r="G1375" s="56">
        <v>2153</v>
      </c>
      <c r="H1375" s="57" t="s">
        <v>2569</v>
      </c>
      <c r="I1375" s="58" t="s">
        <v>2570</v>
      </c>
      <c r="J1375" s="46"/>
    </row>
    <row r="1376" spans="1:10" ht="33" customHeight="1" x14ac:dyDescent="0.2">
      <c r="A1376" s="228">
        <f t="shared" si="42"/>
        <v>1329</v>
      </c>
      <c r="B1376" s="54" t="s">
        <v>2571</v>
      </c>
      <c r="C1376" s="28" t="s">
        <v>524</v>
      </c>
      <c r="D1376" s="224">
        <v>2015.12</v>
      </c>
      <c r="E1376" s="55" t="s">
        <v>246</v>
      </c>
      <c r="F1376" s="56">
        <v>1601</v>
      </c>
      <c r="G1376" s="56">
        <v>3186</v>
      </c>
      <c r="H1376" s="57" t="s">
        <v>1504</v>
      </c>
      <c r="I1376" s="58" t="s">
        <v>53</v>
      </c>
      <c r="J1376" s="46"/>
    </row>
    <row r="1377" spans="1:10" ht="33" customHeight="1" x14ac:dyDescent="0.2">
      <c r="A1377" s="228">
        <f t="shared" si="42"/>
        <v>1330</v>
      </c>
      <c r="B1377" s="54" t="s">
        <v>2572</v>
      </c>
      <c r="C1377" s="28" t="s">
        <v>524</v>
      </c>
      <c r="D1377" s="224">
        <v>2016.07</v>
      </c>
      <c r="E1377" s="55" t="s">
        <v>216</v>
      </c>
      <c r="F1377" s="56">
        <v>2613</v>
      </c>
      <c r="G1377" s="56">
        <v>6699</v>
      </c>
      <c r="H1377" s="57" t="s">
        <v>2573</v>
      </c>
      <c r="I1377" s="58" t="s">
        <v>53</v>
      </c>
      <c r="J1377" s="46"/>
    </row>
    <row r="1378" spans="1:10" ht="33" customHeight="1" x14ac:dyDescent="0.2">
      <c r="A1378" s="228">
        <f t="shared" si="42"/>
        <v>1331</v>
      </c>
      <c r="B1378" s="54" t="s">
        <v>2574</v>
      </c>
      <c r="C1378" s="54" t="s">
        <v>524</v>
      </c>
      <c r="D1378" s="224">
        <v>2016.07</v>
      </c>
      <c r="E1378" s="55" t="s">
        <v>217</v>
      </c>
      <c r="F1378" s="56">
        <v>4723</v>
      </c>
      <c r="G1378" s="56">
        <v>10008</v>
      </c>
      <c r="H1378" s="57" t="s">
        <v>1504</v>
      </c>
      <c r="I1378" s="58" t="s">
        <v>53</v>
      </c>
      <c r="J1378" s="46"/>
    </row>
    <row r="1379" spans="1:10" ht="33" customHeight="1" x14ac:dyDescent="0.2">
      <c r="A1379" s="228">
        <f t="shared" si="42"/>
        <v>1332</v>
      </c>
      <c r="B1379" s="54" t="s">
        <v>2575</v>
      </c>
      <c r="C1379" s="66" t="s">
        <v>2555</v>
      </c>
      <c r="D1379" s="224">
        <v>2016.11</v>
      </c>
      <c r="E1379" s="55" t="s">
        <v>168</v>
      </c>
      <c r="F1379" s="67">
        <v>2066</v>
      </c>
      <c r="G1379" s="68">
        <v>3471</v>
      </c>
      <c r="H1379" s="57" t="s">
        <v>42</v>
      </c>
      <c r="I1379" s="76" t="s">
        <v>53</v>
      </c>
      <c r="J1379" s="46"/>
    </row>
    <row r="1380" spans="1:10" ht="33" customHeight="1" x14ac:dyDescent="0.2">
      <c r="A1380" s="228">
        <f t="shared" si="42"/>
        <v>1333</v>
      </c>
      <c r="B1380" s="165" t="s">
        <v>2576</v>
      </c>
      <c r="C1380" s="54" t="s">
        <v>524</v>
      </c>
      <c r="D1380" s="255">
        <v>2018.01</v>
      </c>
      <c r="E1380" s="59" t="s">
        <v>2577</v>
      </c>
      <c r="F1380" s="60">
        <v>5495</v>
      </c>
      <c r="G1380" s="60">
        <v>11529</v>
      </c>
      <c r="H1380" s="139" t="s">
        <v>42</v>
      </c>
      <c r="I1380" s="58" t="s">
        <v>53</v>
      </c>
      <c r="J1380" s="46" t="s">
        <v>1045</v>
      </c>
    </row>
    <row r="1381" spans="1:10" ht="33" customHeight="1" x14ac:dyDescent="0.2">
      <c r="A1381" s="228">
        <f t="shared" si="42"/>
        <v>1334</v>
      </c>
      <c r="B1381" s="54" t="s">
        <v>2578</v>
      </c>
      <c r="C1381" s="54" t="s">
        <v>524</v>
      </c>
      <c r="D1381" s="224">
        <v>2018.03</v>
      </c>
      <c r="E1381" s="55" t="s">
        <v>534</v>
      </c>
      <c r="F1381" s="56">
        <v>1961</v>
      </c>
      <c r="G1381" s="56">
        <v>3596</v>
      </c>
      <c r="H1381" s="57" t="s">
        <v>2</v>
      </c>
      <c r="I1381" s="199" t="s">
        <v>2579</v>
      </c>
      <c r="J1381" s="46"/>
    </row>
    <row r="1382" spans="1:10" ht="33" customHeight="1" x14ac:dyDescent="0.2">
      <c r="A1382" s="228">
        <f t="shared" si="42"/>
        <v>1335</v>
      </c>
      <c r="B1382" s="54" t="s">
        <v>2580</v>
      </c>
      <c r="C1382" s="54" t="s">
        <v>524</v>
      </c>
      <c r="D1382" s="224">
        <v>2019.05</v>
      </c>
      <c r="E1382" s="96" t="s">
        <v>598</v>
      </c>
      <c r="F1382" s="56">
        <v>1596</v>
      </c>
      <c r="G1382" s="56">
        <v>3799</v>
      </c>
      <c r="H1382" s="98" t="s">
        <v>43</v>
      </c>
      <c r="I1382" s="98" t="s">
        <v>53</v>
      </c>
    </row>
    <row r="1383" spans="1:10" ht="33" customHeight="1" x14ac:dyDescent="0.2">
      <c r="A1383" s="228">
        <f t="shared" si="42"/>
        <v>1336</v>
      </c>
      <c r="B1383" s="54" t="s">
        <v>2581</v>
      </c>
      <c r="C1383" s="95" t="s">
        <v>524</v>
      </c>
      <c r="D1383" s="224">
        <v>2019.07</v>
      </c>
      <c r="E1383" s="96" t="s">
        <v>662</v>
      </c>
      <c r="F1383" s="56">
        <v>4634</v>
      </c>
      <c r="G1383" s="56">
        <v>11003</v>
      </c>
      <c r="H1383" s="183" t="s">
        <v>2559</v>
      </c>
      <c r="I1383" s="98" t="s">
        <v>35</v>
      </c>
    </row>
    <row r="1384" spans="1:10" ht="33" customHeight="1" x14ac:dyDescent="0.2">
      <c r="A1384" s="228">
        <f t="shared" si="42"/>
        <v>1337</v>
      </c>
      <c r="B1384" s="54" t="s">
        <v>2582</v>
      </c>
      <c r="C1384" s="95" t="s">
        <v>524</v>
      </c>
      <c r="D1384" s="224">
        <v>2019.09</v>
      </c>
      <c r="E1384" s="96" t="s">
        <v>685</v>
      </c>
      <c r="F1384" s="56">
        <v>4103</v>
      </c>
      <c r="G1384" s="56">
        <v>8987</v>
      </c>
      <c r="H1384" s="98" t="s">
        <v>43</v>
      </c>
      <c r="I1384" s="98" t="s">
        <v>53</v>
      </c>
      <c r="J1384" s="27" t="s">
        <v>1048</v>
      </c>
    </row>
    <row r="1385" spans="1:10" ht="33" customHeight="1" x14ac:dyDescent="0.2">
      <c r="A1385" s="228">
        <f t="shared" si="42"/>
        <v>1338</v>
      </c>
      <c r="B1385" s="54" t="s">
        <v>2583</v>
      </c>
      <c r="C1385" s="95" t="s">
        <v>524</v>
      </c>
      <c r="D1385" s="224" t="s">
        <v>1042</v>
      </c>
      <c r="E1385" s="96" t="s">
        <v>697</v>
      </c>
      <c r="F1385" s="56">
        <v>3904</v>
      </c>
      <c r="G1385" s="56">
        <v>11885</v>
      </c>
      <c r="H1385" s="183" t="s">
        <v>888</v>
      </c>
      <c r="I1385" s="98" t="s">
        <v>53</v>
      </c>
      <c r="J1385" s="27" t="s">
        <v>2584</v>
      </c>
    </row>
    <row r="1386" spans="1:10" ht="33" customHeight="1" x14ac:dyDescent="0.2">
      <c r="A1386" s="376" t="s">
        <v>743</v>
      </c>
      <c r="B1386" s="372"/>
      <c r="C1386" s="372"/>
      <c r="D1386" s="372"/>
      <c r="E1386" s="372"/>
      <c r="F1386" s="372"/>
      <c r="G1386" s="372"/>
      <c r="H1386" s="372"/>
      <c r="I1386" s="372"/>
      <c r="J1386" s="373"/>
    </row>
    <row r="1387" spans="1:10" ht="33" customHeight="1" x14ac:dyDescent="0.2">
      <c r="A1387" s="151">
        <f>ROW()-48</f>
        <v>1339</v>
      </c>
      <c r="B1387" s="54" t="s">
        <v>2585</v>
      </c>
      <c r="C1387" s="61" t="s">
        <v>2586</v>
      </c>
      <c r="D1387" s="224">
        <v>2016.11</v>
      </c>
      <c r="E1387" s="55" t="s">
        <v>201</v>
      </c>
      <c r="F1387" s="67">
        <v>136</v>
      </c>
      <c r="G1387" s="68">
        <v>314</v>
      </c>
      <c r="H1387" s="69" t="s">
        <v>1752</v>
      </c>
      <c r="I1387" s="70" t="s">
        <v>53</v>
      </c>
      <c r="J1387" s="46"/>
    </row>
    <row r="1388" spans="1:10" ht="33" customHeight="1" x14ac:dyDescent="0.2">
      <c r="A1388" s="329">
        <f>ROW()-48</f>
        <v>1340</v>
      </c>
      <c r="B1388" s="83" t="s">
        <v>2587</v>
      </c>
      <c r="C1388" s="83" t="s">
        <v>2586</v>
      </c>
      <c r="D1388" s="257">
        <v>2018.07</v>
      </c>
      <c r="E1388" s="84" t="s">
        <v>2588</v>
      </c>
      <c r="F1388" s="85">
        <v>1924</v>
      </c>
      <c r="G1388" s="85">
        <v>4236</v>
      </c>
      <c r="H1388" s="86" t="s">
        <v>1504</v>
      </c>
      <c r="I1388" s="87" t="s">
        <v>32</v>
      </c>
      <c r="J1388" s="72"/>
    </row>
    <row r="1389" spans="1:10" ht="33" customHeight="1" x14ac:dyDescent="0.2">
      <c r="A1389" s="376" t="s">
        <v>737</v>
      </c>
      <c r="B1389" s="372"/>
      <c r="C1389" s="372"/>
      <c r="D1389" s="372"/>
      <c r="E1389" s="372"/>
      <c r="F1389" s="372"/>
      <c r="G1389" s="372"/>
      <c r="H1389" s="372"/>
      <c r="I1389" s="372"/>
      <c r="J1389" s="373"/>
    </row>
    <row r="1390" spans="1:10" ht="33" customHeight="1" x14ac:dyDescent="0.2">
      <c r="A1390" s="333">
        <f>ROW()-49</f>
        <v>1341</v>
      </c>
      <c r="B1390" s="83" t="s">
        <v>2589</v>
      </c>
      <c r="C1390" s="83" t="s">
        <v>2590</v>
      </c>
      <c r="D1390" s="257">
        <v>2018.07</v>
      </c>
      <c r="E1390" s="84" t="s">
        <v>2591</v>
      </c>
      <c r="F1390" s="85">
        <v>320</v>
      </c>
      <c r="G1390" s="85">
        <v>787</v>
      </c>
      <c r="H1390" s="86" t="s">
        <v>1504</v>
      </c>
      <c r="I1390" s="87" t="s">
        <v>2579</v>
      </c>
      <c r="J1390" s="72"/>
    </row>
    <row r="1391" spans="1:10" ht="33" customHeight="1" x14ac:dyDescent="0.2">
      <c r="A1391" s="333">
        <f>ROW()-49</f>
        <v>1342</v>
      </c>
      <c r="B1391" s="47" t="s">
        <v>2592</v>
      </c>
      <c r="C1391" s="83" t="s">
        <v>2593</v>
      </c>
      <c r="D1391" s="223">
        <v>2020.09</v>
      </c>
      <c r="E1391" s="48" t="s">
        <v>821</v>
      </c>
      <c r="F1391" s="49">
        <v>5472</v>
      </c>
      <c r="G1391" s="49">
        <v>14224</v>
      </c>
      <c r="H1391" s="50" t="s">
        <v>581</v>
      </c>
      <c r="I1391" s="51" t="s">
        <v>581</v>
      </c>
    </row>
    <row r="1392" spans="1:10" ht="33" customHeight="1" x14ac:dyDescent="0.2">
      <c r="A1392" s="376" t="s">
        <v>731</v>
      </c>
      <c r="B1392" s="372"/>
      <c r="C1392" s="372"/>
      <c r="D1392" s="372"/>
      <c r="E1392" s="372"/>
      <c r="F1392" s="372"/>
      <c r="G1392" s="372"/>
      <c r="H1392" s="372"/>
      <c r="I1392" s="372"/>
      <c r="J1392" s="373"/>
    </row>
    <row r="1393" spans="1:10" ht="33" customHeight="1" x14ac:dyDescent="0.2">
      <c r="A1393" s="219">
        <f>ROW()-50</f>
        <v>1343</v>
      </c>
      <c r="B1393" s="54" t="s">
        <v>2594</v>
      </c>
      <c r="C1393" s="54" t="s">
        <v>2595</v>
      </c>
      <c r="D1393" s="224">
        <v>2007.04</v>
      </c>
      <c r="E1393" s="55" t="s">
        <v>398</v>
      </c>
      <c r="F1393" s="56">
        <v>1062</v>
      </c>
      <c r="G1393" s="56">
        <v>1380</v>
      </c>
      <c r="H1393" s="199" t="s">
        <v>2</v>
      </c>
      <c r="I1393" s="51" t="s">
        <v>53</v>
      </c>
      <c r="J1393" s="46"/>
    </row>
    <row r="1394" spans="1:10" ht="33" customHeight="1" x14ac:dyDescent="0.2">
      <c r="A1394" s="219">
        <f t="shared" ref="A1394:A1446" si="43">ROW()-50</f>
        <v>1344</v>
      </c>
      <c r="B1394" s="47" t="s">
        <v>2596</v>
      </c>
      <c r="C1394" s="54" t="s">
        <v>2597</v>
      </c>
      <c r="D1394" s="224">
        <v>2009.04</v>
      </c>
      <c r="E1394" s="48" t="s">
        <v>466</v>
      </c>
      <c r="F1394" s="49">
        <v>1918</v>
      </c>
      <c r="G1394" s="49">
        <v>3655</v>
      </c>
      <c r="H1394" s="156" t="s">
        <v>2</v>
      </c>
      <c r="I1394" s="51" t="s">
        <v>53</v>
      </c>
    </row>
    <row r="1395" spans="1:10" ht="33" customHeight="1" x14ac:dyDescent="0.2">
      <c r="A1395" s="219">
        <f t="shared" si="43"/>
        <v>1345</v>
      </c>
      <c r="B1395" s="47" t="s">
        <v>2598</v>
      </c>
      <c r="C1395" s="54" t="s">
        <v>2599</v>
      </c>
      <c r="D1395" s="224">
        <v>2010.09</v>
      </c>
      <c r="E1395" s="48" t="s">
        <v>340</v>
      </c>
      <c r="F1395" s="49">
        <v>1600</v>
      </c>
      <c r="G1395" s="49">
        <v>2923</v>
      </c>
      <c r="H1395" s="156" t="s">
        <v>4</v>
      </c>
      <c r="I1395" s="51" t="s">
        <v>53</v>
      </c>
    </row>
    <row r="1396" spans="1:10" ht="33" customHeight="1" x14ac:dyDescent="0.2">
      <c r="A1396" s="219">
        <f t="shared" si="43"/>
        <v>1346</v>
      </c>
      <c r="B1396" s="47" t="s">
        <v>68</v>
      </c>
      <c r="C1396" s="54" t="s">
        <v>2599</v>
      </c>
      <c r="D1396" s="224" t="s">
        <v>2600</v>
      </c>
      <c r="E1396" s="48" t="s">
        <v>439</v>
      </c>
      <c r="F1396" s="49">
        <v>192</v>
      </c>
      <c r="G1396" s="49">
        <v>336</v>
      </c>
      <c r="H1396" s="50" t="s">
        <v>2</v>
      </c>
      <c r="I1396" s="51" t="s">
        <v>53</v>
      </c>
      <c r="J1396" s="127"/>
    </row>
    <row r="1397" spans="1:10" ht="33" customHeight="1" x14ac:dyDescent="0.2">
      <c r="A1397" s="219">
        <f t="shared" si="43"/>
        <v>1347</v>
      </c>
      <c r="B1397" s="47" t="s">
        <v>2601</v>
      </c>
      <c r="C1397" s="54" t="s">
        <v>2599</v>
      </c>
      <c r="D1397" s="224">
        <v>2010.12</v>
      </c>
      <c r="E1397" s="48" t="s">
        <v>444</v>
      </c>
      <c r="F1397" s="49">
        <v>359</v>
      </c>
      <c r="G1397" s="49">
        <v>432</v>
      </c>
      <c r="H1397" s="226" t="s">
        <v>30</v>
      </c>
      <c r="I1397" s="227" t="s">
        <v>53</v>
      </c>
      <c r="J1397" s="127"/>
    </row>
    <row r="1398" spans="1:10" ht="33" customHeight="1" x14ac:dyDescent="0.2">
      <c r="A1398" s="219">
        <f t="shared" si="43"/>
        <v>1348</v>
      </c>
      <c r="B1398" s="47" t="s">
        <v>2602</v>
      </c>
      <c r="C1398" s="54" t="s">
        <v>2599</v>
      </c>
      <c r="D1398" s="224">
        <v>2011.03</v>
      </c>
      <c r="E1398" s="48" t="s">
        <v>439</v>
      </c>
      <c r="F1398" s="49">
        <v>945</v>
      </c>
      <c r="G1398" s="49">
        <v>1376</v>
      </c>
      <c r="H1398" s="50" t="s">
        <v>2</v>
      </c>
      <c r="I1398" s="51" t="s">
        <v>53</v>
      </c>
    </row>
    <row r="1399" spans="1:10" ht="33" customHeight="1" x14ac:dyDescent="0.2">
      <c r="A1399" s="219">
        <f t="shared" si="43"/>
        <v>1349</v>
      </c>
      <c r="B1399" s="47" t="s">
        <v>2603</v>
      </c>
      <c r="C1399" s="54" t="s">
        <v>2599</v>
      </c>
      <c r="D1399" s="224">
        <v>2011.07</v>
      </c>
      <c r="E1399" s="48" t="s">
        <v>384</v>
      </c>
      <c r="F1399" s="49">
        <v>418</v>
      </c>
      <c r="G1399" s="49">
        <v>649</v>
      </c>
      <c r="H1399" s="50" t="s">
        <v>2604</v>
      </c>
      <c r="I1399" s="51" t="s">
        <v>53</v>
      </c>
    </row>
    <row r="1400" spans="1:10" ht="33" customHeight="1" x14ac:dyDescent="0.2">
      <c r="A1400" s="219">
        <f t="shared" si="43"/>
        <v>1350</v>
      </c>
      <c r="B1400" s="47" t="s">
        <v>2605</v>
      </c>
      <c r="C1400" s="54" t="s">
        <v>2599</v>
      </c>
      <c r="D1400" s="224">
        <v>2011.09</v>
      </c>
      <c r="E1400" s="48" t="s">
        <v>389</v>
      </c>
      <c r="F1400" s="49">
        <v>1194</v>
      </c>
      <c r="G1400" s="49">
        <v>1937</v>
      </c>
      <c r="H1400" s="50" t="s">
        <v>2606</v>
      </c>
      <c r="I1400" s="51" t="s">
        <v>53</v>
      </c>
    </row>
    <row r="1401" spans="1:10" ht="33" customHeight="1" x14ac:dyDescent="0.2">
      <c r="A1401" s="219">
        <f t="shared" si="43"/>
        <v>1351</v>
      </c>
      <c r="B1401" s="47" t="s">
        <v>47</v>
      </c>
      <c r="C1401" s="54" t="s">
        <v>2599</v>
      </c>
      <c r="D1401" s="224">
        <v>2011.12</v>
      </c>
      <c r="E1401" s="48" t="s">
        <v>135</v>
      </c>
      <c r="F1401" s="49">
        <v>384</v>
      </c>
      <c r="G1401" s="49">
        <v>842</v>
      </c>
      <c r="H1401" s="156" t="s">
        <v>4</v>
      </c>
      <c r="I1401" s="51" t="s">
        <v>53</v>
      </c>
    </row>
    <row r="1402" spans="1:10" ht="33" customHeight="1" x14ac:dyDescent="0.2">
      <c r="A1402" s="219">
        <f t="shared" si="43"/>
        <v>1352</v>
      </c>
      <c r="B1402" s="47" t="s">
        <v>2607</v>
      </c>
      <c r="C1402" s="54" t="s">
        <v>2599</v>
      </c>
      <c r="D1402" s="223">
        <v>2012.06</v>
      </c>
      <c r="E1402" s="48" t="s">
        <v>144</v>
      </c>
      <c r="F1402" s="49">
        <v>775</v>
      </c>
      <c r="G1402" s="49">
        <v>1647</v>
      </c>
      <c r="H1402" s="50" t="s">
        <v>925</v>
      </c>
      <c r="I1402" s="51" t="s">
        <v>53</v>
      </c>
    </row>
    <row r="1403" spans="1:10" ht="33" customHeight="1" x14ac:dyDescent="0.2">
      <c r="A1403" s="219">
        <f t="shared" si="43"/>
        <v>1353</v>
      </c>
      <c r="B1403" s="47" t="s">
        <v>2608</v>
      </c>
      <c r="C1403" s="54" t="s">
        <v>2599</v>
      </c>
      <c r="D1403" s="223">
        <v>2012.08</v>
      </c>
      <c r="E1403" s="48" t="s">
        <v>358</v>
      </c>
      <c r="F1403" s="49">
        <v>2828</v>
      </c>
      <c r="G1403" s="49">
        <v>6965</v>
      </c>
      <c r="H1403" s="50" t="s">
        <v>925</v>
      </c>
      <c r="I1403" s="51" t="s">
        <v>53</v>
      </c>
    </row>
    <row r="1404" spans="1:10" ht="33" customHeight="1" x14ac:dyDescent="0.2">
      <c r="A1404" s="219">
        <f t="shared" si="43"/>
        <v>1354</v>
      </c>
      <c r="B1404" s="54" t="s">
        <v>2609</v>
      </c>
      <c r="C1404" s="54" t="s">
        <v>2599</v>
      </c>
      <c r="D1404" s="223">
        <v>2013.02</v>
      </c>
      <c r="E1404" s="48" t="s">
        <v>376</v>
      </c>
      <c r="F1404" s="49">
        <v>1197</v>
      </c>
      <c r="G1404" s="49">
        <v>2423</v>
      </c>
      <c r="H1404" s="50" t="s">
        <v>2604</v>
      </c>
      <c r="I1404" s="51" t="s">
        <v>53</v>
      </c>
    </row>
    <row r="1405" spans="1:10" ht="33" customHeight="1" x14ac:dyDescent="0.2">
      <c r="A1405" s="219">
        <f t="shared" si="43"/>
        <v>1355</v>
      </c>
      <c r="B1405" s="54" t="s">
        <v>2610</v>
      </c>
      <c r="C1405" s="54" t="s">
        <v>2599</v>
      </c>
      <c r="D1405" s="223">
        <v>2013.09</v>
      </c>
      <c r="E1405" s="48" t="s">
        <v>351</v>
      </c>
      <c r="F1405" s="49">
        <v>431</v>
      </c>
      <c r="G1405" s="49">
        <v>978</v>
      </c>
      <c r="H1405" s="50" t="s">
        <v>2611</v>
      </c>
      <c r="I1405" s="51" t="s">
        <v>53</v>
      </c>
    </row>
    <row r="1406" spans="1:10" ht="33" customHeight="1" x14ac:dyDescent="0.2">
      <c r="A1406" s="219">
        <f t="shared" si="43"/>
        <v>1356</v>
      </c>
      <c r="B1406" s="54" t="s">
        <v>2612</v>
      </c>
      <c r="C1406" s="54" t="s">
        <v>2599</v>
      </c>
      <c r="D1406" s="223">
        <v>2013.09</v>
      </c>
      <c r="E1406" s="48" t="s">
        <v>251</v>
      </c>
      <c r="F1406" s="49">
        <v>795</v>
      </c>
      <c r="G1406" s="49">
        <v>1798</v>
      </c>
      <c r="H1406" s="50" t="s">
        <v>2613</v>
      </c>
      <c r="I1406" s="51" t="s">
        <v>53</v>
      </c>
    </row>
    <row r="1407" spans="1:10" ht="33" customHeight="1" x14ac:dyDescent="0.2">
      <c r="A1407" s="219">
        <f t="shared" si="43"/>
        <v>1357</v>
      </c>
      <c r="B1407" s="54" t="s">
        <v>2614</v>
      </c>
      <c r="C1407" s="54" t="s">
        <v>2599</v>
      </c>
      <c r="D1407" s="223">
        <v>2013.09</v>
      </c>
      <c r="E1407" s="48" t="s">
        <v>251</v>
      </c>
      <c r="F1407" s="49">
        <v>1421</v>
      </c>
      <c r="G1407" s="49">
        <v>2446</v>
      </c>
      <c r="H1407" s="50" t="s">
        <v>2604</v>
      </c>
      <c r="I1407" s="51" t="s">
        <v>53</v>
      </c>
    </row>
    <row r="1408" spans="1:10" ht="33" customHeight="1" x14ac:dyDescent="0.2">
      <c r="A1408" s="219">
        <f t="shared" si="43"/>
        <v>1358</v>
      </c>
      <c r="B1408" s="73" t="s">
        <v>2615</v>
      </c>
      <c r="C1408" s="54" t="s">
        <v>2599</v>
      </c>
      <c r="D1408" s="223">
        <v>2013.09</v>
      </c>
      <c r="E1408" s="48" t="s">
        <v>352</v>
      </c>
      <c r="F1408" s="49">
        <v>3874</v>
      </c>
      <c r="G1408" s="49">
        <v>6835</v>
      </c>
      <c r="H1408" s="50" t="s">
        <v>2616</v>
      </c>
      <c r="I1408" s="138" t="s">
        <v>53</v>
      </c>
    </row>
    <row r="1409" spans="1:10" ht="33" customHeight="1" x14ac:dyDescent="0.2">
      <c r="A1409" s="219">
        <f t="shared" si="43"/>
        <v>1359</v>
      </c>
      <c r="B1409" s="54" t="s">
        <v>2617</v>
      </c>
      <c r="C1409" s="54" t="s">
        <v>2599</v>
      </c>
      <c r="D1409" s="224">
        <v>2014.03</v>
      </c>
      <c r="E1409" s="135" t="s">
        <v>505</v>
      </c>
      <c r="F1409" s="136">
        <v>743</v>
      </c>
      <c r="G1409" s="49">
        <v>1550</v>
      </c>
      <c r="H1409" s="50" t="s">
        <v>2618</v>
      </c>
      <c r="I1409" s="51" t="s">
        <v>53</v>
      </c>
      <c r="J1409" s="45"/>
    </row>
    <row r="1410" spans="1:10" ht="33" customHeight="1" x14ac:dyDescent="0.2">
      <c r="A1410" s="219">
        <f t="shared" si="43"/>
        <v>1360</v>
      </c>
      <c r="B1410" s="54" t="s">
        <v>2619</v>
      </c>
      <c r="C1410" s="54" t="s">
        <v>2599</v>
      </c>
      <c r="D1410" s="224">
        <v>2014.04</v>
      </c>
      <c r="E1410" s="135" t="s">
        <v>237</v>
      </c>
      <c r="F1410" s="136">
        <v>2043</v>
      </c>
      <c r="G1410" s="49">
        <v>2043</v>
      </c>
      <c r="H1410" s="50" t="s">
        <v>2</v>
      </c>
      <c r="I1410" s="51" t="s">
        <v>53</v>
      </c>
      <c r="J1410" s="45"/>
    </row>
    <row r="1411" spans="1:10" ht="33" customHeight="1" x14ac:dyDescent="0.2">
      <c r="A1411" s="219">
        <f t="shared" si="43"/>
        <v>1361</v>
      </c>
      <c r="B1411" s="47" t="s">
        <v>2620</v>
      </c>
      <c r="C1411" s="54" t="s">
        <v>2599</v>
      </c>
      <c r="D1411" s="224">
        <v>2014.07</v>
      </c>
      <c r="E1411" s="48" t="s">
        <v>261</v>
      </c>
      <c r="F1411" s="49">
        <v>1260</v>
      </c>
      <c r="G1411" s="49">
        <v>2100</v>
      </c>
      <c r="H1411" s="50" t="s">
        <v>2621</v>
      </c>
      <c r="I1411" s="51" t="s">
        <v>53</v>
      </c>
    </row>
    <row r="1412" spans="1:10" ht="33" customHeight="1" x14ac:dyDescent="0.2">
      <c r="A1412" s="219">
        <f t="shared" si="43"/>
        <v>1362</v>
      </c>
      <c r="B1412" s="47" t="s">
        <v>2622</v>
      </c>
      <c r="C1412" s="54" t="s">
        <v>2599</v>
      </c>
      <c r="D1412" s="224">
        <v>2014.07</v>
      </c>
      <c r="E1412" s="48" t="s">
        <v>336</v>
      </c>
      <c r="F1412" s="49">
        <v>333</v>
      </c>
      <c r="G1412" s="49">
        <v>432</v>
      </c>
      <c r="H1412" s="50" t="s">
        <v>2623</v>
      </c>
      <c r="I1412" s="51" t="s">
        <v>53</v>
      </c>
      <c r="J1412" s="27" t="s">
        <v>836</v>
      </c>
    </row>
    <row r="1413" spans="1:10" ht="33" customHeight="1" x14ac:dyDescent="0.2">
      <c r="A1413" s="219">
        <f t="shared" si="43"/>
        <v>1363</v>
      </c>
      <c r="B1413" s="47" t="s">
        <v>2624</v>
      </c>
      <c r="C1413" s="54" t="s">
        <v>2599</v>
      </c>
      <c r="D1413" s="224">
        <v>2014.07</v>
      </c>
      <c r="E1413" s="48" t="s">
        <v>337</v>
      </c>
      <c r="F1413" s="49">
        <v>516</v>
      </c>
      <c r="G1413" s="49">
        <v>1126</v>
      </c>
      <c r="H1413" s="50" t="s">
        <v>2625</v>
      </c>
      <c r="I1413" s="51" t="s">
        <v>53</v>
      </c>
    </row>
    <row r="1414" spans="1:10" ht="33" customHeight="1" x14ac:dyDescent="0.2">
      <c r="A1414" s="219">
        <f t="shared" si="43"/>
        <v>1364</v>
      </c>
      <c r="B1414" s="47" t="s">
        <v>2626</v>
      </c>
      <c r="C1414" s="54" t="s">
        <v>2599</v>
      </c>
      <c r="D1414" s="224">
        <v>2014.09</v>
      </c>
      <c r="E1414" s="48" t="s">
        <v>227</v>
      </c>
      <c r="F1414" s="49">
        <v>360</v>
      </c>
      <c r="G1414" s="49">
        <v>774</v>
      </c>
      <c r="H1414" s="50" t="s">
        <v>30</v>
      </c>
      <c r="I1414" s="51" t="s">
        <v>53</v>
      </c>
    </row>
    <row r="1415" spans="1:10" ht="33" customHeight="1" x14ac:dyDescent="0.2">
      <c r="A1415" s="219">
        <f t="shared" si="43"/>
        <v>1365</v>
      </c>
      <c r="B1415" s="54" t="s">
        <v>2627</v>
      </c>
      <c r="C1415" s="54" t="s">
        <v>2599</v>
      </c>
      <c r="D1415" s="224">
        <v>2015.03</v>
      </c>
      <c r="E1415" s="55" t="s">
        <v>256</v>
      </c>
      <c r="F1415" s="56">
        <v>2710</v>
      </c>
      <c r="G1415" s="56">
        <v>414</v>
      </c>
      <c r="H1415" s="57" t="s">
        <v>30</v>
      </c>
      <c r="I1415" s="58" t="s">
        <v>53</v>
      </c>
      <c r="J1415" s="46"/>
    </row>
    <row r="1416" spans="1:10" ht="33" customHeight="1" x14ac:dyDescent="0.2">
      <c r="A1416" s="219">
        <f t="shared" si="43"/>
        <v>1366</v>
      </c>
      <c r="B1416" s="54" t="s">
        <v>2628</v>
      </c>
      <c r="C1416" s="54" t="s">
        <v>2599</v>
      </c>
      <c r="D1416" s="224">
        <v>2015.07</v>
      </c>
      <c r="E1416" s="55" t="s">
        <v>276</v>
      </c>
      <c r="F1416" s="56">
        <v>1168</v>
      </c>
      <c r="G1416" s="56">
        <v>1228</v>
      </c>
      <c r="H1416" s="57" t="s">
        <v>30</v>
      </c>
      <c r="I1416" s="58" t="s">
        <v>53</v>
      </c>
      <c r="J1416" s="46"/>
    </row>
    <row r="1417" spans="1:10" ht="33" customHeight="1" x14ac:dyDescent="0.2">
      <c r="A1417" s="219">
        <f t="shared" si="43"/>
        <v>1367</v>
      </c>
      <c r="B1417" s="54" t="s">
        <v>2629</v>
      </c>
      <c r="C1417" s="54" t="s">
        <v>2599</v>
      </c>
      <c r="D1417" s="224">
        <v>2015.08</v>
      </c>
      <c r="E1417" s="55" t="s">
        <v>291</v>
      </c>
      <c r="F1417" s="56">
        <v>561</v>
      </c>
      <c r="G1417" s="56">
        <v>841</v>
      </c>
      <c r="H1417" s="57" t="s">
        <v>2604</v>
      </c>
      <c r="I1417" s="58" t="s">
        <v>53</v>
      </c>
      <c r="J1417" s="46"/>
    </row>
    <row r="1418" spans="1:10" ht="33" customHeight="1" x14ac:dyDescent="0.2">
      <c r="A1418" s="219">
        <f t="shared" si="43"/>
        <v>1368</v>
      </c>
      <c r="B1418" s="54" t="s">
        <v>2630</v>
      </c>
      <c r="C1418" s="54" t="s">
        <v>2599</v>
      </c>
      <c r="D1418" s="224">
        <v>2015.11</v>
      </c>
      <c r="E1418" s="55" t="s">
        <v>153</v>
      </c>
      <c r="F1418" s="56">
        <v>669</v>
      </c>
      <c r="G1418" s="56">
        <v>1141</v>
      </c>
      <c r="H1418" s="57" t="s">
        <v>1026</v>
      </c>
      <c r="I1418" s="58" t="s">
        <v>53</v>
      </c>
      <c r="J1418" s="46"/>
    </row>
    <row r="1419" spans="1:10" ht="33" customHeight="1" x14ac:dyDescent="0.2">
      <c r="A1419" s="219">
        <f t="shared" si="43"/>
        <v>1369</v>
      </c>
      <c r="B1419" s="54" t="s">
        <v>2631</v>
      </c>
      <c r="C1419" s="130" t="s">
        <v>2599</v>
      </c>
      <c r="D1419" s="224">
        <v>2016.03</v>
      </c>
      <c r="E1419" s="55" t="s">
        <v>249</v>
      </c>
      <c r="F1419" s="56">
        <v>247</v>
      </c>
      <c r="G1419" s="74">
        <v>404</v>
      </c>
      <c r="H1419" s="75" t="s">
        <v>30</v>
      </c>
      <c r="I1419" s="157" t="s">
        <v>53</v>
      </c>
      <c r="J1419" s="46"/>
    </row>
    <row r="1420" spans="1:10" ht="33" customHeight="1" x14ac:dyDescent="0.2">
      <c r="A1420" s="219">
        <f t="shared" si="43"/>
        <v>1370</v>
      </c>
      <c r="B1420" s="130" t="s">
        <v>2632</v>
      </c>
      <c r="C1420" s="130" t="s">
        <v>2633</v>
      </c>
      <c r="D1420" s="255">
        <v>2016.03</v>
      </c>
      <c r="E1420" s="59" t="s">
        <v>240</v>
      </c>
      <c r="F1420" s="60">
        <v>4183</v>
      </c>
      <c r="G1420" s="56">
        <v>10382</v>
      </c>
      <c r="H1420" s="57" t="s">
        <v>1248</v>
      </c>
      <c r="I1420" s="58" t="s">
        <v>53</v>
      </c>
      <c r="J1420" s="46"/>
    </row>
    <row r="1421" spans="1:10" ht="33" customHeight="1" x14ac:dyDescent="0.2">
      <c r="A1421" s="219">
        <f t="shared" si="43"/>
        <v>1371</v>
      </c>
      <c r="B1421" s="54" t="s">
        <v>2634</v>
      </c>
      <c r="C1421" s="54" t="s">
        <v>2599</v>
      </c>
      <c r="D1421" s="224">
        <v>2016.05</v>
      </c>
      <c r="E1421" s="55" t="s">
        <v>153</v>
      </c>
      <c r="F1421" s="56">
        <v>1496</v>
      </c>
      <c r="G1421" s="56">
        <v>3711</v>
      </c>
      <c r="H1421" s="57" t="s">
        <v>4</v>
      </c>
      <c r="I1421" s="58" t="s">
        <v>53</v>
      </c>
      <c r="J1421" s="46"/>
    </row>
    <row r="1422" spans="1:10" ht="33" customHeight="1" x14ac:dyDescent="0.2">
      <c r="A1422" s="219">
        <f t="shared" si="43"/>
        <v>1372</v>
      </c>
      <c r="B1422" s="54" t="s">
        <v>2635</v>
      </c>
      <c r="C1422" s="54" t="s">
        <v>2599</v>
      </c>
      <c r="D1422" s="224">
        <v>2016.06</v>
      </c>
      <c r="E1422" s="55" t="s">
        <v>212</v>
      </c>
      <c r="F1422" s="56">
        <v>430</v>
      </c>
      <c r="G1422" s="56">
        <v>424</v>
      </c>
      <c r="H1422" s="57" t="s">
        <v>2636</v>
      </c>
      <c r="I1422" s="58" t="s">
        <v>53</v>
      </c>
      <c r="J1422" s="46"/>
    </row>
    <row r="1423" spans="1:10" ht="33" customHeight="1" x14ac:dyDescent="0.2">
      <c r="A1423" s="219">
        <f t="shared" si="43"/>
        <v>1373</v>
      </c>
      <c r="B1423" s="54" t="s">
        <v>2637</v>
      </c>
      <c r="C1423" s="54" t="s">
        <v>2599</v>
      </c>
      <c r="D1423" s="224">
        <v>2016.07</v>
      </c>
      <c r="E1423" s="55" t="s">
        <v>219</v>
      </c>
      <c r="F1423" s="56">
        <v>874</v>
      </c>
      <c r="G1423" s="56">
        <v>1681</v>
      </c>
      <c r="H1423" s="57" t="s">
        <v>2638</v>
      </c>
      <c r="I1423" s="58" t="s">
        <v>53</v>
      </c>
      <c r="J1423" s="46"/>
    </row>
    <row r="1424" spans="1:10" ht="33" customHeight="1" x14ac:dyDescent="0.2">
      <c r="A1424" s="219">
        <f t="shared" si="43"/>
        <v>1374</v>
      </c>
      <c r="B1424" s="54" t="s">
        <v>2639</v>
      </c>
      <c r="C1424" s="54" t="s">
        <v>2599</v>
      </c>
      <c r="D1424" s="224">
        <v>2016.08</v>
      </c>
      <c r="E1424" s="55" t="s">
        <v>166</v>
      </c>
      <c r="F1424" s="56">
        <v>1053</v>
      </c>
      <c r="G1424" s="56">
        <v>2091</v>
      </c>
      <c r="H1424" s="57" t="s">
        <v>30</v>
      </c>
      <c r="I1424" s="58" t="s">
        <v>53</v>
      </c>
      <c r="J1424" s="45"/>
    </row>
    <row r="1425" spans="1:10" ht="33" customHeight="1" x14ac:dyDescent="0.2">
      <c r="A1425" s="219">
        <f t="shared" si="43"/>
        <v>1375</v>
      </c>
      <c r="B1425" s="54" t="s">
        <v>2640</v>
      </c>
      <c r="C1425" s="54" t="s">
        <v>2599</v>
      </c>
      <c r="D1425" s="224" t="s">
        <v>981</v>
      </c>
      <c r="E1425" s="55" t="s">
        <v>193</v>
      </c>
      <c r="F1425" s="56">
        <v>899</v>
      </c>
      <c r="G1425" s="56">
        <v>1724</v>
      </c>
      <c r="H1425" s="57" t="s">
        <v>42</v>
      </c>
      <c r="I1425" s="58" t="s">
        <v>53</v>
      </c>
      <c r="J1425" s="46"/>
    </row>
    <row r="1426" spans="1:10" ht="33" customHeight="1" x14ac:dyDescent="0.2">
      <c r="A1426" s="219">
        <f t="shared" si="43"/>
        <v>1376</v>
      </c>
      <c r="B1426" s="54" t="s">
        <v>2641</v>
      </c>
      <c r="C1426" s="54" t="s">
        <v>2599</v>
      </c>
      <c r="D1426" s="224">
        <v>2016.12</v>
      </c>
      <c r="E1426" s="55" t="s">
        <v>138</v>
      </c>
      <c r="F1426" s="56">
        <v>2105</v>
      </c>
      <c r="G1426" s="56">
        <v>5035</v>
      </c>
      <c r="H1426" s="57" t="s">
        <v>42</v>
      </c>
      <c r="I1426" s="70" t="s">
        <v>53</v>
      </c>
      <c r="J1426" s="46"/>
    </row>
    <row r="1427" spans="1:10" ht="33" customHeight="1" x14ac:dyDescent="0.2">
      <c r="A1427" s="219">
        <f t="shared" si="43"/>
        <v>1377</v>
      </c>
      <c r="B1427" s="54" t="s">
        <v>2642</v>
      </c>
      <c r="C1427" s="54" t="s">
        <v>2599</v>
      </c>
      <c r="D1427" s="224">
        <v>2017.02</v>
      </c>
      <c r="E1427" s="55" t="s">
        <v>133</v>
      </c>
      <c r="F1427" s="67">
        <v>1208</v>
      </c>
      <c r="G1427" s="56">
        <v>2910</v>
      </c>
      <c r="H1427" s="57" t="s">
        <v>42</v>
      </c>
      <c r="I1427" s="70" t="s">
        <v>53</v>
      </c>
      <c r="J1427" s="46"/>
    </row>
    <row r="1428" spans="1:10" ht="33" customHeight="1" x14ac:dyDescent="0.2">
      <c r="A1428" s="219">
        <f t="shared" si="43"/>
        <v>1378</v>
      </c>
      <c r="B1428" s="78" t="s">
        <v>2643</v>
      </c>
      <c r="C1428" s="54" t="s">
        <v>2599</v>
      </c>
      <c r="D1428" s="224">
        <v>2017.04</v>
      </c>
      <c r="E1428" s="55" t="s">
        <v>153</v>
      </c>
      <c r="F1428" s="56">
        <v>2307</v>
      </c>
      <c r="G1428" s="56">
        <v>4485</v>
      </c>
      <c r="H1428" s="57" t="s">
        <v>1026</v>
      </c>
      <c r="I1428" s="70" t="s">
        <v>53</v>
      </c>
      <c r="J1428" s="46"/>
    </row>
    <row r="1429" spans="1:10" ht="33" customHeight="1" x14ac:dyDescent="0.2">
      <c r="A1429" s="219">
        <f t="shared" si="43"/>
        <v>1379</v>
      </c>
      <c r="B1429" s="54" t="s">
        <v>2644</v>
      </c>
      <c r="C1429" s="54" t="s">
        <v>2599</v>
      </c>
      <c r="D1429" s="224">
        <v>2017.05</v>
      </c>
      <c r="E1429" s="55" t="s">
        <v>112</v>
      </c>
      <c r="F1429" s="56">
        <v>2191</v>
      </c>
      <c r="G1429" s="56">
        <v>4156</v>
      </c>
      <c r="H1429" s="57" t="s">
        <v>944</v>
      </c>
      <c r="I1429" s="70" t="s">
        <v>53</v>
      </c>
      <c r="J1429" s="46"/>
    </row>
    <row r="1430" spans="1:10" ht="33" customHeight="1" x14ac:dyDescent="0.2">
      <c r="A1430" s="219">
        <f t="shared" si="43"/>
        <v>1380</v>
      </c>
      <c r="B1430" s="78" t="s">
        <v>2645</v>
      </c>
      <c r="C1430" s="54" t="s">
        <v>2599</v>
      </c>
      <c r="D1430" s="224">
        <v>2017.06</v>
      </c>
      <c r="E1430" s="55" t="s">
        <v>94</v>
      </c>
      <c r="F1430" s="56">
        <v>2680</v>
      </c>
      <c r="G1430" s="56">
        <v>5541</v>
      </c>
      <c r="H1430" s="57" t="s">
        <v>42</v>
      </c>
      <c r="I1430" s="58" t="s">
        <v>53</v>
      </c>
      <c r="J1430" s="46"/>
    </row>
    <row r="1431" spans="1:10" ht="33" customHeight="1" x14ac:dyDescent="0.2">
      <c r="A1431" s="219">
        <f t="shared" si="43"/>
        <v>1381</v>
      </c>
      <c r="B1431" s="78" t="s">
        <v>2646</v>
      </c>
      <c r="C1431" s="54" t="s">
        <v>2599</v>
      </c>
      <c r="D1431" s="224">
        <v>2017.06</v>
      </c>
      <c r="E1431" s="55" t="s">
        <v>111</v>
      </c>
      <c r="F1431" s="56">
        <v>311</v>
      </c>
      <c r="G1431" s="56">
        <v>688</v>
      </c>
      <c r="H1431" s="57" t="s">
        <v>42</v>
      </c>
      <c r="I1431" s="70" t="s">
        <v>53</v>
      </c>
      <c r="J1431" s="46"/>
    </row>
    <row r="1432" spans="1:10" ht="33" customHeight="1" x14ac:dyDescent="0.2">
      <c r="A1432" s="219">
        <f t="shared" si="43"/>
        <v>1382</v>
      </c>
      <c r="B1432" s="78" t="s">
        <v>2647</v>
      </c>
      <c r="C1432" s="54" t="s">
        <v>2599</v>
      </c>
      <c r="D1432" s="224">
        <v>2017.11</v>
      </c>
      <c r="E1432" s="55" t="s">
        <v>145</v>
      </c>
      <c r="F1432" s="56">
        <v>483</v>
      </c>
      <c r="G1432" s="56">
        <v>1019</v>
      </c>
      <c r="H1432" s="57" t="s">
        <v>42</v>
      </c>
      <c r="I1432" s="58" t="s">
        <v>53</v>
      </c>
      <c r="J1432" s="46"/>
    </row>
    <row r="1433" spans="1:10" ht="33" customHeight="1" x14ac:dyDescent="0.2">
      <c r="A1433" s="219">
        <f t="shared" si="43"/>
        <v>1383</v>
      </c>
      <c r="B1433" s="78" t="s">
        <v>2648</v>
      </c>
      <c r="C1433" s="54" t="s">
        <v>2599</v>
      </c>
      <c r="D1433" s="224">
        <v>2017.11</v>
      </c>
      <c r="E1433" s="55" t="s">
        <v>385</v>
      </c>
      <c r="F1433" s="56">
        <v>1953</v>
      </c>
      <c r="G1433" s="56">
        <v>2007</v>
      </c>
      <c r="H1433" s="57" t="s">
        <v>4</v>
      </c>
      <c r="I1433" s="58" t="s">
        <v>53</v>
      </c>
      <c r="J1433" s="46" t="s">
        <v>2649</v>
      </c>
    </row>
    <row r="1434" spans="1:10" ht="33" customHeight="1" x14ac:dyDescent="0.2">
      <c r="A1434" s="219">
        <f t="shared" si="43"/>
        <v>1384</v>
      </c>
      <c r="B1434" s="78" t="s">
        <v>2650</v>
      </c>
      <c r="C1434" s="54" t="s">
        <v>2599</v>
      </c>
      <c r="D1434" s="224">
        <v>2018.05</v>
      </c>
      <c r="E1434" s="55" t="s">
        <v>85</v>
      </c>
      <c r="F1434" s="56">
        <v>1006</v>
      </c>
      <c r="G1434" s="56">
        <v>2349</v>
      </c>
      <c r="H1434" s="57" t="s">
        <v>4</v>
      </c>
      <c r="I1434" s="58" t="s">
        <v>45</v>
      </c>
      <c r="J1434" s="46"/>
    </row>
    <row r="1435" spans="1:10" ht="33" customHeight="1" x14ac:dyDescent="0.2">
      <c r="A1435" s="219">
        <f t="shared" si="43"/>
        <v>1385</v>
      </c>
      <c r="B1435" s="54" t="s">
        <v>2651</v>
      </c>
      <c r="C1435" s="54" t="s">
        <v>2599</v>
      </c>
      <c r="D1435" s="224">
        <v>2018.12</v>
      </c>
      <c r="E1435" s="96" t="s">
        <v>181</v>
      </c>
      <c r="F1435" s="56">
        <v>362</v>
      </c>
      <c r="G1435" s="56">
        <v>737</v>
      </c>
      <c r="H1435" s="98" t="s">
        <v>30</v>
      </c>
      <c r="I1435" s="94" t="s">
        <v>2652</v>
      </c>
      <c r="J1435" s="46"/>
    </row>
    <row r="1436" spans="1:10" ht="33" customHeight="1" x14ac:dyDescent="0.2">
      <c r="A1436" s="219">
        <f t="shared" si="43"/>
        <v>1386</v>
      </c>
      <c r="B1436" s="54" t="s">
        <v>2653</v>
      </c>
      <c r="C1436" s="54" t="s">
        <v>2599</v>
      </c>
      <c r="D1436" s="224">
        <v>2019.03</v>
      </c>
      <c r="E1436" s="96" t="s">
        <v>613</v>
      </c>
      <c r="F1436" s="56">
        <v>625</v>
      </c>
      <c r="G1436" s="56">
        <v>1269</v>
      </c>
      <c r="H1436" s="183" t="s">
        <v>1038</v>
      </c>
      <c r="I1436" s="94" t="s">
        <v>35</v>
      </c>
    </row>
    <row r="1437" spans="1:10" ht="33" customHeight="1" x14ac:dyDescent="0.2">
      <c r="A1437" s="219">
        <f t="shared" si="43"/>
        <v>1387</v>
      </c>
      <c r="B1437" s="73" t="s">
        <v>2654</v>
      </c>
      <c r="C1437" s="54" t="s">
        <v>2599</v>
      </c>
      <c r="D1437" s="224">
        <v>2019.04</v>
      </c>
      <c r="E1437" s="96" t="s">
        <v>629</v>
      </c>
      <c r="F1437" s="56">
        <v>865</v>
      </c>
      <c r="G1437" s="56">
        <v>1787</v>
      </c>
      <c r="H1437" s="98" t="s">
        <v>43</v>
      </c>
      <c r="I1437" s="166" t="s">
        <v>53</v>
      </c>
      <c r="J1437" s="27" t="s">
        <v>835</v>
      </c>
    </row>
    <row r="1438" spans="1:10" ht="33" customHeight="1" x14ac:dyDescent="0.2">
      <c r="A1438" s="219">
        <f t="shared" si="43"/>
        <v>1388</v>
      </c>
      <c r="B1438" s="54" t="s">
        <v>2655</v>
      </c>
      <c r="C1438" s="130" t="s">
        <v>2599</v>
      </c>
      <c r="D1438" s="255">
        <v>2019.04</v>
      </c>
      <c r="E1438" s="168" t="s">
        <v>629</v>
      </c>
      <c r="F1438" s="60">
        <v>2116</v>
      </c>
      <c r="G1438" s="60">
        <v>4120</v>
      </c>
      <c r="H1438" s="169" t="s">
        <v>43</v>
      </c>
      <c r="I1438" s="94" t="s">
        <v>53</v>
      </c>
      <c r="J1438" s="27" t="s">
        <v>835</v>
      </c>
    </row>
    <row r="1439" spans="1:10" ht="33" customHeight="1" x14ac:dyDescent="0.2">
      <c r="A1439" s="219">
        <f t="shared" si="43"/>
        <v>1389</v>
      </c>
      <c r="B1439" s="54" t="s">
        <v>652</v>
      </c>
      <c r="C1439" s="54" t="s">
        <v>2599</v>
      </c>
      <c r="D1439" s="224">
        <v>2019.06</v>
      </c>
      <c r="E1439" s="96" t="s">
        <v>646</v>
      </c>
      <c r="F1439" s="56">
        <v>1763</v>
      </c>
      <c r="G1439" s="56">
        <v>2797</v>
      </c>
      <c r="H1439" s="183" t="s">
        <v>2656</v>
      </c>
      <c r="I1439" s="94" t="s">
        <v>35</v>
      </c>
    </row>
    <row r="1440" spans="1:10" ht="33" customHeight="1" x14ac:dyDescent="0.2">
      <c r="A1440" s="219">
        <f t="shared" si="43"/>
        <v>1390</v>
      </c>
      <c r="B1440" s="54" t="s">
        <v>2657</v>
      </c>
      <c r="C1440" s="54" t="s">
        <v>2599</v>
      </c>
      <c r="D1440" s="224">
        <v>2019.11</v>
      </c>
      <c r="E1440" s="96" t="s">
        <v>636</v>
      </c>
      <c r="F1440" s="56">
        <v>1682</v>
      </c>
      <c r="G1440" s="56">
        <v>3579</v>
      </c>
      <c r="H1440" s="98" t="s">
        <v>43</v>
      </c>
      <c r="I1440" s="94" t="s">
        <v>53</v>
      </c>
    </row>
    <row r="1441" spans="1:11" ht="33" customHeight="1" x14ac:dyDescent="0.2">
      <c r="A1441" s="219">
        <f t="shared" si="43"/>
        <v>1391</v>
      </c>
      <c r="B1441" s="47" t="s">
        <v>779</v>
      </c>
      <c r="C1441" s="47" t="s">
        <v>2599</v>
      </c>
      <c r="D1441" s="223">
        <v>2020.06</v>
      </c>
      <c r="E1441" s="48" t="s">
        <v>780</v>
      </c>
      <c r="F1441" s="49">
        <v>1696</v>
      </c>
      <c r="G1441" s="49">
        <v>3150</v>
      </c>
      <c r="H1441" s="50" t="s">
        <v>43</v>
      </c>
      <c r="I1441" s="51" t="s">
        <v>53</v>
      </c>
      <c r="J1441" s="27" t="s">
        <v>2658</v>
      </c>
      <c r="K1441" s="231"/>
    </row>
    <row r="1442" spans="1:11" ht="33" customHeight="1" x14ac:dyDescent="0.2">
      <c r="A1442" s="219">
        <f t="shared" si="43"/>
        <v>1392</v>
      </c>
      <c r="B1442" s="47" t="s">
        <v>2659</v>
      </c>
      <c r="C1442" s="47" t="s">
        <v>2599</v>
      </c>
      <c r="D1442" s="223">
        <v>2020.07</v>
      </c>
      <c r="E1442" s="48" t="s">
        <v>789</v>
      </c>
      <c r="F1442" s="49">
        <v>1364</v>
      </c>
      <c r="G1442" s="49">
        <v>1968</v>
      </c>
      <c r="H1442" s="50" t="s">
        <v>43</v>
      </c>
      <c r="I1442" s="51" t="s">
        <v>53</v>
      </c>
      <c r="K1442" s="231"/>
    </row>
    <row r="1443" spans="1:11" ht="33" customHeight="1" x14ac:dyDescent="0.2">
      <c r="A1443" s="219">
        <f t="shared" si="43"/>
        <v>1393</v>
      </c>
      <c r="B1443" s="47" t="s">
        <v>2660</v>
      </c>
      <c r="C1443" s="47" t="s">
        <v>2599</v>
      </c>
      <c r="D1443" s="223">
        <v>2020.07</v>
      </c>
      <c r="E1443" s="48" t="s">
        <v>619</v>
      </c>
      <c r="F1443" s="49">
        <v>1249</v>
      </c>
      <c r="G1443" s="49">
        <v>2313</v>
      </c>
      <c r="H1443" s="50" t="s">
        <v>43</v>
      </c>
      <c r="I1443" s="51" t="s">
        <v>53</v>
      </c>
      <c r="K1443" s="231"/>
    </row>
    <row r="1444" spans="1:11" ht="33" customHeight="1" x14ac:dyDescent="0.2">
      <c r="A1444" s="219">
        <f t="shared" si="43"/>
        <v>1394</v>
      </c>
      <c r="B1444" s="47" t="s">
        <v>2661</v>
      </c>
      <c r="C1444" s="47" t="s">
        <v>2599</v>
      </c>
      <c r="D1444" s="223">
        <v>2020.07</v>
      </c>
      <c r="E1444" s="48" t="s">
        <v>790</v>
      </c>
      <c r="F1444" s="49">
        <v>1357</v>
      </c>
      <c r="G1444" s="49">
        <v>2323</v>
      </c>
      <c r="H1444" s="50" t="s">
        <v>43</v>
      </c>
      <c r="I1444" s="51" t="s">
        <v>53</v>
      </c>
      <c r="K1444" s="231"/>
    </row>
    <row r="1445" spans="1:11" ht="33" customHeight="1" x14ac:dyDescent="0.2">
      <c r="A1445" s="219">
        <f t="shared" si="43"/>
        <v>1395</v>
      </c>
      <c r="B1445" s="47" t="s">
        <v>2662</v>
      </c>
      <c r="C1445" s="47" t="s">
        <v>2599</v>
      </c>
      <c r="D1445" s="223">
        <v>2020.09</v>
      </c>
      <c r="E1445" s="48" t="s">
        <v>813</v>
      </c>
      <c r="F1445" s="49">
        <v>4673</v>
      </c>
      <c r="G1445" s="49">
        <v>7096</v>
      </c>
      <c r="H1445" s="50" t="s">
        <v>43</v>
      </c>
      <c r="I1445" s="51" t="s">
        <v>53</v>
      </c>
      <c r="K1445" s="231"/>
    </row>
    <row r="1446" spans="1:11" ht="33" customHeight="1" x14ac:dyDescent="0.2">
      <c r="A1446" s="219">
        <f t="shared" si="43"/>
        <v>1396</v>
      </c>
      <c r="B1446" s="47" t="s">
        <v>2663</v>
      </c>
      <c r="C1446" s="47" t="s">
        <v>2599</v>
      </c>
      <c r="D1446" s="223">
        <v>2020.11</v>
      </c>
      <c r="E1446" s="48" t="s">
        <v>757</v>
      </c>
      <c r="F1446" s="49">
        <v>1062</v>
      </c>
      <c r="G1446" s="49">
        <v>2057</v>
      </c>
      <c r="H1446" s="50" t="s">
        <v>43</v>
      </c>
      <c r="I1446" s="51" t="s">
        <v>53</v>
      </c>
      <c r="J1446" s="27" t="s">
        <v>803</v>
      </c>
      <c r="K1446" s="231"/>
    </row>
    <row r="1447" spans="1:11" ht="33" customHeight="1" x14ac:dyDescent="0.2">
      <c r="A1447" s="376" t="s">
        <v>839</v>
      </c>
      <c r="B1447" s="372"/>
      <c r="C1447" s="372"/>
      <c r="D1447" s="372"/>
      <c r="E1447" s="372"/>
      <c r="F1447" s="372"/>
      <c r="G1447" s="372"/>
      <c r="H1447" s="372"/>
      <c r="I1447" s="372"/>
      <c r="J1447" s="373"/>
    </row>
    <row r="1448" spans="1:11" ht="33" customHeight="1" x14ac:dyDescent="0.2">
      <c r="A1448" s="228">
        <f>ROW()-51</f>
        <v>1397</v>
      </c>
      <c r="B1448" s="47" t="s">
        <v>55</v>
      </c>
      <c r="C1448" s="54" t="s">
        <v>2664</v>
      </c>
      <c r="D1448" s="224">
        <v>2010.08</v>
      </c>
      <c r="E1448" s="48" t="s">
        <v>135</v>
      </c>
      <c r="F1448" s="49">
        <v>1602</v>
      </c>
      <c r="G1448" s="49">
        <v>2755</v>
      </c>
      <c r="H1448" s="156" t="s">
        <v>4</v>
      </c>
      <c r="I1448" s="156" t="s">
        <v>53</v>
      </c>
    </row>
    <row r="1449" spans="1:11" ht="33" customHeight="1" x14ac:dyDescent="0.2">
      <c r="A1449" s="228">
        <f t="shared" ref="A1449:A1480" si="44">ROW()-51</f>
        <v>1398</v>
      </c>
      <c r="B1449" s="129" t="s">
        <v>2665</v>
      </c>
      <c r="C1449" s="130" t="s">
        <v>837</v>
      </c>
      <c r="D1449" s="255">
        <v>2011.03</v>
      </c>
      <c r="E1449" s="131" t="s">
        <v>188</v>
      </c>
      <c r="F1449" s="132">
        <v>1386</v>
      </c>
      <c r="G1449" s="132">
        <v>2733</v>
      </c>
      <c r="H1449" s="133" t="s">
        <v>1146</v>
      </c>
      <c r="I1449" s="334" t="s">
        <v>53</v>
      </c>
      <c r="J1449" s="221"/>
    </row>
    <row r="1450" spans="1:11" ht="33" customHeight="1" x14ac:dyDescent="0.2">
      <c r="A1450" s="228">
        <f t="shared" si="44"/>
        <v>1399</v>
      </c>
      <c r="B1450" s="47" t="s">
        <v>2666</v>
      </c>
      <c r="C1450" s="54" t="s">
        <v>2667</v>
      </c>
      <c r="D1450" s="224">
        <v>2011.06</v>
      </c>
      <c r="E1450" s="48" t="s">
        <v>416</v>
      </c>
      <c r="F1450" s="49">
        <v>1732</v>
      </c>
      <c r="G1450" s="49">
        <v>3481</v>
      </c>
      <c r="H1450" s="50" t="s">
        <v>2</v>
      </c>
      <c r="I1450" s="156" t="s">
        <v>53</v>
      </c>
    </row>
    <row r="1451" spans="1:11" ht="33" customHeight="1" x14ac:dyDescent="0.2">
      <c r="A1451" s="228">
        <f t="shared" si="44"/>
        <v>1400</v>
      </c>
      <c r="B1451" s="47" t="s">
        <v>2668</v>
      </c>
      <c r="C1451" s="54" t="s">
        <v>2669</v>
      </c>
      <c r="D1451" s="224" t="s">
        <v>2670</v>
      </c>
      <c r="E1451" s="48" t="s">
        <v>393</v>
      </c>
      <c r="F1451" s="49">
        <v>535</v>
      </c>
      <c r="G1451" s="49">
        <v>808</v>
      </c>
      <c r="H1451" s="50" t="s">
        <v>861</v>
      </c>
      <c r="I1451" s="156" t="s">
        <v>53</v>
      </c>
    </row>
    <row r="1452" spans="1:11" ht="33" customHeight="1" x14ac:dyDescent="0.2">
      <c r="A1452" s="228">
        <f t="shared" si="44"/>
        <v>1401</v>
      </c>
      <c r="B1452" s="47" t="s">
        <v>2671</v>
      </c>
      <c r="C1452" s="130" t="s">
        <v>2672</v>
      </c>
      <c r="D1452" s="223">
        <v>2012.09</v>
      </c>
      <c r="E1452" s="48" t="s">
        <v>319</v>
      </c>
      <c r="F1452" s="49">
        <v>989</v>
      </c>
      <c r="G1452" s="49">
        <v>2034</v>
      </c>
      <c r="H1452" s="50" t="s">
        <v>1186</v>
      </c>
      <c r="I1452" s="156" t="s">
        <v>53</v>
      </c>
    </row>
    <row r="1453" spans="1:11" ht="33" customHeight="1" x14ac:dyDescent="0.2">
      <c r="A1453" s="228">
        <f t="shared" si="44"/>
        <v>1402</v>
      </c>
      <c r="B1453" s="218" t="s">
        <v>2673</v>
      </c>
      <c r="C1453" s="54" t="s">
        <v>2674</v>
      </c>
      <c r="D1453" s="224">
        <v>2012.11</v>
      </c>
      <c r="E1453" s="48" t="s">
        <v>368</v>
      </c>
      <c r="F1453" s="49">
        <v>967</v>
      </c>
      <c r="G1453" s="49">
        <v>3047</v>
      </c>
      <c r="H1453" s="50" t="s">
        <v>925</v>
      </c>
      <c r="I1453" s="156" t="s">
        <v>53</v>
      </c>
    </row>
    <row r="1454" spans="1:11" ht="33" customHeight="1" x14ac:dyDescent="0.2">
      <c r="A1454" s="228">
        <f t="shared" si="44"/>
        <v>1403</v>
      </c>
      <c r="B1454" s="54" t="s">
        <v>2675</v>
      </c>
      <c r="C1454" s="54" t="s">
        <v>2672</v>
      </c>
      <c r="D1454" s="223">
        <v>2013.09</v>
      </c>
      <c r="E1454" s="48" t="s">
        <v>353</v>
      </c>
      <c r="F1454" s="49">
        <v>1706</v>
      </c>
      <c r="G1454" s="49">
        <v>4233</v>
      </c>
      <c r="H1454" s="50" t="s">
        <v>2676</v>
      </c>
      <c r="I1454" s="156" t="s">
        <v>53</v>
      </c>
    </row>
    <row r="1455" spans="1:11" ht="33" customHeight="1" x14ac:dyDescent="0.2">
      <c r="A1455" s="228">
        <f t="shared" si="44"/>
        <v>1404</v>
      </c>
      <c r="B1455" s="54" t="s">
        <v>2677</v>
      </c>
      <c r="C1455" s="54" t="s">
        <v>2678</v>
      </c>
      <c r="D1455" s="224">
        <v>2014.04</v>
      </c>
      <c r="E1455" s="135" t="s">
        <v>125</v>
      </c>
      <c r="F1455" s="136">
        <v>3664</v>
      </c>
      <c r="G1455" s="49">
        <v>3995</v>
      </c>
      <c r="H1455" s="50" t="s">
        <v>2</v>
      </c>
      <c r="I1455" s="156" t="s">
        <v>53</v>
      </c>
      <c r="J1455" s="45"/>
    </row>
    <row r="1456" spans="1:11" ht="33" customHeight="1" x14ac:dyDescent="0.2">
      <c r="A1456" s="228">
        <f t="shared" si="44"/>
        <v>1405</v>
      </c>
      <c r="B1456" s="47" t="s">
        <v>2679</v>
      </c>
      <c r="C1456" s="54" t="s">
        <v>2680</v>
      </c>
      <c r="D1456" s="224">
        <v>2014.08</v>
      </c>
      <c r="E1456" s="48" t="s">
        <v>292</v>
      </c>
      <c r="F1456" s="49">
        <v>1053</v>
      </c>
      <c r="G1456" s="49">
        <v>2208</v>
      </c>
      <c r="H1456" s="50" t="s">
        <v>1120</v>
      </c>
      <c r="I1456" s="156" t="s">
        <v>53</v>
      </c>
    </row>
    <row r="1457" spans="1:10" ht="33" customHeight="1" x14ac:dyDescent="0.2">
      <c r="A1457" s="228">
        <f t="shared" si="44"/>
        <v>1406</v>
      </c>
      <c r="B1457" s="47" t="s">
        <v>2681</v>
      </c>
      <c r="C1457" s="54" t="s">
        <v>2682</v>
      </c>
      <c r="D1457" s="224">
        <v>2014.08</v>
      </c>
      <c r="E1457" s="48" t="s">
        <v>135</v>
      </c>
      <c r="F1457" s="49">
        <v>3090</v>
      </c>
      <c r="G1457" s="49">
        <v>6098</v>
      </c>
      <c r="H1457" s="50" t="s">
        <v>2611</v>
      </c>
      <c r="I1457" s="156" t="s">
        <v>53</v>
      </c>
    </row>
    <row r="1458" spans="1:10" ht="33" customHeight="1" x14ac:dyDescent="0.2">
      <c r="A1458" s="228">
        <f t="shared" si="44"/>
        <v>1407</v>
      </c>
      <c r="B1458" s="47" t="s">
        <v>2683</v>
      </c>
      <c r="C1458" s="54" t="s">
        <v>2684</v>
      </c>
      <c r="D1458" s="224">
        <v>2014.09</v>
      </c>
      <c r="E1458" s="48" t="s">
        <v>299</v>
      </c>
      <c r="F1458" s="49">
        <v>2718</v>
      </c>
      <c r="G1458" s="49">
        <v>7025</v>
      </c>
      <c r="H1458" s="50" t="s">
        <v>2685</v>
      </c>
      <c r="I1458" s="156" t="s">
        <v>53</v>
      </c>
    </row>
    <row r="1459" spans="1:10" ht="33" customHeight="1" x14ac:dyDescent="0.2">
      <c r="A1459" s="228">
        <f t="shared" si="44"/>
        <v>1408</v>
      </c>
      <c r="B1459" s="47" t="s">
        <v>2686</v>
      </c>
      <c r="C1459" s="54" t="s">
        <v>2687</v>
      </c>
      <c r="D1459" s="224">
        <v>2014.11</v>
      </c>
      <c r="E1459" s="48" t="s">
        <v>305</v>
      </c>
      <c r="F1459" s="49">
        <v>1085</v>
      </c>
      <c r="G1459" s="49">
        <v>2315</v>
      </c>
      <c r="H1459" s="50" t="s">
        <v>2688</v>
      </c>
      <c r="I1459" s="156" t="s">
        <v>53</v>
      </c>
    </row>
    <row r="1460" spans="1:10" ht="33" customHeight="1" x14ac:dyDescent="0.2">
      <c r="A1460" s="228">
        <f t="shared" si="44"/>
        <v>1409</v>
      </c>
      <c r="B1460" s="47" t="s">
        <v>2689</v>
      </c>
      <c r="C1460" s="54" t="s">
        <v>837</v>
      </c>
      <c r="D1460" s="224">
        <v>2014.11</v>
      </c>
      <c r="E1460" s="48" t="s">
        <v>296</v>
      </c>
      <c r="F1460" s="49">
        <v>1061</v>
      </c>
      <c r="G1460" s="49">
        <v>1459</v>
      </c>
      <c r="H1460" s="50" t="s">
        <v>2690</v>
      </c>
      <c r="I1460" s="156" t="s">
        <v>53</v>
      </c>
    </row>
    <row r="1461" spans="1:10" ht="33" customHeight="1" x14ac:dyDescent="0.2">
      <c r="A1461" s="228">
        <f t="shared" si="44"/>
        <v>1410</v>
      </c>
      <c r="B1461" s="47" t="s">
        <v>2691</v>
      </c>
      <c r="C1461" s="54" t="s">
        <v>2682</v>
      </c>
      <c r="D1461" s="224">
        <v>2014.12</v>
      </c>
      <c r="E1461" s="48" t="s">
        <v>292</v>
      </c>
      <c r="F1461" s="49">
        <v>447</v>
      </c>
      <c r="G1461" s="49">
        <v>905</v>
      </c>
      <c r="H1461" s="50" t="s">
        <v>931</v>
      </c>
      <c r="I1461" s="156" t="s">
        <v>53</v>
      </c>
    </row>
    <row r="1462" spans="1:10" ht="33" customHeight="1" x14ac:dyDescent="0.2">
      <c r="A1462" s="228">
        <f t="shared" si="44"/>
        <v>1411</v>
      </c>
      <c r="B1462" s="54" t="s">
        <v>2692</v>
      </c>
      <c r="C1462" s="28" t="s">
        <v>2674</v>
      </c>
      <c r="D1462" s="224">
        <v>2015.02</v>
      </c>
      <c r="E1462" s="55" t="s">
        <v>169</v>
      </c>
      <c r="F1462" s="56">
        <v>224</v>
      </c>
      <c r="G1462" s="56">
        <v>395</v>
      </c>
      <c r="H1462" s="50" t="s">
        <v>935</v>
      </c>
      <c r="I1462" s="199" t="s">
        <v>53</v>
      </c>
      <c r="J1462" s="46"/>
    </row>
    <row r="1463" spans="1:10" ht="33" customHeight="1" x14ac:dyDescent="0.2">
      <c r="A1463" s="228">
        <f t="shared" si="44"/>
        <v>1412</v>
      </c>
      <c r="B1463" s="54" t="s">
        <v>2693</v>
      </c>
      <c r="C1463" s="28" t="s">
        <v>2664</v>
      </c>
      <c r="D1463" s="224">
        <v>2015.04</v>
      </c>
      <c r="E1463" s="55" t="s">
        <v>267</v>
      </c>
      <c r="F1463" s="56">
        <v>856</v>
      </c>
      <c r="G1463" s="56">
        <v>1749</v>
      </c>
      <c r="H1463" s="57" t="s">
        <v>1219</v>
      </c>
      <c r="I1463" s="199" t="s">
        <v>53</v>
      </c>
      <c r="J1463" s="46"/>
    </row>
    <row r="1464" spans="1:10" ht="33" customHeight="1" x14ac:dyDescent="0.2">
      <c r="A1464" s="228">
        <f t="shared" si="44"/>
        <v>1413</v>
      </c>
      <c r="B1464" s="54" t="s">
        <v>2694</v>
      </c>
      <c r="C1464" s="54" t="s">
        <v>2672</v>
      </c>
      <c r="D1464" s="224">
        <v>2015.05</v>
      </c>
      <c r="E1464" s="55" t="s">
        <v>269</v>
      </c>
      <c r="F1464" s="56">
        <v>1118</v>
      </c>
      <c r="G1464" s="56">
        <v>2086</v>
      </c>
      <c r="H1464" s="57" t="s">
        <v>2695</v>
      </c>
      <c r="I1464" s="199" t="s">
        <v>2696</v>
      </c>
      <c r="J1464" s="45"/>
    </row>
    <row r="1465" spans="1:10" ht="33" customHeight="1" x14ac:dyDescent="0.2">
      <c r="A1465" s="228">
        <f t="shared" si="44"/>
        <v>1414</v>
      </c>
      <c r="B1465" s="54" t="s">
        <v>2697</v>
      </c>
      <c r="C1465" s="54" t="s">
        <v>2698</v>
      </c>
      <c r="D1465" s="224">
        <v>2015.08</v>
      </c>
      <c r="E1465" s="55" t="s">
        <v>288</v>
      </c>
      <c r="F1465" s="56">
        <v>1186</v>
      </c>
      <c r="G1465" s="56">
        <v>2572</v>
      </c>
      <c r="H1465" s="57" t="s">
        <v>2699</v>
      </c>
      <c r="I1465" s="199" t="s">
        <v>53</v>
      </c>
      <c r="J1465" s="46"/>
    </row>
    <row r="1466" spans="1:10" ht="33" customHeight="1" x14ac:dyDescent="0.2">
      <c r="A1466" s="228">
        <f t="shared" si="44"/>
        <v>1415</v>
      </c>
      <c r="B1466" s="54" t="s">
        <v>2700</v>
      </c>
      <c r="C1466" s="54" t="s">
        <v>2680</v>
      </c>
      <c r="D1466" s="224">
        <v>2016.07</v>
      </c>
      <c r="E1466" s="55" t="s">
        <v>213</v>
      </c>
      <c r="F1466" s="56">
        <v>973</v>
      </c>
      <c r="G1466" s="56">
        <v>2083</v>
      </c>
      <c r="H1466" s="57" t="s">
        <v>4</v>
      </c>
      <c r="I1466" s="199" t="s">
        <v>53</v>
      </c>
      <c r="J1466" s="215"/>
    </row>
    <row r="1467" spans="1:10" ht="33" customHeight="1" x14ac:dyDescent="0.2">
      <c r="A1467" s="228">
        <f t="shared" si="44"/>
        <v>1416</v>
      </c>
      <c r="B1467" s="54" t="s">
        <v>2701</v>
      </c>
      <c r="C1467" s="54" t="s">
        <v>2702</v>
      </c>
      <c r="D1467" s="224">
        <v>2016.08</v>
      </c>
      <c r="E1467" s="55" t="s">
        <v>151</v>
      </c>
      <c r="F1467" s="56">
        <v>494</v>
      </c>
      <c r="G1467" s="56">
        <v>995</v>
      </c>
      <c r="H1467" s="57" t="s">
        <v>4</v>
      </c>
      <c r="I1467" s="199" t="s">
        <v>53</v>
      </c>
      <c r="J1467" s="335"/>
    </row>
    <row r="1468" spans="1:10" ht="33" customHeight="1" x14ac:dyDescent="0.2">
      <c r="A1468" s="228">
        <f t="shared" si="44"/>
        <v>1417</v>
      </c>
      <c r="B1468" s="54" t="s">
        <v>2703</v>
      </c>
      <c r="C1468" s="54" t="s">
        <v>2698</v>
      </c>
      <c r="D1468" s="224">
        <v>2016.08</v>
      </c>
      <c r="E1468" s="55" t="s">
        <v>129</v>
      </c>
      <c r="F1468" s="56">
        <v>2038</v>
      </c>
      <c r="G1468" s="56">
        <v>4193</v>
      </c>
      <c r="H1468" s="57" t="s">
        <v>4</v>
      </c>
      <c r="I1468" s="199" t="s">
        <v>53</v>
      </c>
      <c r="J1468" s="336"/>
    </row>
    <row r="1469" spans="1:10" ht="33" customHeight="1" x14ac:dyDescent="0.2">
      <c r="A1469" s="228">
        <f t="shared" si="44"/>
        <v>1418</v>
      </c>
      <c r="B1469" s="54" t="s">
        <v>2704</v>
      </c>
      <c r="C1469" s="54" t="s">
        <v>2667</v>
      </c>
      <c r="D1469" s="224" t="s">
        <v>981</v>
      </c>
      <c r="E1469" s="55" t="s">
        <v>191</v>
      </c>
      <c r="F1469" s="56">
        <v>1531</v>
      </c>
      <c r="G1469" s="56">
        <v>2965</v>
      </c>
      <c r="H1469" s="57" t="s">
        <v>4</v>
      </c>
      <c r="I1469" s="199" t="s">
        <v>53</v>
      </c>
      <c r="J1469" s="215"/>
    </row>
    <row r="1470" spans="1:10" ht="33" customHeight="1" x14ac:dyDescent="0.2">
      <c r="A1470" s="228">
        <f t="shared" si="44"/>
        <v>1419</v>
      </c>
      <c r="B1470" s="54" t="s">
        <v>2705</v>
      </c>
      <c r="C1470" s="54" t="s">
        <v>2698</v>
      </c>
      <c r="D1470" s="224">
        <v>2016.11</v>
      </c>
      <c r="E1470" s="55" t="s">
        <v>201</v>
      </c>
      <c r="F1470" s="67">
        <v>2379</v>
      </c>
      <c r="G1470" s="68">
        <v>4838</v>
      </c>
      <c r="H1470" s="69" t="s">
        <v>1151</v>
      </c>
      <c r="I1470" s="69" t="s">
        <v>53</v>
      </c>
      <c r="J1470" s="215"/>
    </row>
    <row r="1471" spans="1:10" ht="33" customHeight="1" x14ac:dyDescent="0.2">
      <c r="A1471" s="228">
        <f t="shared" si="44"/>
        <v>1420</v>
      </c>
      <c r="B1471" s="54" t="s">
        <v>2706</v>
      </c>
      <c r="C1471" s="54" t="s">
        <v>2707</v>
      </c>
      <c r="D1471" s="224">
        <v>2016.11</v>
      </c>
      <c r="E1471" s="55" t="s">
        <v>190</v>
      </c>
      <c r="F1471" s="67">
        <v>512</v>
      </c>
      <c r="G1471" s="68">
        <v>1344</v>
      </c>
      <c r="H1471" s="57" t="s">
        <v>4</v>
      </c>
      <c r="I1471" s="69" t="s">
        <v>53</v>
      </c>
      <c r="J1471" s="215"/>
    </row>
    <row r="1472" spans="1:10" ht="33" customHeight="1" x14ac:dyDescent="0.2">
      <c r="A1472" s="228">
        <f t="shared" si="44"/>
        <v>1421</v>
      </c>
      <c r="B1472" s="54" t="s">
        <v>2708</v>
      </c>
      <c r="C1472" s="54" t="s">
        <v>2709</v>
      </c>
      <c r="D1472" s="224">
        <v>2016.12</v>
      </c>
      <c r="E1472" s="55" t="s">
        <v>140</v>
      </c>
      <c r="F1472" s="67">
        <v>544</v>
      </c>
      <c r="G1472" s="68">
        <v>1137</v>
      </c>
      <c r="H1472" s="57" t="s">
        <v>42</v>
      </c>
      <c r="I1472" s="69" t="s">
        <v>53</v>
      </c>
      <c r="J1472" s="215"/>
    </row>
    <row r="1473" spans="1:10" ht="33" customHeight="1" x14ac:dyDescent="0.2">
      <c r="A1473" s="228">
        <f t="shared" si="44"/>
        <v>1422</v>
      </c>
      <c r="B1473" s="54" t="s">
        <v>2710</v>
      </c>
      <c r="C1473" s="54" t="s">
        <v>2702</v>
      </c>
      <c r="D1473" s="224">
        <v>2017.03</v>
      </c>
      <c r="E1473" s="55" t="s">
        <v>112</v>
      </c>
      <c r="F1473" s="67">
        <v>1301</v>
      </c>
      <c r="G1473" s="56">
        <v>2116</v>
      </c>
      <c r="H1473" s="69" t="s">
        <v>2711</v>
      </c>
      <c r="I1473" s="69" t="s">
        <v>53</v>
      </c>
      <c r="J1473" s="215"/>
    </row>
    <row r="1474" spans="1:10" ht="33" customHeight="1" x14ac:dyDescent="0.2">
      <c r="A1474" s="228">
        <f t="shared" si="44"/>
        <v>1423</v>
      </c>
      <c r="B1474" s="54" t="s">
        <v>2712</v>
      </c>
      <c r="C1474" s="54" t="s">
        <v>2713</v>
      </c>
      <c r="D1474" s="224">
        <v>2017.05</v>
      </c>
      <c r="E1474" s="55" t="s">
        <v>129</v>
      </c>
      <c r="F1474" s="56">
        <v>1487</v>
      </c>
      <c r="G1474" s="56">
        <v>3132</v>
      </c>
      <c r="H1474" s="57" t="s">
        <v>4</v>
      </c>
      <c r="I1474" s="69" t="s">
        <v>53</v>
      </c>
      <c r="J1474" s="215"/>
    </row>
    <row r="1475" spans="1:10" ht="33" customHeight="1" x14ac:dyDescent="0.2">
      <c r="A1475" s="228">
        <f t="shared" si="44"/>
        <v>1424</v>
      </c>
      <c r="B1475" s="54" t="s">
        <v>2714</v>
      </c>
      <c r="C1475" s="54" t="s">
        <v>2715</v>
      </c>
      <c r="D1475" s="224">
        <v>2017.05</v>
      </c>
      <c r="E1475" s="55" t="s">
        <v>121</v>
      </c>
      <c r="F1475" s="56">
        <v>1309</v>
      </c>
      <c r="G1475" s="56">
        <v>2924</v>
      </c>
      <c r="H1475" s="57" t="s">
        <v>4</v>
      </c>
      <c r="I1475" s="69" t="s">
        <v>53</v>
      </c>
      <c r="J1475" s="215"/>
    </row>
    <row r="1476" spans="1:10" ht="33" customHeight="1" x14ac:dyDescent="0.2">
      <c r="A1476" s="228">
        <f t="shared" si="44"/>
        <v>1425</v>
      </c>
      <c r="B1476" s="78" t="s">
        <v>2716</v>
      </c>
      <c r="C1476" s="54" t="s">
        <v>2698</v>
      </c>
      <c r="D1476" s="224">
        <v>2017.11</v>
      </c>
      <c r="E1476" s="55" t="s">
        <v>514</v>
      </c>
      <c r="F1476" s="56">
        <v>601</v>
      </c>
      <c r="G1476" s="56">
        <v>1035</v>
      </c>
      <c r="H1476" s="57" t="s">
        <v>4</v>
      </c>
      <c r="I1476" s="199" t="s">
        <v>53</v>
      </c>
      <c r="J1476" s="215"/>
    </row>
    <row r="1477" spans="1:10" ht="33" customHeight="1" x14ac:dyDescent="0.2">
      <c r="A1477" s="228">
        <f t="shared" si="44"/>
        <v>1426</v>
      </c>
      <c r="B1477" s="78" t="s">
        <v>2717</v>
      </c>
      <c r="C1477" s="54" t="s">
        <v>2718</v>
      </c>
      <c r="D1477" s="224">
        <v>2018.02</v>
      </c>
      <c r="E1477" s="55" t="s">
        <v>126</v>
      </c>
      <c r="F1477" s="56">
        <v>878</v>
      </c>
      <c r="G1477" s="56">
        <v>1960</v>
      </c>
      <c r="H1477" s="57" t="s">
        <v>4</v>
      </c>
      <c r="I1477" s="199" t="s">
        <v>2719</v>
      </c>
      <c r="J1477" s="214"/>
    </row>
    <row r="1478" spans="1:10" ht="33" customHeight="1" x14ac:dyDescent="0.2">
      <c r="A1478" s="228">
        <f>ROW()-51</f>
        <v>1427</v>
      </c>
      <c r="B1478" s="47" t="s">
        <v>2720</v>
      </c>
      <c r="C1478" s="47" t="s">
        <v>808</v>
      </c>
      <c r="D1478" s="223">
        <v>2020.09</v>
      </c>
      <c r="E1478" s="48" t="s">
        <v>809</v>
      </c>
      <c r="F1478" s="49">
        <v>6656</v>
      </c>
      <c r="G1478" s="49">
        <v>14917</v>
      </c>
      <c r="H1478" s="98" t="s">
        <v>54</v>
      </c>
      <c r="I1478" s="156" t="s">
        <v>677</v>
      </c>
      <c r="J1478" s="214"/>
    </row>
    <row r="1479" spans="1:10" ht="32.4" x14ac:dyDescent="0.2">
      <c r="A1479" s="228">
        <f t="shared" si="44"/>
        <v>1428</v>
      </c>
      <c r="B1479" s="47" t="s">
        <v>827</v>
      </c>
      <c r="C1479" s="47" t="s">
        <v>808</v>
      </c>
      <c r="D1479" s="223" t="s">
        <v>822</v>
      </c>
      <c r="E1479" s="48" t="s">
        <v>551</v>
      </c>
      <c r="F1479" s="49">
        <v>5095</v>
      </c>
      <c r="G1479" s="49">
        <v>10446</v>
      </c>
      <c r="H1479" s="50" t="s">
        <v>43</v>
      </c>
      <c r="I1479" s="156" t="s">
        <v>53</v>
      </c>
    </row>
    <row r="1480" spans="1:10" ht="33" thickBot="1" x14ac:dyDescent="0.25">
      <c r="A1480" s="346">
        <f t="shared" si="44"/>
        <v>1429</v>
      </c>
      <c r="B1480" s="337" t="s">
        <v>2740</v>
      </c>
      <c r="C1480" s="337" t="s">
        <v>808</v>
      </c>
      <c r="D1480" s="338">
        <v>2020.12</v>
      </c>
      <c r="E1480" s="339" t="s">
        <v>2737</v>
      </c>
      <c r="F1480" s="340">
        <v>3075</v>
      </c>
      <c r="G1480" s="340">
        <v>7422</v>
      </c>
      <c r="H1480" s="341" t="s">
        <v>54</v>
      </c>
      <c r="I1480" s="342" t="s">
        <v>53</v>
      </c>
      <c r="J1480" s="355" t="s">
        <v>803</v>
      </c>
    </row>
    <row r="1481" spans="1:10" ht="32.4" x14ac:dyDescent="0.2">
      <c r="A1481" s="347"/>
      <c r="B1481" s="348"/>
      <c r="C1481" s="348"/>
      <c r="D1481" s="349"/>
      <c r="E1481" s="350"/>
      <c r="F1481" s="351"/>
      <c r="G1481" s="351"/>
      <c r="H1481" s="352"/>
      <c r="I1481" s="353"/>
      <c r="J1481" s="354"/>
    </row>
    <row r="1482" spans="1:10" ht="32.4" x14ac:dyDescent="0.2"/>
    <row r="1483" spans="1:10" ht="32.4" x14ac:dyDescent="0.2"/>
    <row r="1484" spans="1:10" ht="32.4" x14ac:dyDescent="0.2"/>
    <row r="1485" spans="1:10" ht="32.4" x14ac:dyDescent="0.2"/>
    <row r="1486" spans="1:10" ht="32.4" x14ac:dyDescent="0.2"/>
  </sheetData>
  <mergeCells count="56">
    <mergeCell ref="A1392:J1392"/>
    <mergeCell ref="A1447:J1447"/>
    <mergeCell ref="A1247:J1247"/>
    <mergeCell ref="A1252:J1252"/>
    <mergeCell ref="A1288:J1288"/>
    <mergeCell ref="A1364:J1364"/>
    <mergeCell ref="A1386:J1386"/>
    <mergeCell ref="A1389:J1389"/>
    <mergeCell ref="A1244:J1244"/>
    <mergeCell ref="A687:J687"/>
    <mergeCell ref="A690:J690"/>
    <mergeCell ref="A874:J874"/>
    <mergeCell ref="A879:J879"/>
    <mergeCell ref="A1052:J1052"/>
    <mergeCell ref="A1073:J1073"/>
    <mergeCell ref="A1080:J1080"/>
    <mergeCell ref="A1097:J1097"/>
    <mergeCell ref="A1232:J1232"/>
    <mergeCell ref="A1239:J1239"/>
    <mergeCell ref="A1242:J1242"/>
    <mergeCell ref="A226:J226"/>
    <mergeCell ref="A233:J233"/>
    <mergeCell ref="A236:J236"/>
    <mergeCell ref="A238:J238"/>
    <mergeCell ref="A683:J683"/>
    <mergeCell ref="A450:J450"/>
    <mergeCell ref="A453:J453"/>
    <mergeCell ref="A463:J463"/>
    <mergeCell ref="A585:J585"/>
    <mergeCell ref="A589:J589"/>
    <mergeCell ref="A591:J591"/>
    <mergeCell ref="A596:J596"/>
    <mergeCell ref="A599:J599"/>
    <mergeCell ref="A619:J619"/>
    <mergeCell ref="A621:J621"/>
    <mergeCell ref="A668:J668"/>
    <mergeCell ref="A154:J154"/>
    <mergeCell ref="A160:J160"/>
    <mergeCell ref="A176:J176"/>
    <mergeCell ref="A195:J195"/>
    <mergeCell ref="A204:J204"/>
    <mergeCell ref="A41:J41"/>
    <mergeCell ref="A2:E2"/>
    <mergeCell ref="A3:A4"/>
    <mergeCell ref="B3:B4"/>
    <mergeCell ref="C3:C4"/>
    <mergeCell ref="D3:D4"/>
    <mergeCell ref="E3:E4"/>
    <mergeCell ref="H3:H4"/>
    <mergeCell ref="I3:I4"/>
    <mergeCell ref="J3:J4"/>
    <mergeCell ref="A5:J5"/>
    <mergeCell ref="A24:J24"/>
    <mergeCell ref="A443:J443"/>
    <mergeCell ref="A44:J44"/>
    <mergeCell ref="A143:J143"/>
  </mergeCells>
  <phoneticPr fontId="2"/>
  <dataValidations count="4">
    <dataValidation type="list" allowBlank="1" showInputMessage="1" showErrorMessage="1" sqref="C1448:C1451 WVK984503:WVK985613 WLO984503:WLO985613 WBS984503:WBS985613 VRW984503:VRW985613 VIA984503:VIA985613 UYE984503:UYE985613 UOI984503:UOI985613 UEM984503:UEM985613 TUQ984503:TUQ985613 TKU984503:TKU985613 TAY984503:TAY985613 SRC984503:SRC985613 SHG984503:SHG985613 RXK984503:RXK985613 RNO984503:RNO985613 RDS984503:RDS985613 QTW984503:QTW985613 QKA984503:QKA985613 QAE984503:QAE985613 PQI984503:PQI985613 PGM984503:PGM985613 OWQ984503:OWQ985613 OMU984503:OMU985613 OCY984503:OCY985613 NTC984503:NTC985613 NJG984503:NJG985613 MZK984503:MZK985613 MPO984503:MPO985613 MFS984503:MFS985613 LVW984503:LVW985613 LMA984503:LMA985613 LCE984503:LCE985613 KSI984503:KSI985613 KIM984503:KIM985613 JYQ984503:JYQ985613 JOU984503:JOU985613 JEY984503:JEY985613 IVC984503:IVC985613 ILG984503:ILG985613 IBK984503:IBK985613 HRO984503:HRO985613 HHS984503:HHS985613 GXW984503:GXW985613 GOA984503:GOA985613 GEE984503:GEE985613 FUI984503:FUI985613 FKM984503:FKM985613 FAQ984503:FAQ985613 EQU984503:EQU985613 EGY984503:EGY985613 DXC984503:DXC985613 DNG984503:DNG985613 DDK984503:DDK985613 CTO984503:CTO985613 CJS984503:CJS985613 BZW984503:BZW985613 BQA984503:BQA985613 BGE984503:BGE985613 AWI984503:AWI985613 AMM984503:AMM985613 ACQ984503:ACQ985613 SU984503:SU985613 IY984503:IY985613 C984503:C985613 WVK918967:WVK920077 WLO918967:WLO920077 WBS918967:WBS920077 VRW918967:VRW920077 VIA918967:VIA920077 UYE918967:UYE920077 UOI918967:UOI920077 UEM918967:UEM920077 TUQ918967:TUQ920077 TKU918967:TKU920077 TAY918967:TAY920077 SRC918967:SRC920077 SHG918967:SHG920077 RXK918967:RXK920077 RNO918967:RNO920077 RDS918967:RDS920077 QTW918967:QTW920077 QKA918967:QKA920077 QAE918967:QAE920077 PQI918967:PQI920077 PGM918967:PGM920077 OWQ918967:OWQ920077 OMU918967:OMU920077 OCY918967:OCY920077 NTC918967:NTC920077 NJG918967:NJG920077 MZK918967:MZK920077 MPO918967:MPO920077 MFS918967:MFS920077 LVW918967:LVW920077 LMA918967:LMA920077 LCE918967:LCE920077 KSI918967:KSI920077 KIM918967:KIM920077 JYQ918967:JYQ920077 JOU918967:JOU920077 JEY918967:JEY920077 IVC918967:IVC920077 ILG918967:ILG920077 IBK918967:IBK920077 HRO918967:HRO920077 HHS918967:HHS920077 GXW918967:GXW920077 GOA918967:GOA920077 GEE918967:GEE920077 FUI918967:FUI920077 FKM918967:FKM920077 FAQ918967:FAQ920077 EQU918967:EQU920077 EGY918967:EGY920077 DXC918967:DXC920077 DNG918967:DNG920077 DDK918967:DDK920077 CTO918967:CTO920077 CJS918967:CJS920077 BZW918967:BZW920077 BQA918967:BQA920077 BGE918967:BGE920077 AWI918967:AWI920077 AMM918967:AMM920077 ACQ918967:ACQ920077 SU918967:SU920077 IY918967:IY920077 C918967:C920077 WVK853431:WVK854541 WLO853431:WLO854541 WBS853431:WBS854541 VRW853431:VRW854541 VIA853431:VIA854541 UYE853431:UYE854541 UOI853431:UOI854541 UEM853431:UEM854541 TUQ853431:TUQ854541 TKU853431:TKU854541 TAY853431:TAY854541 SRC853431:SRC854541 SHG853431:SHG854541 RXK853431:RXK854541 RNO853431:RNO854541 RDS853431:RDS854541 QTW853431:QTW854541 QKA853431:QKA854541 QAE853431:QAE854541 PQI853431:PQI854541 PGM853431:PGM854541 OWQ853431:OWQ854541 OMU853431:OMU854541 OCY853431:OCY854541 NTC853431:NTC854541 NJG853431:NJG854541 MZK853431:MZK854541 MPO853431:MPO854541 MFS853431:MFS854541 LVW853431:LVW854541 LMA853431:LMA854541 LCE853431:LCE854541 KSI853431:KSI854541 KIM853431:KIM854541 JYQ853431:JYQ854541 JOU853431:JOU854541 JEY853431:JEY854541 IVC853431:IVC854541 ILG853431:ILG854541 IBK853431:IBK854541 HRO853431:HRO854541 HHS853431:HHS854541 GXW853431:GXW854541 GOA853431:GOA854541 GEE853431:GEE854541 FUI853431:FUI854541 FKM853431:FKM854541 FAQ853431:FAQ854541 EQU853431:EQU854541 EGY853431:EGY854541 DXC853431:DXC854541 DNG853431:DNG854541 DDK853431:DDK854541 CTO853431:CTO854541 CJS853431:CJS854541 BZW853431:BZW854541 BQA853431:BQA854541 BGE853431:BGE854541 AWI853431:AWI854541 AMM853431:AMM854541 ACQ853431:ACQ854541 SU853431:SU854541 IY853431:IY854541 C853431:C854541 WVK787895:WVK789005 WLO787895:WLO789005 WBS787895:WBS789005 VRW787895:VRW789005 VIA787895:VIA789005 UYE787895:UYE789005 UOI787895:UOI789005 UEM787895:UEM789005 TUQ787895:TUQ789005 TKU787895:TKU789005 TAY787895:TAY789005 SRC787895:SRC789005 SHG787895:SHG789005 RXK787895:RXK789005 RNO787895:RNO789005 RDS787895:RDS789005 QTW787895:QTW789005 QKA787895:QKA789005 QAE787895:QAE789005 PQI787895:PQI789005 PGM787895:PGM789005 OWQ787895:OWQ789005 OMU787895:OMU789005 OCY787895:OCY789005 NTC787895:NTC789005 NJG787895:NJG789005 MZK787895:MZK789005 MPO787895:MPO789005 MFS787895:MFS789005 LVW787895:LVW789005 LMA787895:LMA789005 LCE787895:LCE789005 KSI787895:KSI789005 KIM787895:KIM789005 JYQ787895:JYQ789005 JOU787895:JOU789005 JEY787895:JEY789005 IVC787895:IVC789005 ILG787895:ILG789005 IBK787895:IBK789005 HRO787895:HRO789005 HHS787895:HHS789005 GXW787895:GXW789005 GOA787895:GOA789005 GEE787895:GEE789005 FUI787895:FUI789005 FKM787895:FKM789005 FAQ787895:FAQ789005 EQU787895:EQU789005 EGY787895:EGY789005 DXC787895:DXC789005 DNG787895:DNG789005 DDK787895:DDK789005 CTO787895:CTO789005 CJS787895:CJS789005 BZW787895:BZW789005 BQA787895:BQA789005 BGE787895:BGE789005 AWI787895:AWI789005 AMM787895:AMM789005 ACQ787895:ACQ789005 SU787895:SU789005 IY787895:IY789005 C787895:C789005 WVK722359:WVK723469 WLO722359:WLO723469 WBS722359:WBS723469 VRW722359:VRW723469 VIA722359:VIA723469 UYE722359:UYE723469 UOI722359:UOI723469 UEM722359:UEM723469 TUQ722359:TUQ723469 TKU722359:TKU723469 TAY722359:TAY723469 SRC722359:SRC723469 SHG722359:SHG723469 RXK722359:RXK723469 RNO722359:RNO723469 RDS722359:RDS723469 QTW722359:QTW723469 QKA722359:QKA723469 QAE722359:QAE723469 PQI722359:PQI723469 PGM722359:PGM723469 OWQ722359:OWQ723469 OMU722359:OMU723469 OCY722359:OCY723469 NTC722359:NTC723469 NJG722359:NJG723469 MZK722359:MZK723469 MPO722359:MPO723469 MFS722359:MFS723469 LVW722359:LVW723469 LMA722359:LMA723469 LCE722359:LCE723469 KSI722359:KSI723469 KIM722359:KIM723469 JYQ722359:JYQ723469 JOU722359:JOU723469 JEY722359:JEY723469 IVC722359:IVC723469 ILG722359:ILG723469 IBK722359:IBK723469 HRO722359:HRO723469 HHS722359:HHS723469 GXW722359:GXW723469 GOA722359:GOA723469 GEE722359:GEE723469 FUI722359:FUI723469 FKM722359:FKM723469 FAQ722359:FAQ723469 EQU722359:EQU723469 EGY722359:EGY723469 DXC722359:DXC723469 DNG722359:DNG723469 DDK722359:DDK723469 CTO722359:CTO723469 CJS722359:CJS723469 BZW722359:BZW723469 BQA722359:BQA723469 BGE722359:BGE723469 AWI722359:AWI723469 AMM722359:AMM723469 ACQ722359:ACQ723469 SU722359:SU723469 IY722359:IY723469 C722359:C723469 WVK656823:WVK657933 WLO656823:WLO657933 WBS656823:WBS657933 VRW656823:VRW657933 VIA656823:VIA657933 UYE656823:UYE657933 UOI656823:UOI657933 UEM656823:UEM657933 TUQ656823:TUQ657933 TKU656823:TKU657933 TAY656823:TAY657933 SRC656823:SRC657933 SHG656823:SHG657933 RXK656823:RXK657933 RNO656823:RNO657933 RDS656823:RDS657933 QTW656823:QTW657933 QKA656823:QKA657933 QAE656823:QAE657933 PQI656823:PQI657933 PGM656823:PGM657933 OWQ656823:OWQ657933 OMU656823:OMU657933 OCY656823:OCY657933 NTC656823:NTC657933 NJG656823:NJG657933 MZK656823:MZK657933 MPO656823:MPO657933 MFS656823:MFS657933 LVW656823:LVW657933 LMA656823:LMA657933 LCE656823:LCE657933 KSI656823:KSI657933 KIM656823:KIM657933 JYQ656823:JYQ657933 JOU656823:JOU657933 JEY656823:JEY657933 IVC656823:IVC657933 ILG656823:ILG657933 IBK656823:IBK657933 HRO656823:HRO657933 HHS656823:HHS657933 GXW656823:GXW657933 GOA656823:GOA657933 GEE656823:GEE657933 FUI656823:FUI657933 FKM656823:FKM657933 FAQ656823:FAQ657933 EQU656823:EQU657933 EGY656823:EGY657933 DXC656823:DXC657933 DNG656823:DNG657933 DDK656823:DDK657933 CTO656823:CTO657933 CJS656823:CJS657933 BZW656823:BZW657933 BQA656823:BQA657933 BGE656823:BGE657933 AWI656823:AWI657933 AMM656823:AMM657933 ACQ656823:ACQ657933 SU656823:SU657933 IY656823:IY657933 C656823:C657933 WVK591287:WVK592397 WLO591287:WLO592397 WBS591287:WBS592397 VRW591287:VRW592397 VIA591287:VIA592397 UYE591287:UYE592397 UOI591287:UOI592397 UEM591287:UEM592397 TUQ591287:TUQ592397 TKU591287:TKU592397 TAY591287:TAY592397 SRC591287:SRC592397 SHG591287:SHG592397 RXK591287:RXK592397 RNO591287:RNO592397 RDS591287:RDS592397 QTW591287:QTW592397 QKA591287:QKA592397 QAE591287:QAE592397 PQI591287:PQI592397 PGM591287:PGM592397 OWQ591287:OWQ592397 OMU591287:OMU592397 OCY591287:OCY592397 NTC591287:NTC592397 NJG591287:NJG592397 MZK591287:MZK592397 MPO591287:MPO592397 MFS591287:MFS592397 LVW591287:LVW592397 LMA591287:LMA592397 LCE591287:LCE592397 KSI591287:KSI592397 KIM591287:KIM592397 JYQ591287:JYQ592397 JOU591287:JOU592397 JEY591287:JEY592397 IVC591287:IVC592397 ILG591287:ILG592397 IBK591287:IBK592397 HRO591287:HRO592397 HHS591287:HHS592397 GXW591287:GXW592397 GOA591287:GOA592397 GEE591287:GEE592397 FUI591287:FUI592397 FKM591287:FKM592397 FAQ591287:FAQ592397 EQU591287:EQU592397 EGY591287:EGY592397 DXC591287:DXC592397 DNG591287:DNG592397 DDK591287:DDK592397 CTO591287:CTO592397 CJS591287:CJS592397 BZW591287:BZW592397 BQA591287:BQA592397 BGE591287:BGE592397 AWI591287:AWI592397 AMM591287:AMM592397 ACQ591287:ACQ592397 SU591287:SU592397 IY591287:IY592397 C591287:C592397 WVK525751:WVK526861 WLO525751:WLO526861 WBS525751:WBS526861 VRW525751:VRW526861 VIA525751:VIA526861 UYE525751:UYE526861 UOI525751:UOI526861 UEM525751:UEM526861 TUQ525751:TUQ526861 TKU525751:TKU526861 TAY525751:TAY526861 SRC525751:SRC526861 SHG525751:SHG526861 RXK525751:RXK526861 RNO525751:RNO526861 RDS525751:RDS526861 QTW525751:QTW526861 QKA525751:QKA526861 QAE525751:QAE526861 PQI525751:PQI526861 PGM525751:PGM526861 OWQ525751:OWQ526861 OMU525751:OMU526861 OCY525751:OCY526861 NTC525751:NTC526861 NJG525751:NJG526861 MZK525751:MZK526861 MPO525751:MPO526861 MFS525751:MFS526861 LVW525751:LVW526861 LMA525751:LMA526861 LCE525751:LCE526861 KSI525751:KSI526861 KIM525751:KIM526861 JYQ525751:JYQ526861 JOU525751:JOU526861 JEY525751:JEY526861 IVC525751:IVC526861 ILG525751:ILG526861 IBK525751:IBK526861 HRO525751:HRO526861 HHS525751:HHS526861 GXW525751:GXW526861 GOA525751:GOA526861 GEE525751:GEE526861 FUI525751:FUI526861 FKM525751:FKM526861 FAQ525751:FAQ526861 EQU525751:EQU526861 EGY525751:EGY526861 DXC525751:DXC526861 DNG525751:DNG526861 DDK525751:DDK526861 CTO525751:CTO526861 CJS525751:CJS526861 BZW525751:BZW526861 BQA525751:BQA526861 BGE525751:BGE526861 AWI525751:AWI526861 AMM525751:AMM526861 ACQ525751:ACQ526861 SU525751:SU526861 IY525751:IY526861 C525751:C526861 WVK460215:WVK461325 WLO460215:WLO461325 WBS460215:WBS461325 VRW460215:VRW461325 VIA460215:VIA461325 UYE460215:UYE461325 UOI460215:UOI461325 UEM460215:UEM461325 TUQ460215:TUQ461325 TKU460215:TKU461325 TAY460215:TAY461325 SRC460215:SRC461325 SHG460215:SHG461325 RXK460215:RXK461325 RNO460215:RNO461325 RDS460215:RDS461325 QTW460215:QTW461325 QKA460215:QKA461325 QAE460215:QAE461325 PQI460215:PQI461325 PGM460215:PGM461325 OWQ460215:OWQ461325 OMU460215:OMU461325 OCY460215:OCY461325 NTC460215:NTC461325 NJG460215:NJG461325 MZK460215:MZK461325 MPO460215:MPO461325 MFS460215:MFS461325 LVW460215:LVW461325 LMA460215:LMA461325 LCE460215:LCE461325 KSI460215:KSI461325 KIM460215:KIM461325 JYQ460215:JYQ461325 JOU460215:JOU461325 JEY460215:JEY461325 IVC460215:IVC461325 ILG460215:ILG461325 IBK460215:IBK461325 HRO460215:HRO461325 HHS460215:HHS461325 GXW460215:GXW461325 GOA460215:GOA461325 GEE460215:GEE461325 FUI460215:FUI461325 FKM460215:FKM461325 FAQ460215:FAQ461325 EQU460215:EQU461325 EGY460215:EGY461325 DXC460215:DXC461325 DNG460215:DNG461325 DDK460215:DDK461325 CTO460215:CTO461325 CJS460215:CJS461325 BZW460215:BZW461325 BQA460215:BQA461325 BGE460215:BGE461325 AWI460215:AWI461325 AMM460215:AMM461325 ACQ460215:ACQ461325 SU460215:SU461325 IY460215:IY461325 C460215:C461325 WVK394679:WVK395789 WLO394679:WLO395789 WBS394679:WBS395789 VRW394679:VRW395789 VIA394679:VIA395789 UYE394679:UYE395789 UOI394679:UOI395789 UEM394679:UEM395789 TUQ394679:TUQ395789 TKU394679:TKU395789 TAY394679:TAY395789 SRC394679:SRC395789 SHG394679:SHG395789 RXK394679:RXK395789 RNO394679:RNO395789 RDS394679:RDS395789 QTW394679:QTW395789 QKA394679:QKA395789 QAE394679:QAE395789 PQI394679:PQI395789 PGM394679:PGM395789 OWQ394679:OWQ395789 OMU394679:OMU395789 OCY394679:OCY395789 NTC394679:NTC395789 NJG394679:NJG395789 MZK394679:MZK395789 MPO394679:MPO395789 MFS394679:MFS395789 LVW394679:LVW395789 LMA394679:LMA395789 LCE394679:LCE395789 KSI394679:KSI395789 KIM394679:KIM395789 JYQ394679:JYQ395789 JOU394679:JOU395789 JEY394679:JEY395789 IVC394679:IVC395789 ILG394679:ILG395789 IBK394679:IBK395789 HRO394679:HRO395789 HHS394679:HHS395789 GXW394679:GXW395789 GOA394679:GOA395789 GEE394679:GEE395789 FUI394679:FUI395789 FKM394679:FKM395789 FAQ394679:FAQ395789 EQU394679:EQU395789 EGY394679:EGY395789 DXC394679:DXC395789 DNG394679:DNG395789 DDK394679:DDK395789 CTO394679:CTO395789 CJS394679:CJS395789 BZW394679:BZW395789 BQA394679:BQA395789 BGE394679:BGE395789 AWI394679:AWI395789 AMM394679:AMM395789 ACQ394679:ACQ395789 SU394679:SU395789 IY394679:IY395789 C394679:C395789 WVK329143:WVK330253 WLO329143:WLO330253 WBS329143:WBS330253 VRW329143:VRW330253 VIA329143:VIA330253 UYE329143:UYE330253 UOI329143:UOI330253 UEM329143:UEM330253 TUQ329143:TUQ330253 TKU329143:TKU330253 TAY329143:TAY330253 SRC329143:SRC330253 SHG329143:SHG330253 RXK329143:RXK330253 RNO329143:RNO330253 RDS329143:RDS330253 QTW329143:QTW330253 QKA329143:QKA330253 QAE329143:QAE330253 PQI329143:PQI330253 PGM329143:PGM330253 OWQ329143:OWQ330253 OMU329143:OMU330253 OCY329143:OCY330253 NTC329143:NTC330253 NJG329143:NJG330253 MZK329143:MZK330253 MPO329143:MPO330253 MFS329143:MFS330253 LVW329143:LVW330253 LMA329143:LMA330253 LCE329143:LCE330253 KSI329143:KSI330253 KIM329143:KIM330253 JYQ329143:JYQ330253 JOU329143:JOU330253 JEY329143:JEY330253 IVC329143:IVC330253 ILG329143:ILG330253 IBK329143:IBK330253 HRO329143:HRO330253 HHS329143:HHS330253 GXW329143:GXW330253 GOA329143:GOA330253 GEE329143:GEE330253 FUI329143:FUI330253 FKM329143:FKM330253 FAQ329143:FAQ330253 EQU329143:EQU330253 EGY329143:EGY330253 DXC329143:DXC330253 DNG329143:DNG330253 DDK329143:DDK330253 CTO329143:CTO330253 CJS329143:CJS330253 BZW329143:BZW330253 BQA329143:BQA330253 BGE329143:BGE330253 AWI329143:AWI330253 AMM329143:AMM330253 ACQ329143:ACQ330253 SU329143:SU330253 IY329143:IY330253 C329143:C330253 WVK263607:WVK264717 WLO263607:WLO264717 WBS263607:WBS264717 VRW263607:VRW264717 VIA263607:VIA264717 UYE263607:UYE264717 UOI263607:UOI264717 UEM263607:UEM264717 TUQ263607:TUQ264717 TKU263607:TKU264717 TAY263607:TAY264717 SRC263607:SRC264717 SHG263607:SHG264717 RXK263607:RXK264717 RNO263607:RNO264717 RDS263607:RDS264717 QTW263607:QTW264717 QKA263607:QKA264717 QAE263607:QAE264717 PQI263607:PQI264717 PGM263607:PGM264717 OWQ263607:OWQ264717 OMU263607:OMU264717 OCY263607:OCY264717 NTC263607:NTC264717 NJG263607:NJG264717 MZK263607:MZK264717 MPO263607:MPO264717 MFS263607:MFS264717 LVW263607:LVW264717 LMA263607:LMA264717 LCE263607:LCE264717 KSI263607:KSI264717 KIM263607:KIM264717 JYQ263607:JYQ264717 JOU263607:JOU264717 JEY263607:JEY264717 IVC263607:IVC264717 ILG263607:ILG264717 IBK263607:IBK264717 HRO263607:HRO264717 HHS263607:HHS264717 GXW263607:GXW264717 GOA263607:GOA264717 GEE263607:GEE264717 FUI263607:FUI264717 FKM263607:FKM264717 FAQ263607:FAQ264717 EQU263607:EQU264717 EGY263607:EGY264717 DXC263607:DXC264717 DNG263607:DNG264717 DDK263607:DDK264717 CTO263607:CTO264717 CJS263607:CJS264717 BZW263607:BZW264717 BQA263607:BQA264717 BGE263607:BGE264717 AWI263607:AWI264717 AMM263607:AMM264717 ACQ263607:ACQ264717 SU263607:SU264717 IY263607:IY264717 C263607:C264717 WVK198071:WVK199181 WLO198071:WLO199181 WBS198071:WBS199181 VRW198071:VRW199181 VIA198071:VIA199181 UYE198071:UYE199181 UOI198071:UOI199181 UEM198071:UEM199181 TUQ198071:TUQ199181 TKU198071:TKU199181 TAY198071:TAY199181 SRC198071:SRC199181 SHG198071:SHG199181 RXK198071:RXK199181 RNO198071:RNO199181 RDS198071:RDS199181 QTW198071:QTW199181 QKA198071:QKA199181 QAE198071:QAE199181 PQI198071:PQI199181 PGM198071:PGM199181 OWQ198071:OWQ199181 OMU198071:OMU199181 OCY198071:OCY199181 NTC198071:NTC199181 NJG198071:NJG199181 MZK198071:MZK199181 MPO198071:MPO199181 MFS198071:MFS199181 LVW198071:LVW199181 LMA198071:LMA199181 LCE198071:LCE199181 KSI198071:KSI199181 KIM198071:KIM199181 JYQ198071:JYQ199181 JOU198071:JOU199181 JEY198071:JEY199181 IVC198071:IVC199181 ILG198071:ILG199181 IBK198071:IBK199181 HRO198071:HRO199181 HHS198071:HHS199181 GXW198071:GXW199181 GOA198071:GOA199181 GEE198071:GEE199181 FUI198071:FUI199181 FKM198071:FKM199181 FAQ198071:FAQ199181 EQU198071:EQU199181 EGY198071:EGY199181 DXC198071:DXC199181 DNG198071:DNG199181 DDK198071:DDK199181 CTO198071:CTO199181 CJS198071:CJS199181 BZW198071:BZW199181 BQA198071:BQA199181 BGE198071:BGE199181 AWI198071:AWI199181 AMM198071:AMM199181 ACQ198071:ACQ199181 SU198071:SU199181 IY198071:IY199181 C198071:C199181 WVK132535:WVK133645 WLO132535:WLO133645 WBS132535:WBS133645 VRW132535:VRW133645 VIA132535:VIA133645 UYE132535:UYE133645 UOI132535:UOI133645 UEM132535:UEM133645 TUQ132535:TUQ133645 TKU132535:TKU133645 TAY132535:TAY133645 SRC132535:SRC133645 SHG132535:SHG133645 RXK132535:RXK133645 RNO132535:RNO133645 RDS132535:RDS133645 QTW132535:QTW133645 QKA132535:QKA133645 QAE132535:QAE133645 PQI132535:PQI133645 PGM132535:PGM133645 OWQ132535:OWQ133645 OMU132535:OMU133645 OCY132535:OCY133645 NTC132535:NTC133645 NJG132535:NJG133645 MZK132535:MZK133645 MPO132535:MPO133645 MFS132535:MFS133645 LVW132535:LVW133645 LMA132535:LMA133645 LCE132535:LCE133645 KSI132535:KSI133645 KIM132535:KIM133645 JYQ132535:JYQ133645 JOU132535:JOU133645 JEY132535:JEY133645 IVC132535:IVC133645 ILG132535:ILG133645 IBK132535:IBK133645 HRO132535:HRO133645 HHS132535:HHS133645 GXW132535:GXW133645 GOA132535:GOA133645 GEE132535:GEE133645 FUI132535:FUI133645 FKM132535:FKM133645 FAQ132535:FAQ133645 EQU132535:EQU133645 EGY132535:EGY133645 DXC132535:DXC133645 DNG132535:DNG133645 DDK132535:DDK133645 CTO132535:CTO133645 CJS132535:CJS133645 BZW132535:BZW133645 BQA132535:BQA133645 BGE132535:BGE133645 AWI132535:AWI133645 AMM132535:AMM133645 ACQ132535:ACQ133645 SU132535:SU133645 IY132535:IY133645 C132535:C133645 WVK66999:WVK68109 WLO66999:WLO68109 WBS66999:WBS68109 VRW66999:VRW68109 VIA66999:VIA68109 UYE66999:UYE68109 UOI66999:UOI68109 UEM66999:UEM68109 TUQ66999:TUQ68109 TKU66999:TKU68109 TAY66999:TAY68109 SRC66999:SRC68109 SHG66999:SHG68109 RXK66999:RXK68109 RNO66999:RNO68109 RDS66999:RDS68109 QTW66999:QTW68109 QKA66999:QKA68109 QAE66999:QAE68109 PQI66999:PQI68109 PGM66999:PGM68109 OWQ66999:OWQ68109 OMU66999:OMU68109 OCY66999:OCY68109 NTC66999:NTC68109 NJG66999:NJG68109 MZK66999:MZK68109 MPO66999:MPO68109 MFS66999:MFS68109 LVW66999:LVW68109 LMA66999:LMA68109 LCE66999:LCE68109 KSI66999:KSI68109 KIM66999:KIM68109 JYQ66999:JYQ68109 JOU66999:JOU68109 JEY66999:JEY68109 IVC66999:IVC68109 ILG66999:ILG68109 IBK66999:IBK68109 HRO66999:HRO68109 HHS66999:HHS68109 GXW66999:GXW68109 GOA66999:GOA68109 GEE66999:GEE68109 FUI66999:FUI68109 FKM66999:FKM68109 FAQ66999:FAQ68109 EQU66999:EQU68109 EGY66999:EGY68109 DXC66999:DXC68109 DNG66999:DNG68109 DDK66999:DDK68109 CTO66999:CTO68109 CJS66999:CJS68109 BZW66999:BZW68109 BQA66999:BQA68109 BGE66999:BGE68109 AWI66999:AWI68109 AMM66999:AMM68109 ACQ66999:ACQ68109 SU66999:SU68109 IY66999:IY68109 C66999:C68109 WVK1253:WVK1255 WVK984479:WVK984485 WLO984479:WLO984485 WBS984479:WBS984485 VRW984479:VRW984485 VIA984479:VIA984485 UYE984479:UYE984485 UOI984479:UOI984485 UEM984479:UEM984485 TUQ984479:TUQ984485 TKU984479:TKU984485 TAY984479:TAY984485 SRC984479:SRC984485 SHG984479:SHG984485 RXK984479:RXK984485 RNO984479:RNO984485 RDS984479:RDS984485 QTW984479:QTW984485 QKA984479:QKA984485 QAE984479:QAE984485 PQI984479:PQI984485 PGM984479:PGM984485 OWQ984479:OWQ984485 OMU984479:OMU984485 OCY984479:OCY984485 NTC984479:NTC984485 NJG984479:NJG984485 MZK984479:MZK984485 MPO984479:MPO984485 MFS984479:MFS984485 LVW984479:LVW984485 LMA984479:LMA984485 LCE984479:LCE984485 KSI984479:KSI984485 KIM984479:KIM984485 JYQ984479:JYQ984485 JOU984479:JOU984485 JEY984479:JEY984485 IVC984479:IVC984485 ILG984479:ILG984485 IBK984479:IBK984485 HRO984479:HRO984485 HHS984479:HHS984485 GXW984479:GXW984485 GOA984479:GOA984485 GEE984479:GEE984485 FUI984479:FUI984485 FKM984479:FKM984485 FAQ984479:FAQ984485 EQU984479:EQU984485 EGY984479:EGY984485 DXC984479:DXC984485 DNG984479:DNG984485 DDK984479:DDK984485 CTO984479:CTO984485 CJS984479:CJS984485 BZW984479:BZW984485 BQA984479:BQA984485 BGE984479:BGE984485 AWI984479:AWI984485 AMM984479:AMM984485 ACQ984479:ACQ984485 SU984479:SU984485 IY984479:IY984485 C984479:C984485 WVK918943:WVK918949 WLO918943:WLO918949 WBS918943:WBS918949 VRW918943:VRW918949 VIA918943:VIA918949 UYE918943:UYE918949 UOI918943:UOI918949 UEM918943:UEM918949 TUQ918943:TUQ918949 TKU918943:TKU918949 TAY918943:TAY918949 SRC918943:SRC918949 SHG918943:SHG918949 RXK918943:RXK918949 RNO918943:RNO918949 RDS918943:RDS918949 QTW918943:QTW918949 QKA918943:QKA918949 QAE918943:QAE918949 PQI918943:PQI918949 PGM918943:PGM918949 OWQ918943:OWQ918949 OMU918943:OMU918949 OCY918943:OCY918949 NTC918943:NTC918949 NJG918943:NJG918949 MZK918943:MZK918949 MPO918943:MPO918949 MFS918943:MFS918949 LVW918943:LVW918949 LMA918943:LMA918949 LCE918943:LCE918949 KSI918943:KSI918949 KIM918943:KIM918949 JYQ918943:JYQ918949 JOU918943:JOU918949 JEY918943:JEY918949 IVC918943:IVC918949 ILG918943:ILG918949 IBK918943:IBK918949 HRO918943:HRO918949 HHS918943:HHS918949 GXW918943:GXW918949 GOA918943:GOA918949 GEE918943:GEE918949 FUI918943:FUI918949 FKM918943:FKM918949 FAQ918943:FAQ918949 EQU918943:EQU918949 EGY918943:EGY918949 DXC918943:DXC918949 DNG918943:DNG918949 DDK918943:DDK918949 CTO918943:CTO918949 CJS918943:CJS918949 BZW918943:BZW918949 BQA918943:BQA918949 BGE918943:BGE918949 AWI918943:AWI918949 AMM918943:AMM918949 ACQ918943:ACQ918949 SU918943:SU918949 IY918943:IY918949 C918943:C918949 WVK853407:WVK853413 WLO853407:WLO853413 WBS853407:WBS853413 VRW853407:VRW853413 VIA853407:VIA853413 UYE853407:UYE853413 UOI853407:UOI853413 UEM853407:UEM853413 TUQ853407:TUQ853413 TKU853407:TKU853413 TAY853407:TAY853413 SRC853407:SRC853413 SHG853407:SHG853413 RXK853407:RXK853413 RNO853407:RNO853413 RDS853407:RDS853413 QTW853407:QTW853413 QKA853407:QKA853413 QAE853407:QAE853413 PQI853407:PQI853413 PGM853407:PGM853413 OWQ853407:OWQ853413 OMU853407:OMU853413 OCY853407:OCY853413 NTC853407:NTC853413 NJG853407:NJG853413 MZK853407:MZK853413 MPO853407:MPO853413 MFS853407:MFS853413 LVW853407:LVW853413 LMA853407:LMA853413 LCE853407:LCE853413 KSI853407:KSI853413 KIM853407:KIM853413 JYQ853407:JYQ853413 JOU853407:JOU853413 JEY853407:JEY853413 IVC853407:IVC853413 ILG853407:ILG853413 IBK853407:IBK853413 HRO853407:HRO853413 HHS853407:HHS853413 GXW853407:GXW853413 GOA853407:GOA853413 GEE853407:GEE853413 FUI853407:FUI853413 FKM853407:FKM853413 FAQ853407:FAQ853413 EQU853407:EQU853413 EGY853407:EGY853413 DXC853407:DXC853413 DNG853407:DNG853413 DDK853407:DDK853413 CTO853407:CTO853413 CJS853407:CJS853413 BZW853407:BZW853413 BQA853407:BQA853413 BGE853407:BGE853413 AWI853407:AWI853413 AMM853407:AMM853413 ACQ853407:ACQ853413 SU853407:SU853413 IY853407:IY853413 C853407:C853413 WVK787871:WVK787877 WLO787871:WLO787877 WBS787871:WBS787877 VRW787871:VRW787877 VIA787871:VIA787877 UYE787871:UYE787877 UOI787871:UOI787877 UEM787871:UEM787877 TUQ787871:TUQ787877 TKU787871:TKU787877 TAY787871:TAY787877 SRC787871:SRC787877 SHG787871:SHG787877 RXK787871:RXK787877 RNO787871:RNO787877 RDS787871:RDS787877 QTW787871:QTW787877 QKA787871:QKA787877 QAE787871:QAE787877 PQI787871:PQI787877 PGM787871:PGM787877 OWQ787871:OWQ787877 OMU787871:OMU787877 OCY787871:OCY787877 NTC787871:NTC787877 NJG787871:NJG787877 MZK787871:MZK787877 MPO787871:MPO787877 MFS787871:MFS787877 LVW787871:LVW787877 LMA787871:LMA787877 LCE787871:LCE787877 KSI787871:KSI787877 KIM787871:KIM787877 JYQ787871:JYQ787877 JOU787871:JOU787877 JEY787871:JEY787877 IVC787871:IVC787877 ILG787871:ILG787877 IBK787871:IBK787877 HRO787871:HRO787877 HHS787871:HHS787877 GXW787871:GXW787877 GOA787871:GOA787877 GEE787871:GEE787877 FUI787871:FUI787877 FKM787871:FKM787877 FAQ787871:FAQ787877 EQU787871:EQU787877 EGY787871:EGY787877 DXC787871:DXC787877 DNG787871:DNG787877 DDK787871:DDK787877 CTO787871:CTO787877 CJS787871:CJS787877 BZW787871:BZW787877 BQA787871:BQA787877 BGE787871:BGE787877 AWI787871:AWI787877 AMM787871:AMM787877 ACQ787871:ACQ787877 SU787871:SU787877 IY787871:IY787877 C787871:C787877 WVK722335:WVK722341 WLO722335:WLO722341 WBS722335:WBS722341 VRW722335:VRW722341 VIA722335:VIA722341 UYE722335:UYE722341 UOI722335:UOI722341 UEM722335:UEM722341 TUQ722335:TUQ722341 TKU722335:TKU722341 TAY722335:TAY722341 SRC722335:SRC722341 SHG722335:SHG722341 RXK722335:RXK722341 RNO722335:RNO722341 RDS722335:RDS722341 QTW722335:QTW722341 QKA722335:QKA722341 QAE722335:QAE722341 PQI722335:PQI722341 PGM722335:PGM722341 OWQ722335:OWQ722341 OMU722335:OMU722341 OCY722335:OCY722341 NTC722335:NTC722341 NJG722335:NJG722341 MZK722335:MZK722341 MPO722335:MPO722341 MFS722335:MFS722341 LVW722335:LVW722341 LMA722335:LMA722341 LCE722335:LCE722341 KSI722335:KSI722341 KIM722335:KIM722341 JYQ722335:JYQ722341 JOU722335:JOU722341 JEY722335:JEY722341 IVC722335:IVC722341 ILG722335:ILG722341 IBK722335:IBK722341 HRO722335:HRO722341 HHS722335:HHS722341 GXW722335:GXW722341 GOA722335:GOA722341 GEE722335:GEE722341 FUI722335:FUI722341 FKM722335:FKM722341 FAQ722335:FAQ722341 EQU722335:EQU722341 EGY722335:EGY722341 DXC722335:DXC722341 DNG722335:DNG722341 DDK722335:DDK722341 CTO722335:CTO722341 CJS722335:CJS722341 BZW722335:BZW722341 BQA722335:BQA722341 BGE722335:BGE722341 AWI722335:AWI722341 AMM722335:AMM722341 ACQ722335:ACQ722341 SU722335:SU722341 IY722335:IY722341 C722335:C722341 WVK656799:WVK656805 WLO656799:WLO656805 WBS656799:WBS656805 VRW656799:VRW656805 VIA656799:VIA656805 UYE656799:UYE656805 UOI656799:UOI656805 UEM656799:UEM656805 TUQ656799:TUQ656805 TKU656799:TKU656805 TAY656799:TAY656805 SRC656799:SRC656805 SHG656799:SHG656805 RXK656799:RXK656805 RNO656799:RNO656805 RDS656799:RDS656805 QTW656799:QTW656805 QKA656799:QKA656805 QAE656799:QAE656805 PQI656799:PQI656805 PGM656799:PGM656805 OWQ656799:OWQ656805 OMU656799:OMU656805 OCY656799:OCY656805 NTC656799:NTC656805 NJG656799:NJG656805 MZK656799:MZK656805 MPO656799:MPO656805 MFS656799:MFS656805 LVW656799:LVW656805 LMA656799:LMA656805 LCE656799:LCE656805 KSI656799:KSI656805 KIM656799:KIM656805 JYQ656799:JYQ656805 JOU656799:JOU656805 JEY656799:JEY656805 IVC656799:IVC656805 ILG656799:ILG656805 IBK656799:IBK656805 HRO656799:HRO656805 HHS656799:HHS656805 GXW656799:GXW656805 GOA656799:GOA656805 GEE656799:GEE656805 FUI656799:FUI656805 FKM656799:FKM656805 FAQ656799:FAQ656805 EQU656799:EQU656805 EGY656799:EGY656805 DXC656799:DXC656805 DNG656799:DNG656805 DDK656799:DDK656805 CTO656799:CTO656805 CJS656799:CJS656805 BZW656799:BZW656805 BQA656799:BQA656805 BGE656799:BGE656805 AWI656799:AWI656805 AMM656799:AMM656805 ACQ656799:ACQ656805 SU656799:SU656805 IY656799:IY656805 C656799:C656805 WVK591263:WVK591269 WLO591263:WLO591269 WBS591263:WBS591269 VRW591263:VRW591269 VIA591263:VIA591269 UYE591263:UYE591269 UOI591263:UOI591269 UEM591263:UEM591269 TUQ591263:TUQ591269 TKU591263:TKU591269 TAY591263:TAY591269 SRC591263:SRC591269 SHG591263:SHG591269 RXK591263:RXK591269 RNO591263:RNO591269 RDS591263:RDS591269 QTW591263:QTW591269 QKA591263:QKA591269 QAE591263:QAE591269 PQI591263:PQI591269 PGM591263:PGM591269 OWQ591263:OWQ591269 OMU591263:OMU591269 OCY591263:OCY591269 NTC591263:NTC591269 NJG591263:NJG591269 MZK591263:MZK591269 MPO591263:MPO591269 MFS591263:MFS591269 LVW591263:LVW591269 LMA591263:LMA591269 LCE591263:LCE591269 KSI591263:KSI591269 KIM591263:KIM591269 JYQ591263:JYQ591269 JOU591263:JOU591269 JEY591263:JEY591269 IVC591263:IVC591269 ILG591263:ILG591269 IBK591263:IBK591269 HRO591263:HRO591269 HHS591263:HHS591269 GXW591263:GXW591269 GOA591263:GOA591269 GEE591263:GEE591269 FUI591263:FUI591269 FKM591263:FKM591269 FAQ591263:FAQ591269 EQU591263:EQU591269 EGY591263:EGY591269 DXC591263:DXC591269 DNG591263:DNG591269 DDK591263:DDK591269 CTO591263:CTO591269 CJS591263:CJS591269 BZW591263:BZW591269 BQA591263:BQA591269 BGE591263:BGE591269 AWI591263:AWI591269 AMM591263:AMM591269 ACQ591263:ACQ591269 SU591263:SU591269 IY591263:IY591269 C591263:C591269 WVK525727:WVK525733 WLO525727:WLO525733 WBS525727:WBS525733 VRW525727:VRW525733 VIA525727:VIA525733 UYE525727:UYE525733 UOI525727:UOI525733 UEM525727:UEM525733 TUQ525727:TUQ525733 TKU525727:TKU525733 TAY525727:TAY525733 SRC525727:SRC525733 SHG525727:SHG525733 RXK525727:RXK525733 RNO525727:RNO525733 RDS525727:RDS525733 QTW525727:QTW525733 QKA525727:QKA525733 QAE525727:QAE525733 PQI525727:PQI525733 PGM525727:PGM525733 OWQ525727:OWQ525733 OMU525727:OMU525733 OCY525727:OCY525733 NTC525727:NTC525733 NJG525727:NJG525733 MZK525727:MZK525733 MPO525727:MPO525733 MFS525727:MFS525733 LVW525727:LVW525733 LMA525727:LMA525733 LCE525727:LCE525733 KSI525727:KSI525733 KIM525727:KIM525733 JYQ525727:JYQ525733 JOU525727:JOU525733 JEY525727:JEY525733 IVC525727:IVC525733 ILG525727:ILG525733 IBK525727:IBK525733 HRO525727:HRO525733 HHS525727:HHS525733 GXW525727:GXW525733 GOA525727:GOA525733 GEE525727:GEE525733 FUI525727:FUI525733 FKM525727:FKM525733 FAQ525727:FAQ525733 EQU525727:EQU525733 EGY525727:EGY525733 DXC525727:DXC525733 DNG525727:DNG525733 DDK525727:DDK525733 CTO525727:CTO525733 CJS525727:CJS525733 BZW525727:BZW525733 BQA525727:BQA525733 BGE525727:BGE525733 AWI525727:AWI525733 AMM525727:AMM525733 ACQ525727:ACQ525733 SU525727:SU525733 IY525727:IY525733 C525727:C525733 WVK460191:WVK460197 WLO460191:WLO460197 WBS460191:WBS460197 VRW460191:VRW460197 VIA460191:VIA460197 UYE460191:UYE460197 UOI460191:UOI460197 UEM460191:UEM460197 TUQ460191:TUQ460197 TKU460191:TKU460197 TAY460191:TAY460197 SRC460191:SRC460197 SHG460191:SHG460197 RXK460191:RXK460197 RNO460191:RNO460197 RDS460191:RDS460197 QTW460191:QTW460197 QKA460191:QKA460197 QAE460191:QAE460197 PQI460191:PQI460197 PGM460191:PGM460197 OWQ460191:OWQ460197 OMU460191:OMU460197 OCY460191:OCY460197 NTC460191:NTC460197 NJG460191:NJG460197 MZK460191:MZK460197 MPO460191:MPO460197 MFS460191:MFS460197 LVW460191:LVW460197 LMA460191:LMA460197 LCE460191:LCE460197 KSI460191:KSI460197 KIM460191:KIM460197 JYQ460191:JYQ460197 JOU460191:JOU460197 JEY460191:JEY460197 IVC460191:IVC460197 ILG460191:ILG460197 IBK460191:IBK460197 HRO460191:HRO460197 HHS460191:HHS460197 GXW460191:GXW460197 GOA460191:GOA460197 GEE460191:GEE460197 FUI460191:FUI460197 FKM460191:FKM460197 FAQ460191:FAQ460197 EQU460191:EQU460197 EGY460191:EGY460197 DXC460191:DXC460197 DNG460191:DNG460197 DDK460191:DDK460197 CTO460191:CTO460197 CJS460191:CJS460197 BZW460191:BZW460197 BQA460191:BQA460197 BGE460191:BGE460197 AWI460191:AWI460197 AMM460191:AMM460197 ACQ460191:ACQ460197 SU460191:SU460197 IY460191:IY460197 C460191:C460197 WVK394655:WVK394661 WLO394655:WLO394661 WBS394655:WBS394661 VRW394655:VRW394661 VIA394655:VIA394661 UYE394655:UYE394661 UOI394655:UOI394661 UEM394655:UEM394661 TUQ394655:TUQ394661 TKU394655:TKU394661 TAY394655:TAY394661 SRC394655:SRC394661 SHG394655:SHG394661 RXK394655:RXK394661 RNO394655:RNO394661 RDS394655:RDS394661 QTW394655:QTW394661 QKA394655:QKA394661 QAE394655:QAE394661 PQI394655:PQI394661 PGM394655:PGM394661 OWQ394655:OWQ394661 OMU394655:OMU394661 OCY394655:OCY394661 NTC394655:NTC394661 NJG394655:NJG394661 MZK394655:MZK394661 MPO394655:MPO394661 MFS394655:MFS394661 LVW394655:LVW394661 LMA394655:LMA394661 LCE394655:LCE394661 KSI394655:KSI394661 KIM394655:KIM394661 JYQ394655:JYQ394661 JOU394655:JOU394661 JEY394655:JEY394661 IVC394655:IVC394661 ILG394655:ILG394661 IBK394655:IBK394661 HRO394655:HRO394661 HHS394655:HHS394661 GXW394655:GXW394661 GOA394655:GOA394661 GEE394655:GEE394661 FUI394655:FUI394661 FKM394655:FKM394661 FAQ394655:FAQ394661 EQU394655:EQU394661 EGY394655:EGY394661 DXC394655:DXC394661 DNG394655:DNG394661 DDK394655:DDK394661 CTO394655:CTO394661 CJS394655:CJS394661 BZW394655:BZW394661 BQA394655:BQA394661 BGE394655:BGE394661 AWI394655:AWI394661 AMM394655:AMM394661 ACQ394655:ACQ394661 SU394655:SU394661 IY394655:IY394661 C394655:C394661 WVK329119:WVK329125 WLO329119:WLO329125 WBS329119:WBS329125 VRW329119:VRW329125 VIA329119:VIA329125 UYE329119:UYE329125 UOI329119:UOI329125 UEM329119:UEM329125 TUQ329119:TUQ329125 TKU329119:TKU329125 TAY329119:TAY329125 SRC329119:SRC329125 SHG329119:SHG329125 RXK329119:RXK329125 RNO329119:RNO329125 RDS329119:RDS329125 QTW329119:QTW329125 QKA329119:QKA329125 QAE329119:QAE329125 PQI329119:PQI329125 PGM329119:PGM329125 OWQ329119:OWQ329125 OMU329119:OMU329125 OCY329119:OCY329125 NTC329119:NTC329125 NJG329119:NJG329125 MZK329119:MZK329125 MPO329119:MPO329125 MFS329119:MFS329125 LVW329119:LVW329125 LMA329119:LMA329125 LCE329119:LCE329125 KSI329119:KSI329125 KIM329119:KIM329125 JYQ329119:JYQ329125 JOU329119:JOU329125 JEY329119:JEY329125 IVC329119:IVC329125 ILG329119:ILG329125 IBK329119:IBK329125 HRO329119:HRO329125 HHS329119:HHS329125 GXW329119:GXW329125 GOA329119:GOA329125 GEE329119:GEE329125 FUI329119:FUI329125 FKM329119:FKM329125 FAQ329119:FAQ329125 EQU329119:EQU329125 EGY329119:EGY329125 DXC329119:DXC329125 DNG329119:DNG329125 DDK329119:DDK329125 CTO329119:CTO329125 CJS329119:CJS329125 BZW329119:BZW329125 BQA329119:BQA329125 BGE329119:BGE329125 AWI329119:AWI329125 AMM329119:AMM329125 ACQ329119:ACQ329125 SU329119:SU329125 IY329119:IY329125 C329119:C329125 WVK263583:WVK263589 WLO263583:WLO263589 WBS263583:WBS263589 VRW263583:VRW263589 VIA263583:VIA263589 UYE263583:UYE263589 UOI263583:UOI263589 UEM263583:UEM263589 TUQ263583:TUQ263589 TKU263583:TKU263589 TAY263583:TAY263589 SRC263583:SRC263589 SHG263583:SHG263589 RXK263583:RXK263589 RNO263583:RNO263589 RDS263583:RDS263589 QTW263583:QTW263589 QKA263583:QKA263589 QAE263583:QAE263589 PQI263583:PQI263589 PGM263583:PGM263589 OWQ263583:OWQ263589 OMU263583:OMU263589 OCY263583:OCY263589 NTC263583:NTC263589 NJG263583:NJG263589 MZK263583:MZK263589 MPO263583:MPO263589 MFS263583:MFS263589 LVW263583:LVW263589 LMA263583:LMA263589 LCE263583:LCE263589 KSI263583:KSI263589 KIM263583:KIM263589 JYQ263583:JYQ263589 JOU263583:JOU263589 JEY263583:JEY263589 IVC263583:IVC263589 ILG263583:ILG263589 IBK263583:IBK263589 HRO263583:HRO263589 HHS263583:HHS263589 GXW263583:GXW263589 GOA263583:GOA263589 GEE263583:GEE263589 FUI263583:FUI263589 FKM263583:FKM263589 FAQ263583:FAQ263589 EQU263583:EQU263589 EGY263583:EGY263589 DXC263583:DXC263589 DNG263583:DNG263589 DDK263583:DDK263589 CTO263583:CTO263589 CJS263583:CJS263589 BZW263583:BZW263589 BQA263583:BQA263589 BGE263583:BGE263589 AWI263583:AWI263589 AMM263583:AMM263589 ACQ263583:ACQ263589 SU263583:SU263589 IY263583:IY263589 C263583:C263589 WVK198047:WVK198053 WLO198047:WLO198053 WBS198047:WBS198053 VRW198047:VRW198053 VIA198047:VIA198053 UYE198047:UYE198053 UOI198047:UOI198053 UEM198047:UEM198053 TUQ198047:TUQ198053 TKU198047:TKU198053 TAY198047:TAY198053 SRC198047:SRC198053 SHG198047:SHG198053 RXK198047:RXK198053 RNO198047:RNO198053 RDS198047:RDS198053 QTW198047:QTW198053 QKA198047:QKA198053 QAE198047:QAE198053 PQI198047:PQI198053 PGM198047:PGM198053 OWQ198047:OWQ198053 OMU198047:OMU198053 OCY198047:OCY198053 NTC198047:NTC198053 NJG198047:NJG198053 MZK198047:MZK198053 MPO198047:MPO198053 MFS198047:MFS198053 LVW198047:LVW198053 LMA198047:LMA198053 LCE198047:LCE198053 KSI198047:KSI198053 KIM198047:KIM198053 JYQ198047:JYQ198053 JOU198047:JOU198053 JEY198047:JEY198053 IVC198047:IVC198053 ILG198047:ILG198053 IBK198047:IBK198053 HRO198047:HRO198053 HHS198047:HHS198053 GXW198047:GXW198053 GOA198047:GOA198053 GEE198047:GEE198053 FUI198047:FUI198053 FKM198047:FKM198053 FAQ198047:FAQ198053 EQU198047:EQU198053 EGY198047:EGY198053 DXC198047:DXC198053 DNG198047:DNG198053 DDK198047:DDK198053 CTO198047:CTO198053 CJS198047:CJS198053 BZW198047:BZW198053 BQA198047:BQA198053 BGE198047:BGE198053 AWI198047:AWI198053 AMM198047:AMM198053 ACQ198047:ACQ198053 SU198047:SU198053 IY198047:IY198053 C198047:C198053 WVK132511:WVK132517 WLO132511:WLO132517 WBS132511:WBS132517 VRW132511:VRW132517 VIA132511:VIA132517 UYE132511:UYE132517 UOI132511:UOI132517 UEM132511:UEM132517 TUQ132511:TUQ132517 TKU132511:TKU132517 TAY132511:TAY132517 SRC132511:SRC132517 SHG132511:SHG132517 RXK132511:RXK132517 RNO132511:RNO132517 RDS132511:RDS132517 QTW132511:QTW132517 QKA132511:QKA132517 QAE132511:QAE132517 PQI132511:PQI132517 PGM132511:PGM132517 OWQ132511:OWQ132517 OMU132511:OMU132517 OCY132511:OCY132517 NTC132511:NTC132517 NJG132511:NJG132517 MZK132511:MZK132517 MPO132511:MPO132517 MFS132511:MFS132517 LVW132511:LVW132517 LMA132511:LMA132517 LCE132511:LCE132517 KSI132511:KSI132517 KIM132511:KIM132517 JYQ132511:JYQ132517 JOU132511:JOU132517 JEY132511:JEY132517 IVC132511:IVC132517 ILG132511:ILG132517 IBK132511:IBK132517 HRO132511:HRO132517 HHS132511:HHS132517 GXW132511:GXW132517 GOA132511:GOA132517 GEE132511:GEE132517 FUI132511:FUI132517 FKM132511:FKM132517 FAQ132511:FAQ132517 EQU132511:EQU132517 EGY132511:EGY132517 DXC132511:DXC132517 DNG132511:DNG132517 DDK132511:DDK132517 CTO132511:CTO132517 CJS132511:CJS132517 BZW132511:BZW132517 BQA132511:BQA132517 BGE132511:BGE132517 AWI132511:AWI132517 AMM132511:AMM132517 ACQ132511:ACQ132517 SU132511:SU132517 IY132511:IY132517 C132511:C132517 WVK66975:WVK66981 WLO66975:WLO66981 WBS66975:WBS66981 VRW66975:VRW66981 VIA66975:VIA66981 UYE66975:UYE66981 UOI66975:UOI66981 UEM66975:UEM66981 TUQ66975:TUQ66981 TKU66975:TKU66981 TAY66975:TAY66981 SRC66975:SRC66981 SHG66975:SHG66981 RXK66975:RXK66981 RNO66975:RNO66981 RDS66975:RDS66981 QTW66975:QTW66981 QKA66975:QKA66981 QAE66975:QAE66981 PQI66975:PQI66981 PGM66975:PGM66981 OWQ66975:OWQ66981 OMU66975:OMU66981 OCY66975:OCY66981 NTC66975:NTC66981 NJG66975:NJG66981 MZK66975:MZK66981 MPO66975:MPO66981 MFS66975:MFS66981 LVW66975:LVW66981 LMA66975:LMA66981 LCE66975:LCE66981 KSI66975:KSI66981 KIM66975:KIM66981 JYQ66975:JYQ66981 JOU66975:JOU66981 JEY66975:JEY66981 IVC66975:IVC66981 ILG66975:ILG66981 IBK66975:IBK66981 HRO66975:HRO66981 HHS66975:HHS66981 GXW66975:GXW66981 GOA66975:GOA66981 GEE66975:GEE66981 FUI66975:FUI66981 FKM66975:FKM66981 FAQ66975:FAQ66981 EQU66975:EQU66981 EGY66975:EGY66981 DXC66975:DXC66981 DNG66975:DNG66981 DDK66975:DDK66981 CTO66975:CTO66981 CJS66975:CJS66981 BZW66975:BZW66981 BQA66975:BQA66981 BGE66975:BGE66981 AWI66975:AWI66981 AMM66975:AMM66981 ACQ66975:ACQ66981 SU66975:SU66981 IY66975:IY66981 C66975:C66981 WVK984492:WVK984498 WLO984492:WLO984498 WBS984492:WBS984498 VRW984492:VRW984498 VIA984492:VIA984498 UYE984492:UYE984498 UOI984492:UOI984498 UEM984492:UEM984498 TUQ984492:TUQ984498 TKU984492:TKU984498 TAY984492:TAY984498 SRC984492:SRC984498 SHG984492:SHG984498 RXK984492:RXK984498 RNO984492:RNO984498 RDS984492:RDS984498 QTW984492:QTW984498 QKA984492:QKA984498 QAE984492:QAE984498 PQI984492:PQI984498 PGM984492:PGM984498 OWQ984492:OWQ984498 OMU984492:OMU984498 OCY984492:OCY984498 NTC984492:NTC984498 NJG984492:NJG984498 MZK984492:MZK984498 MPO984492:MPO984498 MFS984492:MFS984498 LVW984492:LVW984498 LMA984492:LMA984498 LCE984492:LCE984498 KSI984492:KSI984498 KIM984492:KIM984498 JYQ984492:JYQ984498 JOU984492:JOU984498 JEY984492:JEY984498 IVC984492:IVC984498 ILG984492:ILG984498 IBK984492:IBK984498 HRO984492:HRO984498 HHS984492:HHS984498 GXW984492:GXW984498 GOA984492:GOA984498 GEE984492:GEE984498 FUI984492:FUI984498 FKM984492:FKM984498 FAQ984492:FAQ984498 EQU984492:EQU984498 EGY984492:EGY984498 DXC984492:DXC984498 DNG984492:DNG984498 DDK984492:DDK984498 CTO984492:CTO984498 CJS984492:CJS984498 BZW984492:BZW984498 BQA984492:BQA984498 BGE984492:BGE984498 AWI984492:AWI984498 AMM984492:AMM984498 ACQ984492:ACQ984498 SU984492:SU984498 IY984492:IY984498 C984492:C984498 WVK918956:WVK918962 WLO918956:WLO918962 WBS918956:WBS918962 VRW918956:VRW918962 VIA918956:VIA918962 UYE918956:UYE918962 UOI918956:UOI918962 UEM918956:UEM918962 TUQ918956:TUQ918962 TKU918956:TKU918962 TAY918956:TAY918962 SRC918956:SRC918962 SHG918956:SHG918962 RXK918956:RXK918962 RNO918956:RNO918962 RDS918956:RDS918962 QTW918956:QTW918962 QKA918956:QKA918962 QAE918956:QAE918962 PQI918956:PQI918962 PGM918956:PGM918962 OWQ918956:OWQ918962 OMU918956:OMU918962 OCY918956:OCY918962 NTC918956:NTC918962 NJG918956:NJG918962 MZK918956:MZK918962 MPO918956:MPO918962 MFS918956:MFS918962 LVW918956:LVW918962 LMA918956:LMA918962 LCE918956:LCE918962 KSI918956:KSI918962 KIM918956:KIM918962 JYQ918956:JYQ918962 JOU918956:JOU918962 JEY918956:JEY918962 IVC918956:IVC918962 ILG918956:ILG918962 IBK918956:IBK918962 HRO918956:HRO918962 HHS918956:HHS918962 GXW918956:GXW918962 GOA918956:GOA918962 GEE918956:GEE918962 FUI918956:FUI918962 FKM918956:FKM918962 FAQ918956:FAQ918962 EQU918956:EQU918962 EGY918956:EGY918962 DXC918956:DXC918962 DNG918956:DNG918962 DDK918956:DDK918962 CTO918956:CTO918962 CJS918956:CJS918962 BZW918956:BZW918962 BQA918956:BQA918962 BGE918956:BGE918962 AWI918956:AWI918962 AMM918956:AMM918962 ACQ918956:ACQ918962 SU918956:SU918962 IY918956:IY918962 C918956:C918962 WVK853420:WVK853426 WLO853420:WLO853426 WBS853420:WBS853426 VRW853420:VRW853426 VIA853420:VIA853426 UYE853420:UYE853426 UOI853420:UOI853426 UEM853420:UEM853426 TUQ853420:TUQ853426 TKU853420:TKU853426 TAY853420:TAY853426 SRC853420:SRC853426 SHG853420:SHG853426 RXK853420:RXK853426 RNO853420:RNO853426 RDS853420:RDS853426 QTW853420:QTW853426 QKA853420:QKA853426 QAE853420:QAE853426 PQI853420:PQI853426 PGM853420:PGM853426 OWQ853420:OWQ853426 OMU853420:OMU853426 OCY853420:OCY853426 NTC853420:NTC853426 NJG853420:NJG853426 MZK853420:MZK853426 MPO853420:MPO853426 MFS853420:MFS853426 LVW853420:LVW853426 LMA853420:LMA853426 LCE853420:LCE853426 KSI853420:KSI853426 KIM853420:KIM853426 JYQ853420:JYQ853426 JOU853420:JOU853426 JEY853420:JEY853426 IVC853420:IVC853426 ILG853420:ILG853426 IBK853420:IBK853426 HRO853420:HRO853426 HHS853420:HHS853426 GXW853420:GXW853426 GOA853420:GOA853426 GEE853420:GEE853426 FUI853420:FUI853426 FKM853420:FKM853426 FAQ853420:FAQ853426 EQU853420:EQU853426 EGY853420:EGY853426 DXC853420:DXC853426 DNG853420:DNG853426 DDK853420:DDK853426 CTO853420:CTO853426 CJS853420:CJS853426 BZW853420:BZW853426 BQA853420:BQA853426 BGE853420:BGE853426 AWI853420:AWI853426 AMM853420:AMM853426 ACQ853420:ACQ853426 SU853420:SU853426 IY853420:IY853426 C853420:C853426 WVK787884:WVK787890 WLO787884:WLO787890 WBS787884:WBS787890 VRW787884:VRW787890 VIA787884:VIA787890 UYE787884:UYE787890 UOI787884:UOI787890 UEM787884:UEM787890 TUQ787884:TUQ787890 TKU787884:TKU787890 TAY787884:TAY787890 SRC787884:SRC787890 SHG787884:SHG787890 RXK787884:RXK787890 RNO787884:RNO787890 RDS787884:RDS787890 QTW787884:QTW787890 QKA787884:QKA787890 QAE787884:QAE787890 PQI787884:PQI787890 PGM787884:PGM787890 OWQ787884:OWQ787890 OMU787884:OMU787890 OCY787884:OCY787890 NTC787884:NTC787890 NJG787884:NJG787890 MZK787884:MZK787890 MPO787884:MPO787890 MFS787884:MFS787890 LVW787884:LVW787890 LMA787884:LMA787890 LCE787884:LCE787890 KSI787884:KSI787890 KIM787884:KIM787890 JYQ787884:JYQ787890 JOU787884:JOU787890 JEY787884:JEY787890 IVC787884:IVC787890 ILG787884:ILG787890 IBK787884:IBK787890 HRO787884:HRO787890 HHS787884:HHS787890 GXW787884:GXW787890 GOA787884:GOA787890 GEE787884:GEE787890 FUI787884:FUI787890 FKM787884:FKM787890 FAQ787884:FAQ787890 EQU787884:EQU787890 EGY787884:EGY787890 DXC787884:DXC787890 DNG787884:DNG787890 DDK787884:DDK787890 CTO787884:CTO787890 CJS787884:CJS787890 BZW787884:BZW787890 BQA787884:BQA787890 BGE787884:BGE787890 AWI787884:AWI787890 AMM787884:AMM787890 ACQ787884:ACQ787890 SU787884:SU787890 IY787884:IY787890 C787884:C787890 WVK722348:WVK722354 WLO722348:WLO722354 WBS722348:WBS722354 VRW722348:VRW722354 VIA722348:VIA722354 UYE722348:UYE722354 UOI722348:UOI722354 UEM722348:UEM722354 TUQ722348:TUQ722354 TKU722348:TKU722354 TAY722348:TAY722354 SRC722348:SRC722354 SHG722348:SHG722354 RXK722348:RXK722354 RNO722348:RNO722354 RDS722348:RDS722354 QTW722348:QTW722354 QKA722348:QKA722354 QAE722348:QAE722354 PQI722348:PQI722354 PGM722348:PGM722354 OWQ722348:OWQ722354 OMU722348:OMU722354 OCY722348:OCY722354 NTC722348:NTC722354 NJG722348:NJG722354 MZK722348:MZK722354 MPO722348:MPO722354 MFS722348:MFS722354 LVW722348:LVW722354 LMA722348:LMA722354 LCE722348:LCE722354 KSI722348:KSI722354 KIM722348:KIM722354 JYQ722348:JYQ722354 JOU722348:JOU722354 JEY722348:JEY722354 IVC722348:IVC722354 ILG722348:ILG722354 IBK722348:IBK722354 HRO722348:HRO722354 HHS722348:HHS722354 GXW722348:GXW722354 GOA722348:GOA722354 GEE722348:GEE722354 FUI722348:FUI722354 FKM722348:FKM722354 FAQ722348:FAQ722354 EQU722348:EQU722354 EGY722348:EGY722354 DXC722348:DXC722354 DNG722348:DNG722354 DDK722348:DDK722354 CTO722348:CTO722354 CJS722348:CJS722354 BZW722348:BZW722354 BQA722348:BQA722354 BGE722348:BGE722354 AWI722348:AWI722354 AMM722348:AMM722354 ACQ722348:ACQ722354 SU722348:SU722354 IY722348:IY722354 C722348:C722354 WVK656812:WVK656818 WLO656812:WLO656818 WBS656812:WBS656818 VRW656812:VRW656818 VIA656812:VIA656818 UYE656812:UYE656818 UOI656812:UOI656818 UEM656812:UEM656818 TUQ656812:TUQ656818 TKU656812:TKU656818 TAY656812:TAY656818 SRC656812:SRC656818 SHG656812:SHG656818 RXK656812:RXK656818 RNO656812:RNO656818 RDS656812:RDS656818 QTW656812:QTW656818 QKA656812:QKA656818 QAE656812:QAE656818 PQI656812:PQI656818 PGM656812:PGM656818 OWQ656812:OWQ656818 OMU656812:OMU656818 OCY656812:OCY656818 NTC656812:NTC656818 NJG656812:NJG656818 MZK656812:MZK656818 MPO656812:MPO656818 MFS656812:MFS656818 LVW656812:LVW656818 LMA656812:LMA656818 LCE656812:LCE656818 KSI656812:KSI656818 KIM656812:KIM656818 JYQ656812:JYQ656818 JOU656812:JOU656818 JEY656812:JEY656818 IVC656812:IVC656818 ILG656812:ILG656818 IBK656812:IBK656818 HRO656812:HRO656818 HHS656812:HHS656818 GXW656812:GXW656818 GOA656812:GOA656818 GEE656812:GEE656818 FUI656812:FUI656818 FKM656812:FKM656818 FAQ656812:FAQ656818 EQU656812:EQU656818 EGY656812:EGY656818 DXC656812:DXC656818 DNG656812:DNG656818 DDK656812:DDK656818 CTO656812:CTO656818 CJS656812:CJS656818 BZW656812:BZW656818 BQA656812:BQA656818 BGE656812:BGE656818 AWI656812:AWI656818 AMM656812:AMM656818 ACQ656812:ACQ656818 SU656812:SU656818 IY656812:IY656818 C656812:C656818 WVK591276:WVK591282 WLO591276:WLO591282 WBS591276:WBS591282 VRW591276:VRW591282 VIA591276:VIA591282 UYE591276:UYE591282 UOI591276:UOI591282 UEM591276:UEM591282 TUQ591276:TUQ591282 TKU591276:TKU591282 TAY591276:TAY591282 SRC591276:SRC591282 SHG591276:SHG591282 RXK591276:RXK591282 RNO591276:RNO591282 RDS591276:RDS591282 QTW591276:QTW591282 QKA591276:QKA591282 QAE591276:QAE591282 PQI591276:PQI591282 PGM591276:PGM591282 OWQ591276:OWQ591282 OMU591276:OMU591282 OCY591276:OCY591282 NTC591276:NTC591282 NJG591276:NJG591282 MZK591276:MZK591282 MPO591276:MPO591282 MFS591276:MFS591282 LVW591276:LVW591282 LMA591276:LMA591282 LCE591276:LCE591282 KSI591276:KSI591282 KIM591276:KIM591282 JYQ591276:JYQ591282 JOU591276:JOU591282 JEY591276:JEY591282 IVC591276:IVC591282 ILG591276:ILG591282 IBK591276:IBK591282 HRO591276:HRO591282 HHS591276:HHS591282 GXW591276:GXW591282 GOA591276:GOA591282 GEE591276:GEE591282 FUI591276:FUI591282 FKM591276:FKM591282 FAQ591276:FAQ591282 EQU591276:EQU591282 EGY591276:EGY591282 DXC591276:DXC591282 DNG591276:DNG591282 DDK591276:DDK591282 CTO591276:CTO591282 CJS591276:CJS591282 BZW591276:BZW591282 BQA591276:BQA591282 BGE591276:BGE591282 AWI591276:AWI591282 AMM591276:AMM591282 ACQ591276:ACQ591282 SU591276:SU591282 IY591276:IY591282 C591276:C591282 WVK525740:WVK525746 WLO525740:WLO525746 WBS525740:WBS525746 VRW525740:VRW525746 VIA525740:VIA525746 UYE525740:UYE525746 UOI525740:UOI525746 UEM525740:UEM525746 TUQ525740:TUQ525746 TKU525740:TKU525746 TAY525740:TAY525746 SRC525740:SRC525746 SHG525740:SHG525746 RXK525740:RXK525746 RNO525740:RNO525746 RDS525740:RDS525746 QTW525740:QTW525746 QKA525740:QKA525746 QAE525740:QAE525746 PQI525740:PQI525746 PGM525740:PGM525746 OWQ525740:OWQ525746 OMU525740:OMU525746 OCY525740:OCY525746 NTC525740:NTC525746 NJG525740:NJG525746 MZK525740:MZK525746 MPO525740:MPO525746 MFS525740:MFS525746 LVW525740:LVW525746 LMA525740:LMA525746 LCE525740:LCE525746 KSI525740:KSI525746 KIM525740:KIM525746 JYQ525740:JYQ525746 JOU525740:JOU525746 JEY525740:JEY525746 IVC525740:IVC525746 ILG525740:ILG525746 IBK525740:IBK525746 HRO525740:HRO525746 HHS525740:HHS525746 GXW525740:GXW525746 GOA525740:GOA525746 GEE525740:GEE525746 FUI525740:FUI525746 FKM525740:FKM525746 FAQ525740:FAQ525746 EQU525740:EQU525746 EGY525740:EGY525746 DXC525740:DXC525746 DNG525740:DNG525746 DDK525740:DDK525746 CTO525740:CTO525746 CJS525740:CJS525746 BZW525740:BZW525746 BQA525740:BQA525746 BGE525740:BGE525746 AWI525740:AWI525746 AMM525740:AMM525746 ACQ525740:ACQ525746 SU525740:SU525746 IY525740:IY525746 C525740:C525746 WVK460204:WVK460210 WLO460204:WLO460210 WBS460204:WBS460210 VRW460204:VRW460210 VIA460204:VIA460210 UYE460204:UYE460210 UOI460204:UOI460210 UEM460204:UEM460210 TUQ460204:TUQ460210 TKU460204:TKU460210 TAY460204:TAY460210 SRC460204:SRC460210 SHG460204:SHG460210 RXK460204:RXK460210 RNO460204:RNO460210 RDS460204:RDS460210 QTW460204:QTW460210 QKA460204:QKA460210 QAE460204:QAE460210 PQI460204:PQI460210 PGM460204:PGM460210 OWQ460204:OWQ460210 OMU460204:OMU460210 OCY460204:OCY460210 NTC460204:NTC460210 NJG460204:NJG460210 MZK460204:MZK460210 MPO460204:MPO460210 MFS460204:MFS460210 LVW460204:LVW460210 LMA460204:LMA460210 LCE460204:LCE460210 KSI460204:KSI460210 KIM460204:KIM460210 JYQ460204:JYQ460210 JOU460204:JOU460210 JEY460204:JEY460210 IVC460204:IVC460210 ILG460204:ILG460210 IBK460204:IBK460210 HRO460204:HRO460210 HHS460204:HHS460210 GXW460204:GXW460210 GOA460204:GOA460210 GEE460204:GEE460210 FUI460204:FUI460210 FKM460204:FKM460210 FAQ460204:FAQ460210 EQU460204:EQU460210 EGY460204:EGY460210 DXC460204:DXC460210 DNG460204:DNG460210 DDK460204:DDK460210 CTO460204:CTO460210 CJS460204:CJS460210 BZW460204:BZW460210 BQA460204:BQA460210 BGE460204:BGE460210 AWI460204:AWI460210 AMM460204:AMM460210 ACQ460204:ACQ460210 SU460204:SU460210 IY460204:IY460210 C460204:C460210 WVK394668:WVK394674 WLO394668:WLO394674 WBS394668:WBS394674 VRW394668:VRW394674 VIA394668:VIA394674 UYE394668:UYE394674 UOI394668:UOI394674 UEM394668:UEM394674 TUQ394668:TUQ394674 TKU394668:TKU394674 TAY394668:TAY394674 SRC394668:SRC394674 SHG394668:SHG394674 RXK394668:RXK394674 RNO394668:RNO394674 RDS394668:RDS394674 QTW394668:QTW394674 QKA394668:QKA394674 QAE394668:QAE394674 PQI394668:PQI394674 PGM394668:PGM394674 OWQ394668:OWQ394674 OMU394668:OMU394674 OCY394668:OCY394674 NTC394668:NTC394674 NJG394668:NJG394674 MZK394668:MZK394674 MPO394668:MPO394674 MFS394668:MFS394674 LVW394668:LVW394674 LMA394668:LMA394674 LCE394668:LCE394674 KSI394668:KSI394674 KIM394668:KIM394674 JYQ394668:JYQ394674 JOU394668:JOU394674 JEY394668:JEY394674 IVC394668:IVC394674 ILG394668:ILG394674 IBK394668:IBK394674 HRO394668:HRO394674 HHS394668:HHS394674 GXW394668:GXW394674 GOA394668:GOA394674 GEE394668:GEE394674 FUI394668:FUI394674 FKM394668:FKM394674 FAQ394668:FAQ394674 EQU394668:EQU394674 EGY394668:EGY394674 DXC394668:DXC394674 DNG394668:DNG394674 DDK394668:DDK394674 CTO394668:CTO394674 CJS394668:CJS394674 BZW394668:BZW394674 BQA394668:BQA394674 BGE394668:BGE394674 AWI394668:AWI394674 AMM394668:AMM394674 ACQ394668:ACQ394674 SU394668:SU394674 IY394668:IY394674 C394668:C394674 WVK329132:WVK329138 WLO329132:WLO329138 WBS329132:WBS329138 VRW329132:VRW329138 VIA329132:VIA329138 UYE329132:UYE329138 UOI329132:UOI329138 UEM329132:UEM329138 TUQ329132:TUQ329138 TKU329132:TKU329138 TAY329132:TAY329138 SRC329132:SRC329138 SHG329132:SHG329138 RXK329132:RXK329138 RNO329132:RNO329138 RDS329132:RDS329138 QTW329132:QTW329138 QKA329132:QKA329138 QAE329132:QAE329138 PQI329132:PQI329138 PGM329132:PGM329138 OWQ329132:OWQ329138 OMU329132:OMU329138 OCY329132:OCY329138 NTC329132:NTC329138 NJG329132:NJG329138 MZK329132:MZK329138 MPO329132:MPO329138 MFS329132:MFS329138 LVW329132:LVW329138 LMA329132:LMA329138 LCE329132:LCE329138 KSI329132:KSI329138 KIM329132:KIM329138 JYQ329132:JYQ329138 JOU329132:JOU329138 JEY329132:JEY329138 IVC329132:IVC329138 ILG329132:ILG329138 IBK329132:IBK329138 HRO329132:HRO329138 HHS329132:HHS329138 GXW329132:GXW329138 GOA329132:GOA329138 GEE329132:GEE329138 FUI329132:FUI329138 FKM329132:FKM329138 FAQ329132:FAQ329138 EQU329132:EQU329138 EGY329132:EGY329138 DXC329132:DXC329138 DNG329132:DNG329138 DDK329132:DDK329138 CTO329132:CTO329138 CJS329132:CJS329138 BZW329132:BZW329138 BQA329132:BQA329138 BGE329132:BGE329138 AWI329132:AWI329138 AMM329132:AMM329138 ACQ329132:ACQ329138 SU329132:SU329138 IY329132:IY329138 C329132:C329138 WVK263596:WVK263602 WLO263596:WLO263602 WBS263596:WBS263602 VRW263596:VRW263602 VIA263596:VIA263602 UYE263596:UYE263602 UOI263596:UOI263602 UEM263596:UEM263602 TUQ263596:TUQ263602 TKU263596:TKU263602 TAY263596:TAY263602 SRC263596:SRC263602 SHG263596:SHG263602 RXK263596:RXK263602 RNO263596:RNO263602 RDS263596:RDS263602 QTW263596:QTW263602 QKA263596:QKA263602 QAE263596:QAE263602 PQI263596:PQI263602 PGM263596:PGM263602 OWQ263596:OWQ263602 OMU263596:OMU263602 OCY263596:OCY263602 NTC263596:NTC263602 NJG263596:NJG263602 MZK263596:MZK263602 MPO263596:MPO263602 MFS263596:MFS263602 LVW263596:LVW263602 LMA263596:LMA263602 LCE263596:LCE263602 KSI263596:KSI263602 KIM263596:KIM263602 JYQ263596:JYQ263602 JOU263596:JOU263602 JEY263596:JEY263602 IVC263596:IVC263602 ILG263596:ILG263602 IBK263596:IBK263602 HRO263596:HRO263602 HHS263596:HHS263602 GXW263596:GXW263602 GOA263596:GOA263602 GEE263596:GEE263602 FUI263596:FUI263602 FKM263596:FKM263602 FAQ263596:FAQ263602 EQU263596:EQU263602 EGY263596:EGY263602 DXC263596:DXC263602 DNG263596:DNG263602 DDK263596:DDK263602 CTO263596:CTO263602 CJS263596:CJS263602 BZW263596:BZW263602 BQA263596:BQA263602 BGE263596:BGE263602 AWI263596:AWI263602 AMM263596:AMM263602 ACQ263596:ACQ263602 SU263596:SU263602 IY263596:IY263602 C263596:C263602 WVK198060:WVK198066 WLO198060:WLO198066 WBS198060:WBS198066 VRW198060:VRW198066 VIA198060:VIA198066 UYE198060:UYE198066 UOI198060:UOI198066 UEM198060:UEM198066 TUQ198060:TUQ198066 TKU198060:TKU198066 TAY198060:TAY198066 SRC198060:SRC198066 SHG198060:SHG198066 RXK198060:RXK198066 RNO198060:RNO198066 RDS198060:RDS198066 QTW198060:QTW198066 QKA198060:QKA198066 QAE198060:QAE198066 PQI198060:PQI198066 PGM198060:PGM198066 OWQ198060:OWQ198066 OMU198060:OMU198066 OCY198060:OCY198066 NTC198060:NTC198066 NJG198060:NJG198066 MZK198060:MZK198066 MPO198060:MPO198066 MFS198060:MFS198066 LVW198060:LVW198066 LMA198060:LMA198066 LCE198060:LCE198066 KSI198060:KSI198066 KIM198060:KIM198066 JYQ198060:JYQ198066 JOU198060:JOU198066 JEY198060:JEY198066 IVC198060:IVC198066 ILG198060:ILG198066 IBK198060:IBK198066 HRO198060:HRO198066 HHS198060:HHS198066 GXW198060:GXW198066 GOA198060:GOA198066 GEE198060:GEE198066 FUI198060:FUI198066 FKM198060:FKM198066 FAQ198060:FAQ198066 EQU198060:EQU198066 EGY198060:EGY198066 DXC198060:DXC198066 DNG198060:DNG198066 DDK198060:DDK198066 CTO198060:CTO198066 CJS198060:CJS198066 BZW198060:BZW198066 BQA198060:BQA198066 BGE198060:BGE198066 AWI198060:AWI198066 AMM198060:AMM198066 ACQ198060:ACQ198066 SU198060:SU198066 IY198060:IY198066 C198060:C198066 WVK132524:WVK132530 WLO132524:WLO132530 WBS132524:WBS132530 VRW132524:VRW132530 VIA132524:VIA132530 UYE132524:UYE132530 UOI132524:UOI132530 UEM132524:UEM132530 TUQ132524:TUQ132530 TKU132524:TKU132530 TAY132524:TAY132530 SRC132524:SRC132530 SHG132524:SHG132530 RXK132524:RXK132530 RNO132524:RNO132530 RDS132524:RDS132530 QTW132524:QTW132530 QKA132524:QKA132530 QAE132524:QAE132530 PQI132524:PQI132530 PGM132524:PGM132530 OWQ132524:OWQ132530 OMU132524:OMU132530 OCY132524:OCY132530 NTC132524:NTC132530 NJG132524:NJG132530 MZK132524:MZK132530 MPO132524:MPO132530 MFS132524:MFS132530 LVW132524:LVW132530 LMA132524:LMA132530 LCE132524:LCE132530 KSI132524:KSI132530 KIM132524:KIM132530 JYQ132524:JYQ132530 JOU132524:JOU132530 JEY132524:JEY132530 IVC132524:IVC132530 ILG132524:ILG132530 IBK132524:IBK132530 HRO132524:HRO132530 HHS132524:HHS132530 GXW132524:GXW132530 GOA132524:GOA132530 GEE132524:GEE132530 FUI132524:FUI132530 FKM132524:FKM132530 FAQ132524:FAQ132530 EQU132524:EQU132530 EGY132524:EGY132530 DXC132524:DXC132530 DNG132524:DNG132530 DDK132524:DDK132530 CTO132524:CTO132530 CJS132524:CJS132530 BZW132524:BZW132530 BQA132524:BQA132530 BGE132524:BGE132530 AWI132524:AWI132530 AMM132524:AMM132530 ACQ132524:ACQ132530 SU132524:SU132530 IY132524:IY132530 C132524:C132530 WVK66988:WVK66994 WLO66988:WLO66994 WBS66988:WBS66994 VRW66988:VRW66994 VIA66988:VIA66994 UYE66988:UYE66994 UOI66988:UOI66994 UEM66988:UEM66994 TUQ66988:TUQ66994 TKU66988:TKU66994 TAY66988:TAY66994 SRC66988:SRC66994 SHG66988:SHG66994 RXK66988:RXK66994 RNO66988:RNO66994 RDS66988:RDS66994 QTW66988:QTW66994 QKA66988:QKA66994 QAE66988:QAE66994 PQI66988:PQI66994 PGM66988:PGM66994 OWQ66988:OWQ66994 OMU66988:OMU66994 OCY66988:OCY66994 NTC66988:NTC66994 NJG66988:NJG66994 MZK66988:MZK66994 MPO66988:MPO66994 MFS66988:MFS66994 LVW66988:LVW66994 LMA66988:LMA66994 LCE66988:LCE66994 KSI66988:KSI66994 KIM66988:KIM66994 JYQ66988:JYQ66994 JOU66988:JOU66994 JEY66988:JEY66994 IVC66988:IVC66994 ILG66988:ILG66994 IBK66988:IBK66994 HRO66988:HRO66994 HHS66988:HHS66994 GXW66988:GXW66994 GOA66988:GOA66994 GEE66988:GEE66994 FUI66988:FUI66994 FKM66988:FKM66994 FAQ66988:FAQ66994 EQU66988:EQU66994 EGY66988:EGY66994 DXC66988:DXC66994 DNG66988:DNG66994 DDK66988:DDK66994 CTO66988:CTO66994 CJS66988:CJS66994 BZW66988:BZW66994 BQA66988:BQA66994 BGE66988:BGE66994 AWI66988:AWI66994 AMM66988:AMM66994 ACQ66988:ACQ66994 SU66988:SU66994 IY66988:IY66994 C66988:C66994 WVK1453:WVK1459 WLO1453:WLO1459 WBS1453:WBS1459 VRW1453:VRW1459 VIA1453:VIA1459 UYE1453:UYE1459 UOI1453:UOI1459 UEM1453:UEM1459 TUQ1453:TUQ1459 TKU1453:TKU1459 TAY1453:TAY1459 SRC1453:SRC1459 SHG1453:SHG1459 RXK1453:RXK1459 RNO1453:RNO1459 RDS1453:RDS1459 QTW1453:QTW1459 QKA1453:QKA1459 QAE1453:QAE1459 PQI1453:PQI1459 PGM1453:PGM1459 OWQ1453:OWQ1459 OMU1453:OMU1459 OCY1453:OCY1459 NTC1453:NTC1459 NJG1453:NJG1459 MZK1453:MZK1459 MPO1453:MPO1459 MFS1453:MFS1459 LVW1453:LVW1459 LMA1453:LMA1459 LCE1453:LCE1459 KSI1453:KSI1459 KIM1453:KIM1459 JYQ1453:JYQ1459 JOU1453:JOU1459 JEY1453:JEY1459 IVC1453:IVC1459 ILG1453:ILG1459 IBK1453:IBK1459 HRO1453:HRO1459 HHS1453:HHS1459 GXW1453:GXW1459 GOA1453:GOA1459 GEE1453:GEE1459 FUI1453:FUI1459 FKM1453:FKM1459 FAQ1453:FAQ1459 EQU1453:EQU1459 EGY1453:EGY1459 DXC1453:DXC1459 DNG1453:DNG1459 DDK1453:DDK1459 CTO1453:CTO1459 CJS1453:CJS1459 BZW1453:BZW1459 BQA1453:BQA1459 BGE1453:BGE1459 AWI1453:AWI1459 AMM1453:AMM1459 ACQ1453:ACQ1459 SU1453:SU1459 IY1453:IY1459 C1453:C1459 WVK984487:WVK984490 WLO984487:WLO984490 WBS984487:WBS984490 VRW984487:VRW984490 VIA984487:VIA984490 UYE984487:UYE984490 UOI984487:UOI984490 UEM984487:UEM984490 TUQ984487:TUQ984490 TKU984487:TKU984490 TAY984487:TAY984490 SRC984487:SRC984490 SHG984487:SHG984490 RXK984487:RXK984490 RNO984487:RNO984490 RDS984487:RDS984490 QTW984487:QTW984490 QKA984487:QKA984490 QAE984487:QAE984490 PQI984487:PQI984490 PGM984487:PGM984490 OWQ984487:OWQ984490 OMU984487:OMU984490 OCY984487:OCY984490 NTC984487:NTC984490 NJG984487:NJG984490 MZK984487:MZK984490 MPO984487:MPO984490 MFS984487:MFS984490 LVW984487:LVW984490 LMA984487:LMA984490 LCE984487:LCE984490 KSI984487:KSI984490 KIM984487:KIM984490 JYQ984487:JYQ984490 JOU984487:JOU984490 JEY984487:JEY984490 IVC984487:IVC984490 ILG984487:ILG984490 IBK984487:IBK984490 HRO984487:HRO984490 HHS984487:HHS984490 GXW984487:GXW984490 GOA984487:GOA984490 GEE984487:GEE984490 FUI984487:FUI984490 FKM984487:FKM984490 FAQ984487:FAQ984490 EQU984487:EQU984490 EGY984487:EGY984490 DXC984487:DXC984490 DNG984487:DNG984490 DDK984487:DDK984490 CTO984487:CTO984490 CJS984487:CJS984490 BZW984487:BZW984490 BQA984487:BQA984490 BGE984487:BGE984490 AWI984487:AWI984490 AMM984487:AMM984490 ACQ984487:ACQ984490 SU984487:SU984490 IY984487:IY984490 C984487:C984490 WVK918951:WVK918954 WLO918951:WLO918954 WBS918951:WBS918954 VRW918951:VRW918954 VIA918951:VIA918954 UYE918951:UYE918954 UOI918951:UOI918954 UEM918951:UEM918954 TUQ918951:TUQ918954 TKU918951:TKU918954 TAY918951:TAY918954 SRC918951:SRC918954 SHG918951:SHG918954 RXK918951:RXK918954 RNO918951:RNO918954 RDS918951:RDS918954 QTW918951:QTW918954 QKA918951:QKA918954 QAE918951:QAE918954 PQI918951:PQI918954 PGM918951:PGM918954 OWQ918951:OWQ918954 OMU918951:OMU918954 OCY918951:OCY918954 NTC918951:NTC918954 NJG918951:NJG918954 MZK918951:MZK918954 MPO918951:MPO918954 MFS918951:MFS918954 LVW918951:LVW918954 LMA918951:LMA918954 LCE918951:LCE918954 KSI918951:KSI918954 KIM918951:KIM918954 JYQ918951:JYQ918954 JOU918951:JOU918954 JEY918951:JEY918954 IVC918951:IVC918954 ILG918951:ILG918954 IBK918951:IBK918954 HRO918951:HRO918954 HHS918951:HHS918954 GXW918951:GXW918954 GOA918951:GOA918954 GEE918951:GEE918954 FUI918951:FUI918954 FKM918951:FKM918954 FAQ918951:FAQ918954 EQU918951:EQU918954 EGY918951:EGY918954 DXC918951:DXC918954 DNG918951:DNG918954 DDK918951:DDK918954 CTO918951:CTO918954 CJS918951:CJS918954 BZW918951:BZW918954 BQA918951:BQA918954 BGE918951:BGE918954 AWI918951:AWI918954 AMM918951:AMM918954 ACQ918951:ACQ918954 SU918951:SU918954 IY918951:IY918954 C918951:C918954 WVK853415:WVK853418 WLO853415:WLO853418 WBS853415:WBS853418 VRW853415:VRW853418 VIA853415:VIA853418 UYE853415:UYE853418 UOI853415:UOI853418 UEM853415:UEM853418 TUQ853415:TUQ853418 TKU853415:TKU853418 TAY853415:TAY853418 SRC853415:SRC853418 SHG853415:SHG853418 RXK853415:RXK853418 RNO853415:RNO853418 RDS853415:RDS853418 QTW853415:QTW853418 QKA853415:QKA853418 QAE853415:QAE853418 PQI853415:PQI853418 PGM853415:PGM853418 OWQ853415:OWQ853418 OMU853415:OMU853418 OCY853415:OCY853418 NTC853415:NTC853418 NJG853415:NJG853418 MZK853415:MZK853418 MPO853415:MPO853418 MFS853415:MFS853418 LVW853415:LVW853418 LMA853415:LMA853418 LCE853415:LCE853418 KSI853415:KSI853418 KIM853415:KIM853418 JYQ853415:JYQ853418 JOU853415:JOU853418 JEY853415:JEY853418 IVC853415:IVC853418 ILG853415:ILG853418 IBK853415:IBK853418 HRO853415:HRO853418 HHS853415:HHS853418 GXW853415:GXW853418 GOA853415:GOA853418 GEE853415:GEE853418 FUI853415:FUI853418 FKM853415:FKM853418 FAQ853415:FAQ853418 EQU853415:EQU853418 EGY853415:EGY853418 DXC853415:DXC853418 DNG853415:DNG853418 DDK853415:DDK853418 CTO853415:CTO853418 CJS853415:CJS853418 BZW853415:BZW853418 BQA853415:BQA853418 BGE853415:BGE853418 AWI853415:AWI853418 AMM853415:AMM853418 ACQ853415:ACQ853418 SU853415:SU853418 IY853415:IY853418 C853415:C853418 WVK787879:WVK787882 WLO787879:WLO787882 WBS787879:WBS787882 VRW787879:VRW787882 VIA787879:VIA787882 UYE787879:UYE787882 UOI787879:UOI787882 UEM787879:UEM787882 TUQ787879:TUQ787882 TKU787879:TKU787882 TAY787879:TAY787882 SRC787879:SRC787882 SHG787879:SHG787882 RXK787879:RXK787882 RNO787879:RNO787882 RDS787879:RDS787882 QTW787879:QTW787882 QKA787879:QKA787882 QAE787879:QAE787882 PQI787879:PQI787882 PGM787879:PGM787882 OWQ787879:OWQ787882 OMU787879:OMU787882 OCY787879:OCY787882 NTC787879:NTC787882 NJG787879:NJG787882 MZK787879:MZK787882 MPO787879:MPO787882 MFS787879:MFS787882 LVW787879:LVW787882 LMA787879:LMA787882 LCE787879:LCE787882 KSI787879:KSI787882 KIM787879:KIM787882 JYQ787879:JYQ787882 JOU787879:JOU787882 JEY787879:JEY787882 IVC787879:IVC787882 ILG787879:ILG787882 IBK787879:IBK787882 HRO787879:HRO787882 HHS787879:HHS787882 GXW787879:GXW787882 GOA787879:GOA787882 GEE787879:GEE787882 FUI787879:FUI787882 FKM787879:FKM787882 FAQ787879:FAQ787882 EQU787879:EQU787882 EGY787879:EGY787882 DXC787879:DXC787882 DNG787879:DNG787882 DDK787879:DDK787882 CTO787879:CTO787882 CJS787879:CJS787882 BZW787879:BZW787882 BQA787879:BQA787882 BGE787879:BGE787882 AWI787879:AWI787882 AMM787879:AMM787882 ACQ787879:ACQ787882 SU787879:SU787882 IY787879:IY787882 C787879:C787882 WVK722343:WVK722346 WLO722343:WLO722346 WBS722343:WBS722346 VRW722343:VRW722346 VIA722343:VIA722346 UYE722343:UYE722346 UOI722343:UOI722346 UEM722343:UEM722346 TUQ722343:TUQ722346 TKU722343:TKU722346 TAY722343:TAY722346 SRC722343:SRC722346 SHG722343:SHG722346 RXK722343:RXK722346 RNO722343:RNO722346 RDS722343:RDS722346 QTW722343:QTW722346 QKA722343:QKA722346 QAE722343:QAE722346 PQI722343:PQI722346 PGM722343:PGM722346 OWQ722343:OWQ722346 OMU722343:OMU722346 OCY722343:OCY722346 NTC722343:NTC722346 NJG722343:NJG722346 MZK722343:MZK722346 MPO722343:MPO722346 MFS722343:MFS722346 LVW722343:LVW722346 LMA722343:LMA722346 LCE722343:LCE722346 KSI722343:KSI722346 KIM722343:KIM722346 JYQ722343:JYQ722346 JOU722343:JOU722346 JEY722343:JEY722346 IVC722343:IVC722346 ILG722343:ILG722346 IBK722343:IBK722346 HRO722343:HRO722346 HHS722343:HHS722346 GXW722343:GXW722346 GOA722343:GOA722346 GEE722343:GEE722346 FUI722343:FUI722346 FKM722343:FKM722346 FAQ722343:FAQ722346 EQU722343:EQU722346 EGY722343:EGY722346 DXC722343:DXC722346 DNG722343:DNG722346 DDK722343:DDK722346 CTO722343:CTO722346 CJS722343:CJS722346 BZW722343:BZW722346 BQA722343:BQA722346 BGE722343:BGE722346 AWI722343:AWI722346 AMM722343:AMM722346 ACQ722343:ACQ722346 SU722343:SU722346 IY722343:IY722346 C722343:C722346 WVK656807:WVK656810 WLO656807:WLO656810 WBS656807:WBS656810 VRW656807:VRW656810 VIA656807:VIA656810 UYE656807:UYE656810 UOI656807:UOI656810 UEM656807:UEM656810 TUQ656807:TUQ656810 TKU656807:TKU656810 TAY656807:TAY656810 SRC656807:SRC656810 SHG656807:SHG656810 RXK656807:RXK656810 RNO656807:RNO656810 RDS656807:RDS656810 QTW656807:QTW656810 QKA656807:QKA656810 QAE656807:QAE656810 PQI656807:PQI656810 PGM656807:PGM656810 OWQ656807:OWQ656810 OMU656807:OMU656810 OCY656807:OCY656810 NTC656807:NTC656810 NJG656807:NJG656810 MZK656807:MZK656810 MPO656807:MPO656810 MFS656807:MFS656810 LVW656807:LVW656810 LMA656807:LMA656810 LCE656807:LCE656810 KSI656807:KSI656810 KIM656807:KIM656810 JYQ656807:JYQ656810 JOU656807:JOU656810 JEY656807:JEY656810 IVC656807:IVC656810 ILG656807:ILG656810 IBK656807:IBK656810 HRO656807:HRO656810 HHS656807:HHS656810 GXW656807:GXW656810 GOA656807:GOA656810 GEE656807:GEE656810 FUI656807:FUI656810 FKM656807:FKM656810 FAQ656807:FAQ656810 EQU656807:EQU656810 EGY656807:EGY656810 DXC656807:DXC656810 DNG656807:DNG656810 DDK656807:DDK656810 CTO656807:CTO656810 CJS656807:CJS656810 BZW656807:BZW656810 BQA656807:BQA656810 BGE656807:BGE656810 AWI656807:AWI656810 AMM656807:AMM656810 ACQ656807:ACQ656810 SU656807:SU656810 IY656807:IY656810 C656807:C656810 WVK591271:WVK591274 WLO591271:WLO591274 WBS591271:WBS591274 VRW591271:VRW591274 VIA591271:VIA591274 UYE591271:UYE591274 UOI591271:UOI591274 UEM591271:UEM591274 TUQ591271:TUQ591274 TKU591271:TKU591274 TAY591271:TAY591274 SRC591271:SRC591274 SHG591271:SHG591274 RXK591271:RXK591274 RNO591271:RNO591274 RDS591271:RDS591274 QTW591271:QTW591274 QKA591271:QKA591274 QAE591271:QAE591274 PQI591271:PQI591274 PGM591271:PGM591274 OWQ591271:OWQ591274 OMU591271:OMU591274 OCY591271:OCY591274 NTC591271:NTC591274 NJG591271:NJG591274 MZK591271:MZK591274 MPO591271:MPO591274 MFS591271:MFS591274 LVW591271:LVW591274 LMA591271:LMA591274 LCE591271:LCE591274 KSI591271:KSI591274 KIM591271:KIM591274 JYQ591271:JYQ591274 JOU591271:JOU591274 JEY591271:JEY591274 IVC591271:IVC591274 ILG591271:ILG591274 IBK591271:IBK591274 HRO591271:HRO591274 HHS591271:HHS591274 GXW591271:GXW591274 GOA591271:GOA591274 GEE591271:GEE591274 FUI591271:FUI591274 FKM591271:FKM591274 FAQ591271:FAQ591274 EQU591271:EQU591274 EGY591271:EGY591274 DXC591271:DXC591274 DNG591271:DNG591274 DDK591271:DDK591274 CTO591271:CTO591274 CJS591271:CJS591274 BZW591271:BZW591274 BQA591271:BQA591274 BGE591271:BGE591274 AWI591271:AWI591274 AMM591271:AMM591274 ACQ591271:ACQ591274 SU591271:SU591274 IY591271:IY591274 C591271:C591274 WVK525735:WVK525738 WLO525735:WLO525738 WBS525735:WBS525738 VRW525735:VRW525738 VIA525735:VIA525738 UYE525735:UYE525738 UOI525735:UOI525738 UEM525735:UEM525738 TUQ525735:TUQ525738 TKU525735:TKU525738 TAY525735:TAY525738 SRC525735:SRC525738 SHG525735:SHG525738 RXK525735:RXK525738 RNO525735:RNO525738 RDS525735:RDS525738 QTW525735:QTW525738 QKA525735:QKA525738 QAE525735:QAE525738 PQI525735:PQI525738 PGM525735:PGM525738 OWQ525735:OWQ525738 OMU525735:OMU525738 OCY525735:OCY525738 NTC525735:NTC525738 NJG525735:NJG525738 MZK525735:MZK525738 MPO525735:MPO525738 MFS525735:MFS525738 LVW525735:LVW525738 LMA525735:LMA525738 LCE525735:LCE525738 KSI525735:KSI525738 KIM525735:KIM525738 JYQ525735:JYQ525738 JOU525735:JOU525738 JEY525735:JEY525738 IVC525735:IVC525738 ILG525735:ILG525738 IBK525735:IBK525738 HRO525735:HRO525738 HHS525735:HHS525738 GXW525735:GXW525738 GOA525735:GOA525738 GEE525735:GEE525738 FUI525735:FUI525738 FKM525735:FKM525738 FAQ525735:FAQ525738 EQU525735:EQU525738 EGY525735:EGY525738 DXC525735:DXC525738 DNG525735:DNG525738 DDK525735:DDK525738 CTO525735:CTO525738 CJS525735:CJS525738 BZW525735:BZW525738 BQA525735:BQA525738 BGE525735:BGE525738 AWI525735:AWI525738 AMM525735:AMM525738 ACQ525735:ACQ525738 SU525735:SU525738 IY525735:IY525738 C525735:C525738 WVK460199:WVK460202 WLO460199:WLO460202 WBS460199:WBS460202 VRW460199:VRW460202 VIA460199:VIA460202 UYE460199:UYE460202 UOI460199:UOI460202 UEM460199:UEM460202 TUQ460199:TUQ460202 TKU460199:TKU460202 TAY460199:TAY460202 SRC460199:SRC460202 SHG460199:SHG460202 RXK460199:RXK460202 RNO460199:RNO460202 RDS460199:RDS460202 QTW460199:QTW460202 QKA460199:QKA460202 QAE460199:QAE460202 PQI460199:PQI460202 PGM460199:PGM460202 OWQ460199:OWQ460202 OMU460199:OMU460202 OCY460199:OCY460202 NTC460199:NTC460202 NJG460199:NJG460202 MZK460199:MZK460202 MPO460199:MPO460202 MFS460199:MFS460202 LVW460199:LVW460202 LMA460199:LMA460202 LCE460199:LCE460202 KSI460199:KSI460202 KIM460199:KIM460202 JYQ460199:JYQ460202 JOU460199:JOU460202 JEY460199:JEY460202 IVC460199:IVC460202 ILG460199:ILG460202 IBK460199:IBK460202 HRO460199:HRO460202 HHS460199:HHS460202 GXW460199:GXW460202 GOA460199:GOA460202 GEE460199:GEE460202 FUI460199:FUI460202 FKM460199:FKM460202 FAQ460199:FAQ460202 EQU460199:EQU460202 EGY460199:EGY460202 DXC460199:DXC460202 DNG460199:DNG460202 DDK460199:DDK460202 CTO460199:CTO460202 CJS460199:CJS460202 BZW460199:BZW460202 BQA460199:BQA460202 BGE460199:BGE460202 AWI460199:AWI460202 AMM460199:AMM460202 ACQ460199:ACQ460202 SU460199:SU460202 IY460199:IY460202 C460199:C460202 WVK394663:WVK394666 WLO394663:WLO394666 WBS394663:WBS394666 VRW394663:VRW394666 VIA394663:VIA394666 UYE394663:UYE394666 UOI394663:UOI394666 UEM394663:UEM394666 TUQ394663:TUQ394666 TKU394663:TKU394666 TAY394663:TAY394666 SRC394663:SRC394666 SHG394663:SHG394666 RXK394663:RXK394666 RNO394663:RNO394666 RDS394663:RDS394666 QTW394663:QTW394666 QKA394663:QKA394666 QAE394663:QAE394666 PQI394663:PQI394666 PGM394663:PGM394666 OWQ394663:OWQ394666 OMU394663:OMU394666 OCY394663:OCY394666 NTC394663:NTC394666 NJG394663:NJG394666 MZK394663:MZK394666 MPO394663:MPO394666 MFS394663:MFS394666 LVW394663:LVW394666 LMA394663:LMA394666 LCE394663:LCE394666 KSI394663:KSI394666 KIM394663:KIM394666 JYQ394663:JYQ394666 JOU394663:JOU394666 JEY394663:JEY394666 IVC394663:IVC394666 ILG394663:ILG394666 IBK394663:IBK394666 HRO394663:HRO394666 HHS394663:HHS394666 GXW394663:GXW394666 GOA394663:GOA394666 GEE394663:GEE394666 FUI394663:FUI394666 FKM394663:FKM394666 FAQ394663:FAQ394666 EQU394663:EQU394666 EGY394663:EGY394666 DXC394663:DXC394666 DNG394663:DNG394666 DDK394663:DDK394666 CTO394663:CTO394666 CJS394663:CJS394666 BZW394663:BZW394666 BQA394663:BQA394666 BGE394663:BGE394666 AWI394663:AWI394666 AMM394663:AMM394666 ACQ394663:ACQ394666 SU394663:SU394666 IY394663:IY394666 C394663:C394666 WVK329127:WVK329130 WLO329127:WLO329130 WBS329127:WBS329130 VRW329127:VRW329130 VIA329127:VIA329130 UYE329127:UYE329130 UOI329127:UOI329130 UEM329127:UEM329130 TUQ329127:TUQ329130 TKU329127:TKU329130 TAY329127:TAY329130 SRC329127:SRC329130 SHG329127:SHG329130 RXK329127:RXK329130 RNO329127:RNO329130 RDS329127:RDS329130 QTW329127:QTW329130 QKA329127:QKA329130 QAE329127:QAE329130 PQI329127:PQI329130 PGM329127:PGM329130 OWQ329127:OWQ329130 OMU329127:OMU329130 OCY329127:OCY329130 NTC329127:NTC329130 NJG329127:NJG329130 MZK329127:MZK329130 MPO329127:MPO329130 MFS329127:MFS329130 LVW329127:LVW329130 LMA329127:LMA329130 LCE329127:LCE329130 KSI329127:KSI329130 KIM329127:KIM329130 JYQ329127:JYQ329130 JOU329127:JOU329130 JEY329127:JEY329130 IVC329127:IVC329130 ILG329127:ILG329130 IBK329127:IBK329130 HRO329127:HRO329130 HHS329127:HHS329130 GXW329127:GXW329130 GOA329127:GOA329130 GEE329127:GEE329130 FUI329127:FUI329130 FKM329127:FKM329130 FAQ329127:FAQ329130 EQU329127:EQU329130 EGY329127:EGY329130 DXC329127:DXC329130 DNG329127:DNG329130 DDK329127:DDK329130 CTO329127:CTO329130 CJS329127:CJS329130 BZW329127:BZW329130 BQA329127:BQA329130 BGE329127:BGE329130 AWI329127:AWI329130 AMM329127:AMM329130 ACQ329127:ACQ329130 SU329127:SU329130 IY329127:IY329130 C329127:C329130 WVK263591:WVK263594 WLO263591:WLO263594 WBS263591:WBS263594 VRW263591:VRW263594 VIA263591:VIA263594 UYE263591:UYE263594 UOI263591:UOI263594 UEM263591:UEM263594 TUQ263591:TUQ263594 TKU263591:TKU263594 TAY263591:TAY263594 SRC263591:SRC263594 SHG263591:SHG263594 RXK263591:RXK263594 RNO263591:RNO263594 RDS263591:RDS263594 QTW263591:QTW263594 QKA263591:QKA263594 QAE263591:QAE263594 PQI263591:PQI263594 PGM263591:PGM263594 OWQ263591:OWQ263594 OMU263591:OMU263594 OCY263591:OCY263594 NTC263591:NTC263594 NJG263591:NJG263594 MZK263591:MZK263594 MPO263591:MPO263594 MFS263591:MFS263594 LVW263591:LVW263594 LMA263591:LMA263594 LCE263591:LCE263594 KSI263591:KSI263594 KIM263591:KIM263594 JYQ263591:JYQ263594 JOU263591:JOU263594 JEY263591:JEY263594 IVC263591:IVC263594 ILG263591:ILG263594 IBK263591:IBK263594 HRO263591:HRO263594 HHS263591:HHS263594 GXW263591:GXW263594 GOA263591:GOA263594 GEE263591:GEE263594 FUI263591:FUI263594 FKM263591:FKM263594 FAQ263591:FAQ263594 EQU263591:EQU263594 EGY263591:EGY263594 DXC263591:DXC263594 DNG263591:DNG263594 DDK263591:DDK263594 CTO263591:CTO263594 CJS263591:CJS263594 BZW263591:BZW263594 BQA263591:BQA263594 BGE263591:BGE263594 AWI263591:AWI263594 AMM263591:AMM263594 ACQ263591:ACQ263594 SU263591:SU263594 IY263591:IY263594 C263591:C263594 WVK198055:WVK198058 WLO198055:WLO198058 WBS198055:WBS198058 VRW198055:VRW198058 VIA198055:VIA198058 UYE198055:UYE198058 UOI198055:UOI198058 UEM198055:UEM198058 TUQ198055:TUQ198058 TKU198055:TKU198058 TAY198055:TAY198058 SRC198055:SRC198058 SHG198055:SHG198058 RXK198055:RXK198058 RNO198055:RNO198058 RDS198055:RDS198058 QTW198055:QTW198058 QKA198055:QKA198058 QAE198055:QAE198058 PQI198055:PQI198058 PGM198055:PGM198058 OWQ198055:OWQ198058 OMU198055:OMU198058 OCY198055:OCY198058 NTC198055:NTC198058 NJG198055:NJG198058 MZK198055:MZK198058 MPO198055:MPO198058 MFS198055:MFS198058 LVW198055:LVW198058 LMA198055:LMA198058 LCE198055:LCE198058 KSI198055:KSI198058 KIM198055:KIM198058 JYQ198055:JYQ198058 JOU198055:JOU198058 JEY198055:JEY198058 IVC198055:IVC198058 ILG198055:ILG198058 IBK198055:IBK198058 HRO198055:HRO198058 HHS198055:HHS198058 GXW198055:GXW198058 GOA198055:GOA198058 GEE198055:GEE198058 FUI198055:FUI198058 FKM198055:FKM198058 FAQ198055:FAQ198058 EQU198055:EQU198058 EGY198055:EGY198058 DXC198055:DXC198058 DNG198055:DNG198058 DDK198055:DDK198058 CTO198055:CTO198058 CJS198055:CJS198058 BZW198055:BZW198058 BQA198055:BQA198058 BGE198055:BGE198058 AWI198055:AWI198058 AMM198055:AMM198058 ACQ198055:ACQ198058 SU198055:SU198058 IY198055:IY198058 C198055:C198058 WVK132519:WVK132522 WLO132519:WLO132522 WBS132519:WBS132522 VRW132519:VRW132522 VIA132519:VIA132522 UYE132519:UYE132522 UOI132519:UOI132522 UEM132519:UEM132522 TUQ132519:TUQ132522 TKU132519:TKU132522 TAY132519:TAY132522 SRC132519:SRC132522 SHG132519:SHG132522 RXK132519:RXK132522 RNO132519:RNO132522 RDS132519:RDS132522 QTW132519:QTW132522 QKA132519:QKA132522 QAE132519:QAE132522 PQI132519:PQI132522 PGM132519:PGM132522 OWQ132519:OWQ132522 OMU132519:OMU132522 OCY132519:OCY132522 NTC132519:NTC132522 NJG132519:NJG132522 MZK132519:MZK132522 MPO132519:MPO132522 MFS132519:MFS132522 LVW132519:LVW132522 LMA132519:LMA132522 LCE132519:LCE132522 KSI132519:KSI132522 KIM132519:KIM132522 JYQ132519:JYQ132522 JOU132519:JOU132522 JEY132519:JEY132522 IVC132519:IVC132522 ILG132519:ILG132522 IBK132519:IBK132522 HRO132519:HRO132522 HHS132519:HHS132522 GXW132519:GXW132522 GOA132519:GOA132522 GEE132519:GEE132522 FUI132519:FUI132522 FKM132519:FKM132522 FAQ132519:FAQ132522 EQU132519:EQU132522 EGY132519:EGY132522 DXC132519:DXC132522 DNG132519:DNG132522 DDK132519:DDK132522 CTO132519:CTO132522 CJS132519:CJS132522 BZW132519:BZW132522 BQA132519:BQA132522 BGE132519:BGE132522 AWI132519:AWI132522 AMM132519:AMM132522 ACQ132519:ACQ132522 SU132519:SU132522 IY132519:IY132522 C132519:C132522 WVK66983:WVK66986 WLO66983:WLO66986 WBS66983:WBS66986 VRW66983:VRW66986 VIA66983:VIA66986 UYE66983:UYE66986 UOI66983:UOI66986 UEM66983:UEM66986 TUQ66983:TUQ66986 TKU66983:TKU66986 TAY66983:TAY66986 SRC66983:SRC66986 SHG66983:SHG66986 RXK66983:RXK66986 RNO66983:RNO66986 RDS66983:RDS66986 QTW66983:QTW66986 QKA66983:QKA66986 QAE66983:QAE66986 PQI66983:PQI66986 PGM66983:PGM66986 OWQ66983:OWQ66986 OMU66983:OMU66986 OCY66983:OCY66986 NTC66983:NTC66986 NJG66983:NJG66986 MZK66983:MZK66986 MPO66983:MPO66986 MFS66983:MFS66986 LVW66983:LVW66986 LMA66983:LMA66986 LCE66983:LCE66986 KSI66983:KSI66986 KIM66983:KIM66986 JYQ66983:JYQ66986 JOU66983:JOU66986 JEY66983:JEY66986 IVC66983:IVC66986 ILG66983:ILG66986 IBK66983:IBK66986 HRO66983:HRO66986 HHS66983:HHS66986 GXW66983:GXW66986 GOA66983:GOA66986 GEE66983:GEE66986 FUI66983:FUI66986 FKM66983:FKM66986 FAQ66983:FAQ66986 EQU66983:EQU66986 EGY66983:EGY66986 DXC66983:DXC66986 DNG66983:DNG66986 DDK66983:DDK66986 CTO66983:CTO66986 CJS66983:CJS66986 BZW66983:BZW66986 BQA66983:BQA66986 BGE66983:BGE66986 AWI66983:AWI66986 AMM66983:AMM66986 ACQ66983:ACQ66986 SU66983:SU66986 IY66983:IY66986 C66983:C66986 WVK1448:WVK1451 WLO1448:WLO1451 WBS1448:WBS1451 VRW1448:VRW1451 VIA1448:VIA1451 UYE1448:UYE1451 UOI1448:UOI1451 UEM1448:UEM1451 TUQ1448:TUQ1451 TKU1448:TKU1451 TAY1448:TAY1451 SRC1448:SRC1451 SHG1448:SHG1451 RXK1448:RXK1451 RNO1448:RNO1451 RDS1448:RDS1451 QTW1448:QTW1451 QKA1448:QKA1451 QAE1448:QAE1451 PQI1448:PQI1451 PGM1448:PGM1451 OWQ1448:OWQ1451 OMU1448:OMU1451 OCY1448:OCY1451 NTC1448:NTC1451 NJG1448:NJG1451 MZK1448:MZK1451 MPO1448:MPO1451 MFS1448:MFS1451 LVW1448:LVW1451 LMA1448:LMA1451 LCE1448:LCE1451 KSI1448:KSI1451 KIM1448:KIM1451 JYQ1448:JYQ1451 JOU1448:JOU1451 JEY1448:JEY1451 IVC1448:IVC1451 ILG1448:ILG1451 IBK1448:IBK1451 HRO1448:HRO1451 HHS1448:HHS1451 GXW1448:GXW1451 GOA1448:GOA1451 GEE1448:GEE1451 FUI1448:FUI1451 FKM1448:FKM1451 FAQ1448:FAQ1451 EQU1448:EQU1451 EGY1448:EGY1451 DXC1448:DXC1451 DNG1448:DNG1451 DDK1448:DDK1451 CTO1448:CTO1451 CJS1448:CJS1451 BZW1448:BZW1451 BQA1448:BQA1451 BGE1448:BGE1451 AWI1448:AWI1451 AMM1448:AMM1451 ACQ1448:ACQ1451 SU1448:SU1451 IY1448:IY1451 C1381:C1384 C1253:C1255 IY1381:IY1384 IY1253:IY1255 SU1381:SU1384 SU1253:SU1255 ACQ1381:ACQ1384 ACQ1253:ACQ1255 AMM1381:AMM1384 AMM1253:AMM1255 AWI1381:AWI1384 AWI1253:AWI1255 BGE1381:BGE1384 BGE1253:BGE1255 BQA1381:BQA1384 BQA1253:BQA1255 BZW1381:BZW1384 BZW1253:BZW1255 CJS1381:CJS1384 CJS1253:CJS1255 CTO1381:CTO1384 CTO1253:CTO1255 DDK1381:DDK1384 DDK1253:DDK1255 DNG1381:DNG1384 DNG1253:DNG1255 DXC1381:DXC1384 DXC1253:DXC1255 EGY1381:EGY1384 EGY1253:EGY1255 EQU1381:EQU1384 EQU1253:EQU1255 FAQ1381:FAQ1384 FAQ1253:FAQ1255 FKM1381:FKM1384 FKM1253:FKM1255 FUI1381:FUI1384 FUI1253:FUI1255 GEE1381:GEE1384 GEE1253:GEE1255 GOA1381:GOA1384 GOA1253:GOA1255 GXW1381:GXW1384 GXW1253:GXW1255 HHS1381:HHS1384 HHS1253:HHS1255 HRO1381:HRO1384 HRO1253:HRO1255 IBK1381:IBK1384 IBK1253:IBK1255 ILG1381:ILG1384 ILG1253:ILG1255 IVC1381:IVC1384 IVC1253:IVC1255 JEY1381:JEY1384 JEY1253:JEY1255 JOU1381:JOU1384 JOU1253:JOU1255 JYQ1381:JYQ1384 JYQ1253:JYQ1255 KIM1381:KIM1384 KIM1253:KIM1255 KSI1381:KSI1384 KSI1253:KSI1255 LCE1381:LCE1384 LCE1253:LCE1255 LMA1381:LMA1384 LMA1253:LMA1255 LVW1381:LVW1384 LVW1253:LVW1255 MFS1381:MFS1384 MFS1253:MFS1255 MPO1381:MPO1384 MPO1253:MPO1255 MZK1381:MZK1384 MZK1253:MZK1255 NJG1381:NJG1384 NJG1253:NJG1255 NTC1381:NTC1384 NTC1253:NTC1255 OCY1381:OCY1384 OCY1253:OCY1255 OMU1381:OMU1384 OMU1253:OMU1255 OWQ1381:OWQ1384 OWQ1253:OWQ1255 PGM1381:PGM1384 PGM1253:PGM1255 PQI1381:PQI1384 PQI1253:PQI1255 QAE1381:QAE1384 QAE1253:QAE1255 QKA1381:QKA1384 QKA1253:QKA1255 QTW1381:QTW1384 QTW1253:QTW1255 RDS1381:RDS1384 RDS1253:RDS1255 RNO1381:RNO1384 RNO1253:RNO1255 RXK1381:RXK1384 RXK1253:RXK1255 SHG1381:SHG1384 SHG1253:SHG1255 SRC1381:SRC1384 SRC1253:SRC1255 TAY1381:TAY1384 TAY1253:TAY1255 TKU1381:TKU1384 TKU1253:TKU1255 TUQ1381:TUQ1384 TUQ1253:TUQ1255 UEM1381:UEM1384 UEM1253:UEM1255 UOI1381:UOI1384 UOI1253:UOI1255 UYE1381:UYE1384 UYE1253:UYE1255 VIA1381:VIA1384 VIA1253:VIA1255 VRW1381:VRW1384 VRW1253:VRW1255 WBS1381:WBS1384 WBS1253:WBS1255 WLO1381:WLO1384 WLO1253:WLO1255 WVK1381:WVK1384 C1464:C1479 C1481:C2573 WBS584 WBS1464:WBS2573 VRW584 VRW1464:VRW2573 VIA584 VIA1464:VIA2573 UYE584 UYE1464:UYE2573 UOI584 UOI1464:UOI2573 UEM584 UEM1464:UEM2573 TUQ584 TUQ1464:TUQ2573 TKU584 TKU1464:TKU2573 TAY584 TAY1464:TAY2573 SRC584 SRC1464:SRC2573 SHG584 SHG1464:SHG2573 RXK584 RXK1464:RXK2573 RNO584 RNO1464:RNO2573 RDS584 RDS1464:RDS2573 QTW584 QTW1464:QTW2573 QKA584 QKA1464:QKA2573 QAE584 QAE1464:QAE2573 PQI584 PQI1464:PQI2573 PGM584 PGM1464:PGM2573 OWQ584 OWQ1464:OWQ2573 OMU584 OMU1464:OMU2573 OCY584 OCY1464:OCY2573 NTC584 NTC1464:NTC2573 NJG584 NJG1464:NJG2573 MZK584 MZK1464:MZK2573 MPO584 MPO1464:MPO2573 MFS584 MFS1464:MFS2573 LVW584 LVW1464:LVW2573 LMA584 LMA1464:LMA2573 LCE584 LCE1464:LCE2573 KSI584 KSI1464:KSI2573 KIM584 KIM1464:KIM2573 JYQ584 JYQ1464:JYQ2573 JOU584 JOU1464:JOU2573 JEY584 JEY1464:JEY2573 IVC584 IVC1464:IVC2573 ILG584 ILG1464:ILG2573 IBK584 IBK1464:IBK2573 HRO584 HRO1464:HRO2573 HHS584 HHS1464:HHS2573 GXW584 GXW1464:GXW2573 GOA584 GOA1464:GOA2573 GEE584 GEE1464:GEE2573 FUI584 FUI1464:FUI2573 FKM584 FKM1464:FKM2573 FAQ584 FAQ1464:FAQ2573 EQU584 EQU1464:EQU2573 EGY584 EGY1464:EGY2573 DXC584 DXC1464:DXC2573 DNG584 DNG1464:DNG2573 DDK584 DDK1464:DDK2573 CTO584 CTO1464:CTO2573 CJS584 CJS1464:CJS2573 BZW584 BZW1464:BZW2573 BQA584 BQA1464:BQA2573 BGE584 BGE1464:BGE2573 AWI584 AWI1464:AWI2573 AMM584 AMM1464:AMM2573 ACQ584 ACQ1464:ACQ2573 SU584 SU1464:SU2573 IY584 IY1464:IY2573 WLO584 WLO1464:WLO2573 WVK584 WVK1464:WVK2573">
      <formula1>$K$9:$K$45</formula1>
    </dataValidation>
    <dataValidation type="list" allowBlank="1" showInputMessage="1" showErrorMessage="1" sqref="C1:C4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249:G249 JB249:JC249 SX249:SY249 ACT249:ACU249 AMP249:AMQ249 AWL249:AWM249 BGH249:BGI249 BQD249:BQE249 BZZ249:CAA249 CJV249:CJW249 CTR249:CTS249 DDN249:DDO249 DNJ249:DNK249 DXF249:DXG249 EHB249:EHC249 EQX249:EQY249 FAT249:FAU249 FKP249:FKQ249 FUL249:FUM249 GEH249:GEI249 GOD249:GOE249 GXZ249:GYA249 HHV249:HHW249 HRR249:HRS249 IBN249:IBO249 ILJ249:ILK249 IVF249:IVG249 JFB249:JFC249 JOX249:JOY249 JYT249:JYU249 KIP249:KIQ249 KSL249:KSM249 LCH249:LCI249 LMD249:LME249 LVZ249:LWA249 MFV249:MFW249 MPR249:MPS249 MZN249:MZO249 NJJ249:NJK249 NTF249:NTG249 ODB249:ODC249 OMX249:OMY249 OWT249:OWU249 PGP249:PGQ249 PQL249:PQM249 QAH249:QAI249 QKD249:QKE249 QTZ249:QUA249 RDV249:RDW249 RNR249:RNS249 RXN249:RXO249 SHJ249:SHK249 SRF249:SRG249 TBB249:TBC249 TKX249:TKY249 TUT249:TUU249 UEP249:UEQ249 UOL249:UOM249 UYH249:UYI249 VID249:VIE249 VRZ249:VSA249 WBV249:WBW249 WLR249:WLS249 WVN249:WVO249 F65827:G65827 JB65827:JC65827 SX65827:SY65827 ACT65827:ACU65827 AMP65827:AMQ65827 AWL65827:AWM65827 BGH65827:BGI65827 BQD65827:BQE65827 BZZ65827:CAA65827 CJV65827:CJW65827 CTR65827:CTS65827 DDN65827:DDO65827 DNJ65827:DNK65827 DXF65827:DXG65827 EHB65827:EHC65827 EQX65827:EQY65827 FAT65827:FAU65827 FKP65827:FKQ65827 FUL65827:FUM65827 GEH65827:GEI65827 GOD65827:GOE65827 GXZ65827:GYA65827 HHV65827:HHW65827 HRR65827:HRS65827 IBN65827:IBO65827 ILJ65827:ILK65827 IVF65827:IVG65827 JFB65827:JFC65827 JOX65827:JOY65827 JYT65827:JYU65827 KIP65827:KIQ65827 KSL65827:KSM65827 LCH65827:LCI65827 LMD65827:LME65827 LVZ65827:LWA65827 MFV65827:MFW65827 MPR65827:MPS65827 MZN65827:MZO65827 NJJ65827:NJK65827 NTF65827:NTG65827 ODB65827:ODC65827 OMX65827:OMY65827 OWT65827:OWU65827 PGP65827:PGQ65827 PQL65827:PQM65827 QAH65827:QAI65827 QKD65827:QKE65827 QTZ65827:QUA65827 RDV65827:RDW65827 RNR65827:RNS65827 RXN65827:RXO65827 SHJ65827:SHK65827 SRF65827:SRG65827 TBB65827:TBC65827 TKX65827:TKY65827 TUT65827:TUU65827 UEP65827:UEQ65827 UOL65827:UOM65827 UYH65827:UYI65827 VID65827:VIE65827 VRZ65827:VSA65827 WBV65827:WBW65827 WLR65827:WLS65827 WVN65827:WVO65827 F131363:G131363 JB131363:JC131363 SX131363:SY131363 ACT131363:ACU131363 AMP131363:AMQ131363 AWL131363:AWM131363 BGH131363:BGI131363 BQD131363:BQE131363 BZZ131363:CAA131363 CJV131363:CJW131363 CTR131363:CTS131363 DDN131363:DDO131363 DNJ131363:DNK131363 DXF131363:DXG131363 EHB131363:EHC131363 EQX131363:EQY131363 FAT131363:FAU131363 FKP131363:FKQ131363 FUL131363:FUM131363 GEH131363:GEI131363 GOD131363:GOE131363 GXZ131363:GYA131363 HHV131363:HHW131363 HRR131363:HRS131363 IBN131363:IBO131363 ILJ131363:ILK131363 IVF131363:IVG131363 JFB131363:JFC131363 JOX131363:JOY131363 JYT131363:JYU131363 KIP131363:KIQ131363 KSL131363:KSM131363 LCH131363:LCI131363 LMD131363:LME131363 LVZ131363:LWA131363 MFV131363:MFW131363 MPR131363:MPS131363 MZN131363:MZO131363 NJJ131363:NJK131363 NTF131363:NTG131363 ODB131363:ODC131363 OMX131363:OMY131363 OWT131363:OWU131363 PGP131363:PGQ131363 PQL131363:PQM131363 QAH131363:QAI131363 QKD131363:QKE131363 QTZ131363:QUA131363 RDV131363:RDW131363 RNR131363:RNS131363 RXN131363:RXO131363 SHJ131363:SHK131363 SRF131363:SRG131363 TBB131363:TBC131363 TKX131363:TKY131363 TUT131363:TUU131363 UEP131363:UEQ131363 UOL131363:UOM131363 UYH131363:UYI131363 VID131363:VIE131363 VRZ131363:VSA131363 WBV131363:WBW131363 WLR131363:WLS131363 WVN131363:WVO131363 F196899:G196899 JB196899:JC196899 SX196899:SY196899 ACT196899:ACU196899 AMP196899:AMQ196899 AWL196899:AWM196899 BGH196899:BGI196899 BQD196899:BQE196899 BZZ196899:CAA196899 CJV196899:CJW196899 CTR196899:CTS196899 DDN196899:DDO196899 DNJ196899:DNK196899 DXF196899:DXG196899 EHB196899:EHC196899 EQX196899:EQY196899 FAT196899:FAU196899 FKP196899:FKQ196899 FUL196899:FUM196899 GEH196899:GEI196899 GOD196899:GOE196899 GXZ196899:GYA196899 HHV196899:HHW196899 HRR196899:HRS196899 IBN196899:IBO196899 ILJ196899:ILK196899 IVF196899:IVG196899 JFB196899:JFC196899 JOX196899:JOY196899 JYT196899:JYU196899 KIP196899:KIQ196899 KSL196899:KSM196899 LCH196899:LCI196899 LMD196899:LME196899 LVZ196899:LWA196899 MFV196899:MFW196899 MPR196899:MPS196899 MZN196899:MZO196899 NJJ196899:NJK196899 NTF196899:NTG196899 ODB196899:ODC196899 OMX196899:OMY196899 OWT196899:OWU196899 PGP196899:PGQ196899 PQL196899:PQM196899 QAH196899:QAI196899 QKD196899:QKE196899 QTZ196899:QUA196899 RDV196899:RDW196899 RNR196899:RNS196899 RXN196899:RXO196899 SHJ196899:SHK196899 SRF196899:SRG196899 TBB196899:TBC196899 TKX196899:TKY196899 TUT196899:TUU196899 UEP196899:UEQ196899 UOL196899:UOM196899 UYH196899:UYI196899 VID196899:VIE196899 VRZ196899:VSA196899 WBV196899:WBW196899 WLR196899:WLS196899 WVN196899:WVO196899 F262435:G262435 JB262435:JC262435 SX262435:SY262435 ACT262435:ACU262435 AMP262435:AMQ262435 AWL262435:AWM262435 BGH262435:BGI262435 BQD262435:BQE262435 BZZ262435:CAA262435 CJV262435:CJW262435 CTR262435:CTS262435 DDN262435:DDO262435 DNJ262435:DNK262435 DXF262435:DXG262435 EHB262435:EHC262435 EQX262435:EQY262435 FAT262435:FAU262435 FKP262435:FKQ262435 FUL262435:FUM262435 GEH262435:GEI262435 GOD262435:GOE262435 GXZ262435:GYA262435 HHV262435:HHW262435 HRR262435:HRS262435 IBN262435:IBO262435 ILJ262435:ILK262435 IVF262435:IVG262435 JFB262435:JFC262435 JOX262435:JOY262435 JYT262435:JYU262435 KIP262435:KIQ262435 KSL262435:KSM262435 LCH262435:LCI262435 LMD262435:LME262435 LVZ262435:LWA262435 MFV262435:MFW262435 MPR262435:MPS262435 MZN262435:MZO262435 NJJ262435:NJK262435 NTF262435:NTG262435 ODB262435:ODC262435 OMX262435:OMY262435 OWT262435:OWU262435 PGP262435:PGQ262435 PQL262435:PQM262435 QAH262435:QAI262435 QKD262435:QKE262435 QTZ262435:QUA262435 RDV262435:RDW262435 RNR262435:RNS262435 RXN262435:RXO262435 SHJ262435:SHK262435 SRF262435:SRG262435 TBB262435:TBC262435 TKX262435:TKY262435 TUT262435:TUU262435 UEP262435:UEQ262435 UOL262435:UOM262435 UYH262435:UYI262435 VID262435:VIE262435 VRZ262435:VSA262435 WBV262435:WBW262435 WLR262435:WLS262435 WVN262435:WVO262435 F327971:G327971 JB327971:JC327971 SX327971:SY327971 ACT327971:ACU327971 AMP327971:AMQ327971 AWL327971:AWM327971 BGH327971:BGI327971 BQD327971:BQE327971 BZZ327971:CAA327971 CJV327971:CJW327971 CTR327971:CTS327971 DDN327971:DDO327971 DNJ327971:DNK327971 DXF327971:DXG327971 EHB327971:EHC327971 EQX327971:EQY327971 FAT327971:FAU327971 FKP327971:FKQ327971 FUL327971:FUM327971 GEH327971:GEI327971 GOD327971:GOE327971 GXZ327971:GYA327971 HHV327971:HHW327971 HRR327971:HRS327971 IBN327971:IBO327971 ILJ327971:ILK327971 IVF327971:IVG327971 JFB327971:JFC327971 JOX327971:JOY327971 JYT327971:JYU327971 KIP327971:KIQ327971 KSL327971:KSM327971 LCH327971:LCI327971 LMD327971:LME327971 LVZ327971:LWA327971 MFV327971:MFW327971 MPR327971:MPS327971 MZN327971:MZO327971 NJJ327971:NJK327971 NTF327971:NTG327971 ODB327971:ODC327971 OMX327971:OMY327971 OWT327971:OWU327971 PGP327971:PGQ327971 PQL327971:PQM327971 QAH327971:QAI327971 QKD327971:QKE327971 QTZ327971:QUA327971 RDV327971:RDW327971 RNR327971:RNS327971 RXN327971:RXO327971 SHJ327971:SHK327971 SRF327971:SRG327971 TBB327971:TBC327971 TKX327971:TKY327971 TUT327971:TUU327971 UEP327971:UEQ327971 UOL327971:UOM327971 UYH327971:UYI327971 VID327971:VIE327971 VRZ327971:VSA327971 WBV327971:WBW327971 WLR327971:WLS327971 WVN327971:WVO327971 F393507:G393507 JB393507:JC393507 SX393507:SY393507 ACT393507:ACU393507 AMP393507:AMQ393507 AWL393507:AWM393507 BGH393507:BGI393507 BQD393507:BQE393507 BZZ393507:CAA393507 CJV393507:CJW393507 CTR393507:CTS393507 DDN393507:DDO393507 DNJ393507:DNK393507 DXF393507:DXG393507 EHB393507:EHC393507 EQX393507:EQY393507 FAT393507:FAU393507 FKP393507:FKQ393507 FUL393507:FUM393507 GEH393507:GEI393507 GOD393507:GOE393507 GXZ393507:GYA393507 HHV393507:HHW393507 HRR393507:HRS393507 IBN393507:IBO393507 ILJ393507:ILK393507 IVF393507:IVG393507 JFB393507:JFC393507 JOX393507:JOY393507 JYT393507:JYU393507 KIP393507:KIQ393507 KSL393507:KSM393507 LCH393507:LCI393507 LMD393507:LME393507 LVZ393507:LWA393507 MFV393507:MFW393507 MPR393507:MPS393507 MZN393507:MZO393507 NJJ393507:NJK393507 NTF393507:NTG393507 ODB393507:ODC393507 OMX393507:OMY393507 OWT393507:OWU393507 PGP393507:PGQ393507 PQL393507:PQM393507 QAH393507:QAI393507 QKD393507:QKE393507 QTZ393507:QUA393507 RDV393507:RDW393507 RNR393507:RNS393507 RXN393507:RXO393507 SHJ393507:SHK393507 SRF393507:SRG393507 TBB393507:TBC393507 TKX393507:TKY393507 TUT393507:TUU393507 UEP393507:UEQ393507 UOL393507:UOM393507 UYH393507:UYI393507 VID393507:VIE393507 VRZ393507:VSA393507 WBV393507:WBW393507 WLR393507:WLS393507 WVN393507:WVO393507 F459043:G459043 JB459043:JC459043 SX459043:SY459043 ACT459043:ACU459043 AMP459043:AMQ459043 AWL459043:AWM459043 BGH459043:BGI459043 BQD459043:BQE459043 BZZ459043:CAA459043 CJV459043:CJW459043 CTR459043:CTS459043 DDN459043:DDO459043 DNJ459043:DNK459043 DXF459043:DXG459043 EHB459043:EHC459043 EQX459043:EQY459043 FAT459043:FAU459043 FKP459043:FKQ459043 FUL459043:FUM459043 GEH459043:GEI459043 GOD459043:GOE459043 GXZ459043:GYA459043 HHV459043:HHW459043 HRR459043:HRS459043 IBN459043:IBO459043 ILJ459043:ILK459043 IVF459043:IVG459043 JFB459043:JFC459043 JOX459043:JOY459043 JYT459043:JYU459043 KIP459043:KIQ459043 KSL459043:KSM459043 LCH459043:LCI459043 LMD459043:LME459043 LVZ459043:LWA459043 MFV459043:MFW459043 MPR459043:MPS459043 MZN459043:MZO459043 NJJ459043:NJK459043 NTF459043:NTG459043 ODB459043:ODC459043 OMX459043:OMY459043 OWT459043:OWU459043 PGP459043:PGQ459043 PQL459043:PQM459043 QAH459043:QAI459043 QKD459043:QKE459043 QTZ459043:QUA459043 RDV459043:RDW459043 RNR459043:RNS459043 RXN459043:RXO459043 SHJ459043:SHK459043 SRF459043:SRG459043 TBB459043:TBC459043 TKX459043:TKY459043 TUT459043:TUU459043 UEP459043:UEQ459043 UOL459043:UOM459043 UYH459043:UYI459043 VID459043:VIE459043 VRZ459043:VSA459043 WBV459043:WBW459043 WLR459043:WLS459043 WVN459043:WVO459043 F524579:G524579 JB524579:JC524579 SX524579:SY524579 ACT524579:ACU524579 AMP524579:AMQ524579 AWL524579:AWM524579 BGH524579:BGI524579 BQD524579:BQE524579 BZZ524579:CAA524579 CJV524579:CJW524579 CTR524579:CTS524579 DDN524579:DDO524579 DNJ524579:DNK524579 DXF524579:DXG524579 EHB524579:EHC524579 EQX524579:EQY524579 FAT524579:FAU524579 FKP524579:FKQ524579 FUL524579:FUM524579 GEH524579:GEI524579 GOD524579:GOE524579 GXZ524579:GYA524579 HHV524579:HHW524579 HRR524579:HRS524579 IBN524579:IBO524579 ILJ524579:ILK524579 IVF524579:IVG524579 JFB524579:JFC524579 JOX524579:JOY524579 JYT524579:JYU524579 KIP524579:KIQ524579 KSL524579:KSM524579 LCH524579:LCI524579 LMD524579:LME524579 LVZ524579:LWA524579 MFV524579:MFW524579 MPR524579:MPS524579 MZN524579:MZO524579 NJJ524579:NJK524579 NTF524579:NTG524579 ODB524579:ODC524579 OMX524579:OMY524579 OWT524579:OWU524579 PGP524579:PGQ524579 PQL524579:PQM524579 QAH524579:QAI524579 QKD524579:QKE524579 QTZ524579:QUA524579 RDV524579:RDW524579 RNR524579:RNS524579 RXN524579:RXO524579 SHJ524579:SHK524579 SRF524579:SRG524579 TBB524579:TBC524579 TKX524579:TKY524579 TUT524579:TUU524579 UEP524579:UEQ524579 UOL524579:UOM524579 UYH524579:UYI524579 VID524579:VIE524579 VRZ524579:VSA524579 WBV524579:WBW524579 WLR524579:WLS524579 WVN524579:WVO524579 F590115:G590115 JB590115:JC590115 SX590115:SY590115 ACT590115:ACU590115 AMP590115:AMQ590115 AWL590115:AWM590115 BGH590115:BGI590115 BQD590115:BQE590115 BZZ590115:CAA590115 CJV590115:CJW590115 CTR590115:CTS590115 DDN590115:DDO590115 DNJ590115:DNK590115 DXF590115:DXG590115 EHB590115:EHC590115 EQX590115:EQY590115 FAT590115:FAU590115 FKP590115:FKQ590115 FUL590115:FUM590115 GEH590115:GEI590115 GOD590115:GOE590115 GXZ590115:GYA590115 HHV590115:HHW590115 HRR590115:HRS590115 IBN590115:IBO590115 ILJ590115:ILK590115 IVF590115:IVG590115 JFB590115:JFC590115 JOX590115:JOY590115 JYT590115:JYU590115 KIP590115:KIQ590115 KSL590115:KSM590115 LCH590115:LCI590115 LMD590115:LME590115 LVZ590115:LWA590115 MFV590115:MFW590115 MPR590115:MPS590115 MZN590115:MZO590115 NJJ590115:NJK590115 NTF590115:NTG590115 ODB590115:ODC590115 OMX590115:OMY590115 OWT590115:OWU590115 PGP590115:PGQ590115 PQL590115:PQM590115 QAH590115:QAI590115 QKD590115:QKE590115 QTZ590115:QUA590115 RDV590115:RDW590115 RNR590115:RNS590115 RXN590115:RXO590115 SHJ590115:SHK590115 SRF590115:SRG590115 TBB590115:TBC590115 TKX590115:TKY590115 TUT590115:TUU590115 UEP590115:UEQ590115 UOL590115:UOM590115 UYH590115:UYI590115 VID590115:VIE590115 VRZ590115:VSA590115 WBV590115:WBW590115 WLR590115:WLS590115 WVN590115:WVO590115 F655651:G655651 JB655651:JC655651 SX655651:SY655651 ACT655651:ACU655651 AMP655651:AMQ655651 AWL655651:AWM655651 BGH655651:BGI655651 BQD655651:BQE655651 BZZ655651:CAA655651 CJV655651:CJW655651 CTR655651:CTS655651 DDN655651:DDO655651 DNJ655651:DNK655651 DXF655651:DXG655651 EHB655651:EHC655651 EQX655651:EQY655651 FAT655651:FAU655651 FKP655651:FKQ655651 FUL655651:FUM655651 GEH655651:GEI655651 GOD655651:GOE655651 GXZ655651:GYA655651 HHV655651:HHW655651 HRR655651:HRS655651 IBN655651:IBO655651 ILJ655651:ILK655651 IVF655651:IVG655651 JFB655651:JFC655651 JOX655651:JOY655651 JYT655651:JYU655651 KIP655651:KIQ655651 KSL655651:KSM655651 LCH655651:LCI655651 LMD655651:LME655651 LVZ655651:LWA655651 MFV655651:MFW655651 MPR655651:MPS655651 MZN655651:MZO655651 NJJ655651:NJK655651 NTF655651:NTG655651 ODB655651:ODC655651 OMX655651:OMY655651 OWT655651:OWU655651 PGP655651:PGQ655651 PQL655651:PQM655651 QAH655651:QAI655651 QKD655651:QKE655651 QTZ655651:QUA655651 RDV655651:RDW655651 RNR655651:RNS655651 RXN655651:RXO655651 SHJ655651:SHK655651 SRF655651:SRG655651 TBB655651:TBC655651 TKX655651:TKY655651 TUT655651:TUU655651 UEP655651:UEQ655651 UOL655651:UOM655651 UYH655651:UYI655651 VID655651:VIE655651 VRZ655651:VSA655651 WBV655651:WBW655651 WLR655651:WLS655651 WVN655651:WVO655651 F721187:G721187 JB721187:JC721187 SX721187:SY721187 ACT721187:ACU721187 AMP721187:AMQ721187 AWL721187:AWM721187 BGH721187:BGI721187 BQD721187:BQE721187 BZZ721187:CAA721187 CJV721187:CJW721187 CTR721187:CTS721187 DDN721187:DDO721187 DNJ721187:DNK721187 DXF721187:DXG721187 EHB721187:EHC721187 EQX721187:EQY721187 FAT721187:FAU721187 FKP721187:FKQ721187 FUL721187:FUM721187 GEH721187:GEI721187 GOD721187:GOE721187 GXZ721187:GYA721187 HHV721187:HHW721187 HRR721187:HRS721187 IBN721187:IBO721187 ILJ721187:ILK721187 IVF721187:IVG721187 JFB721187:JFC721187 JOX721187:JOY721187 JYT721187:JYU721187 KIP721187:KIQ721187 KSL721187:KSM721187 LCH721187:LCI721187 LMD721187:LME721187 LVZ721187:LWA721187 MFV721187:MFW721187 MPR721187:MPS721187 MZN721187:MZO721187 NJJ721187:NJK721187 NTF721187:NTG721187 ODB721187:ODC721187 OMX721187:OMY721187 OWT721187:OWU721187 PGP721187:PGQ721187 PQL721187:PQM721187 QAH721187:QAI721187 QKD721187:QKE721187 QTZ721187:QUA721187 RDV721187:RDW721187 RNR721187:RNS721187 RXN721187:RXO721187 SHJ721187:SHK721187 SRF721187:SRG721187 TBB721187:TBC721187 TKX721187:TKY721187 TUT721187:TUU721187 UEP721187:UEQ721187 UOL721187:UOM721187 UYH721187:UYI721187 VID721187:VIE721187 VRZ721187:VSA721187 WBV721187:WBW721187 WLR721187:WLS721187 WVN721187:WVO721187 F786723:G786723 JB786723:JC786723 SX786723:SY786723 ACT786723:ACU786723 AMP786723:AMQ786723 AWL786723:AWM786723 BGH786723:BGI786723 BQD786723:BQE786723 BZZ786723:CAA786723 CJV786723:CJW786723 CTR786723:CTS786723 DDN786723:DDO786723 DNJ786723:DNK786723 DXF786723:DXG786723 EHB786723:EHC786723 EQX786723:EQY786723 FAT786723:FAU786723 FKP786723:FKQ786723 FUL786723:FUM786723 GEH786723:GEI786723 GOD786723:GOE786723 GXZ786723:GYA786723 HHV786723:HHW786723 HRR786723:HRS786723 IBN786723:IBO786723 ILJ786723:ILK786723 IVF786723:IVG786723 JFB786723:JFC786723 JOX786723:JOY786723 JYT786723:JYU786723 KIP786723:KIQ786723 KSL786723:KSM786723 LCH786723:LCI786723 LMD786723:LME786723 LVZ786723:LWA786723 MFV786723:MFW786723 MPR786723:MPS786723 MZN786723:MZO786723 NJJ786723:NJK786723 NTF786723:NTG786723 ODB786723:ODC786723 OMX786723:OMY786723 OWT786723:OWU786723 PGP786723:PGQ786723 PQL786723:PQM786723 QAH786723:QAI786723 QKD786723:QKE786723 QTZ786723:QUA786723 RDV786723:RDW786723 RNR786723:RNS786723 RXN786723:RXO786723 SHJ786723:SHK786723 SRF786723:SRG786723 TBB786723:TBC786723 TKX786723:TKY786723 TUT786723:TUU786723 UEP786723:UEQ786723 UOL786723:UOM786723 UYH786723:UYI786723 VID786723:VIE786723 VRZ786723:VSA786723 WBV786723:WBW786723 WLR786723:WLS786723 WVN786723:WVO786723 F852259:G852259 JB852259:JC852259 SX852259:SY852259 ACT852259:ACU852259 AMP852259:AMQ852259 AWL852259:AWM852259 BGH852259:BGI852259 BQD852259:BQE852259 BZZ852259:CAA852259 CJV852259:CJW852259 CTR852259:CTS852259 DDN852259:DDO852259 DNJ852259:DNK852259 DXF852259:DXG852259 EHB852259:EHC852259 EQX852259:EQY852259 FAT852259:FAU852259 FKP852259:FKQ852259 FUL852259:FUM852259 GEH852259:GEI852259 GOD852259:GOE852259 GXZ852259:GYA852259 HHV852259:HHW852259 HRR852259:HRS852259 IBN852259:IBO852259 ILJ852259:ILK852259 IVF852259:IVG852259 JFB852259:JFC852259 JOX852259:JOY852259 JYT852259:JYU852259 KIP852259:KIQ852259 KSL852259:KSM852259 LCH852259:LCI852259 LMD852259:LME852259 LVZ852259:LWA852259 MFV852259:MFW852259 MPR852259:MPS852259 MZN852259:MZO852259 NJJ852259:NJK852259 NTF852259:NTG852259 ODB852259:ODC852259 OMX852259:OMY852259 OWT852259:OWU852259 PGP852259:PGQ852259 PQL852259:PQM852259 QAH852259:QAI852259 QKD852259:QKE852259 QTZ852259:QUA852259 RDV852259:RDW852259 RNR852259:RNS852259 RXN852259:RXO852259 SHJ852259:SHK852259 SRF852259:SRG852259 TBB852259:TBC852259 TKX852259:TKY852259 TUT852259:TUU852259 UEP852259:UEQ852259 UOL852259:UOM852259 UYH852259:UYI852259 VID852259:VIE852259 VRZ852259:VSA852259 WBV852259:WBW852259 WLR852259:WLS852259 WVN852259:WVO852259 F917795:G917795 JB917795:JC917795 SX917795:SY917795 ACT917795:ACU917795 AMP917795:AMQ917795 AWL917795:AWM917795 BGH917795:BGI917795 BQD917795:BQE917795 BZZ917795:CAA917795 CJV917795:CJW917795 CTR917795:CTS917795 DDN917795:DDO917795 DNJ917795:DNK917795 DXF917795:DXG917795 EHB917795:EHC917795 EQX917795:EQY917795 FAT917795:FAU917795 FKP917795:FKQ917795 FUL917795:FUM917795 GEH917795:GEI917795 GOD917795:GOE917795 GXZ917795:GYA917795 HHV917795:HHW917795 HRR917795:HRS917795 IBN917795:IBO917795 ILJ917795:ILK917795 IVF917795:IVG917795 JFB917795:JFC917795 JOX917795:JOY917795 JYT917795:JYU917795 KIP917795:KIQ917795 KSL917795:KSM917795 LCH917795:LCI917795 LMD917795:LME917795 LVZ917795:LWA917795 MFV917795:MFW917795 MPR917795:MPS917795 MZN917795:MZO917795 NJJ917795:NJK917795 NTF917795:NTG917795 ODB917795:ODC917795 OMX917795:OMY917795 OWT917795:OWU917795 PGP917795:PGQ917795 PQL917795:PQM917795 QAH917795:QAI917795 QKD917795:QKE917795 QTZ917795:QUA917795 RDV917795:RDW917795 RNR917795:RNS917795 RXN917795:RXO917795 SHJ917795:SHK917795 SRF917795:SRG917795 TBB917795:TBC917795 TKX917795:TKY917795 TUT917795:TUU917795 UEP917795:UEQ917795 UOL917795:UOM917795 UYH917795:UYI917795 VID917795:VIE917795 VRZ917795:VSA917795 WBV917795:WBW917795 WLR917795:WLS917795 WVN917795:WVO917795 F983331:G983331 JB983331:JC983331 SX983331:SY983331 ACT983331:ACU983331 AMP983331:AMQ983331 AWL983331:AWM983331 BGH983331:BGI983331 BQD983331:BQE983331 BZZ983331:CAA983331 CJV983331:CJW983331 CTR983331:CTS983331 DDN983331:DDO983331 DNJ983331:DNK983331 DXF983331:DXG983331 EHB983331:EHC983331 EQX983331:EQY983331 FAT983331:FAU983331 FKP983331:FKQ983331 FUL983331:FUM983331 GEH983331:GEI983331 GOD983331:GOE983331 GXZ983331:GYA983331 HHV983331:HHW983331 HRR983331:HRS983331 IBN983331:IBO983331 ILJ983331:ILK983331 IVF983331:IVG983331 JFB983331:JFC983331 JOX983331:JOY983331 JYT983331:JYU983331 KIP983331:KIQ983331 KSL983331:KSM983331 LCH983331:LCI983331 LMD983331:LME983331 LVZ983331:LWA983331 MFV983331:MFW983331 MPR983331:MPS983331 MZN983331:MZO983331 NJJ983331:NJK983331 NTF983331:NTG983331 ODB983331:ODC983331 OMX983331:OMY983331 OWT983331:OWU983331 PGP983331:PGQ983331 PQL983331:PQM983331 QAH983331:QAI983331 QKD983331:QKE983331 QTZ983331:QUA983331 RDV983331:RDW983331 RNR983331:RNS983331 RXN983331:RXO983331 SHJ983331:SHK983331 SRF983331:SRG983331 TBB983331:TBC983331 TKX983331:TKY983331 TUT983331:TUU983331 UEP983331:UEQ983331 UOL983331:UOM983331 UYH983331:UYI983331 VID983331:VIE983331 VRZ983331:VSA983331 WBV983331:WBW983331 WLR983331:WLS983331 WVN983331:WVO983331 F349:G349 JB349:JC349 SX349:SY349 ACT349:ACU349 AMP349:AMQ349 AWL349:AWM349 BGH349:BGI349 BQD349:BQE349 BZZ349:CAA349 CJV349:CJW349 CTR349:CTS349 DDN349:DDO349 DNJ349:DNK349 DXF349:DXG349 EHB349:EHC349 EQX349:EQY349 FAT349:FAU349 FKP349:FKQ349 FUL349:FUM349 GEH349:GEI349 GOD349:GOE349 GXZ349:GYA349 HHV349:HHW349 HRR349:HRS349 IBN349:IBO349 ILJ349:ILK349 IVF349:IVG349 JFB349:JFC349 JOX349:JOY349 JYT349:JYU349 KIP349:KIQ349 KSL349:KSM349 LCH349:LCI349 LMD349:LME349 LVZ349:LWA349 MFV349:MFW349 MPR349:MPS349 MZN349:MZO349 NJJ349:NJK349 NTF349:NTG349 ODB349:ODC349 OMX349:OMY349 OWT349:OWU349 PGP349:PGQ349 PQL349:PQM349 QAH349:QAI349 QKD349:QKE349 QTZ349:QUA349 RDV349:RDW349 RNR349:RNS349 RXN349:RXO349 SHJ349:SHK349 SRF349:SRG349 TBB349:TBC349 TKX349:TKY349 TUT349:TUU349 UEP349:UEQ349 UOL349:UOM349 UYH349:UYI349 VID349:VIE349 VRZ349:VSA349 WBV349:WBW349 WLR349:WLS349 WVN349:WVO349 F65927:G65927 JB65927:JC65927 SX65927:SY65927 ACT65927:ACU65927 AMP65927:AMQ65927 AWL65927:AWM65927 BGH65927:BGI65927 BQD65927:BQE65927 BZZ65927:CAA65927 CJV65927:CJW65927 CTR65927:CTS65927 DDN65927:DDO65927 DNJ65927:DNK65927 DXF65927:DXG65927 EHB65927:EHC65927 EQX65927:EQY65927 FAT65927:FAU65927 FKP65927:FKQ65927 FUL65927:FUM65927 GEH65927:GEI65927 GOD65927:GOE65927 GXZ65927:GYA65927 HHV65927:HHW65927 HRR65927:HRS65927 IBN65927:IBO65927 ILJ65927:ILK65927 IVF65927:IVG65927 JFB65927:JFC65927 JOX65927:JOY65927 JYT65927:JYU65927 KIP65927:KIQ65927 KSL65927:KSM65927 LCH65927:LCI65927 LMD65927:LME65927 LVZ65927:LWA65927 MFV65927:MFW65927 MPR65927:MPS65927 MZN65927:MZO65927 NJJ65927:NJK65927 NTF65927:NTG65927 ODB65927:ODC65927 OMX65927:OMY65927 OWT65927:OWU65927 PGP65927:PGQ65927 PQL65927:PQM65927 QAH65927:QAI65927 QKD65927:QKE65927 QTZ65927:QUA65927 RDV65927:RDW65927 RNR65927:RNS65927 RXN65927:RXO65927 SHJ65927:SHK65927 SRF65927:SRG65927 TBB65927:TBC65927 TKX65927:TKY65927 TUT65927:TUU65927 UEP65927:UEQ65927 UOL65927:UOM65927 UYH65927:UYI65927 VID65927:VIE65927 VRZ65927:VSA65927 WBV65927:WBW65927 WLR65927:WLS65927 WVN65927:WVO65927 F131463:G131463 JB131463:JC131463 SX131463:SY131463 ACT131463:ACU131463 AMP131463:AMQ131463 AWL131463:AWM131463 BGH131463:BGI131463 BQD131463:BQE131463 BZZ131463:CAA131463 CJV131463:CJW131463 CTR131463:CTS131463 DDN131463:DDO131463 DNJ131463:DNK131463 DXF131463:DXG131463 EHB131463:EHC131463 EQX131463:EQY131463 FAT131463:FAU131463 FKP131463:FKQ131463 FUL131463:FUM131463 GEH131463:GEI131463 GOD131463:GOE131463 GXZ131463:GYA131463 HHV131463:HHW131463 HRR131463:HRS131463 IBN131463:IBO131463 ILJ131463:ILK131463 IVF131463:IVG131463 JFB131463:JFC131463 JOX131463:JOY131463 JYT131463:JYU131463 KIP131463:KIQ131463 KSL131463:KSM131463 LCH131463:LCI131463 LMD131463:LME131463 LVZ131463:LWA131463 MFV131463:MFW131463 MPR131463:MPS131463 MZN131463:MZO131463 NJJ131463:NJK131463 NTF131463:NTG131463 ODB131463:ODC131463 OMX131463:OMY131463 OWT131463:OWU131463 PGP131463:PGQ131463 PQL131463:PQM131463 QAH131463:QAI131463 QKD131463:QKE131463 QTZ131463:QUA131463 RDV131463:RDW131463 RNR131463:RNS131463 RXN131463:RXO131463 SHJ131463:SHK131463 SRF131463:SRG131463 TBB131463:TBC131463 TKX131463:TKY131463 TUT131463:TUU131463 UEP131463:UEQ131463 UOL131463:UOM131463 UYH131463:UYI131463 VID131463:VIE131463 VRZ131463:VSA131463 WBV131463:WBW131463 WLR131463:WLS131463 WVN131463:WVO131463 F196999:G196999 JB196999:JC196999 SX196999:SY196999 ACT196999:ACU196999 AMP196999:AMQ196999 AWL196999:AWM196999 BGH196999:BGI196999 BQD196999:BQE196999 BZZ196999:CAA196999 CJV196999:CJW196999 CTR196999:CTS196999 DDN196999:DDO196999 DNJ196999:DNK196999 DXF196999:DXG196999 EHB196999:EHC196999 EQX196999:EQY196999 FAT196999:FAU196999 FKP196999:FKQ196999 FUL196999:FUM196999 GEH196999:GEI196999 GOD196999:GOE196999 GXZ196999:GYA196999 HHV196999:HHW196999 HRR196999:HRS196999 IBN196999:IBO196999 ILJ196999:ILK196999 IVF196999:IVG196999 JFB196999:JFC196999 JOX196999:JOY196999 JYT196999:JYU196999 KIP196999:KIQ196999 KSL196999:KSM196999 LCH196999:LCI196999 LMD196999:LME196999 LVZ196999:LWA196999 MFV196999:MFW196999 MPR196999:MPS196999 MZN196999:MZO196999 NJJ196999:NJK196999 NTF196999:NTG196999 ODB196999:ODC196999 OMX196999:OMY196999 OWT196999:OWU196999 PGP196999:PGQ196999 PQL196999:PQM196999 QAH196999:QAI196999 QKD196999:QKE196999 QTZ196999:QUA196999 RDV196999:RDW196999 RNR196999:RNS196999 RXN196999:RXO196999 SHJ196999:SHK196999 SRF196999:SRG196999 TBB196999:TBC196999 TKX196999:TKY196999 TUT196999:TUU196999 UEP196999:UEQ196999 UOL196999:UOM196999 UYH196999:UYI196999 VID196999:VIE196999 VRZ196999:VSA196999 WBV196999:WBW196999 WLR196999:WLS196999 WVN196999:WVO196999 F262535:G262535 JB262535:JC262535 SX262535:SY262535 ACT262535:ACU262535 AMP262535:AMQ262535 AWL262535:AWM262535 BGH262535:BGI262535 BQD262535:BQE262535 BZZ262535:CAA262535 CJV262535:CJW262535 CTR262535:CTS262535 DDN262535:DDO262535 DNJ262535:DNK262535 DXF262535:DXG262535 EHB262535:EHC262535 EQX262535:EQY262535 FAT262535:FAU262535 FKP262535:FKQ262535 FUL262535:FUM262535 GEH262535:GEI262535 GOD262535:GOE262535 GXZ262535:GYA262535 HHV262535:HHW262535 HRR262535:HRS262535 IBN262535:IBO262535 ILJ262535:ILK262535 IVF262535:IVG262535 JFB262535:JFC262535 JOX262535:JOY262535 JYT262535:JYU262535 KIP262535:KIQ262535 KSL262535:KSM262535 LCH262535:LCI262535 LMD262535:LME262535 LVZ262535:LWA262535 MFV262535:MFW262535 MPR262535:MPS262535 MZN262535:MZO262535 NJJ262535:NJK262535 NTF262535:NTG262535 ODB262535:ODC262535 OMX262535:OMY262535 OWT262535:OWU262535 PGP262535:PGQ262535 PQL262535:PQM262535 QAH262535:QAI262535 QKD262535:QKE262535 QTZ262535:QUA262535 RDV262535:RDW262535 RNR262535:RNS262535 RXN262535:RXO262535 SHJ262535:SHK262535 SRF262535:SRG262535 TBB262535:TBC262535 TKX262535:TKY262535 TUT262535:TUU262535 UEP262535:UEQ262535 UOL262535:UOM262535 UYH262535:UYI262535 VID262535:VIE262535 VRZ262535:VSA262535 WBV262535:WBW262535 WLR262535:WLS262535 WVN262535:WVO262535 F328071:G328071 JB328071:JC328071 SX328071:SY328071 ACT328071:ACU328071 AMP328071:AMQ328071 AWL328071:AWM328071 BGH328071:BGI328071 BQD328071:BQE328071 BZZ328071:CAA328071 CJV328071:CJW328071 CTR328071:CTS328071 DDN328071:DDO328071 DNJ328071:DNK328071 DXF328071:DXG328071 EHB328071:EHC328071 EQX328071:EQY328071 FAT328071:FAU328071 FKP328071:FKQ328071 FUL328071:FUM328071 GEH328071:GEI328071 GOD328071:GOE328071 GXZ328071:GYA328071 HHV328071:HHW328071 HRR328071:HRS328071 IBN328071:IBO328071 ILJ328071:ILK328071 IVF328071:IVG328071 JFB328071:JFC328071 JOX328071:JOY328071 JYT328071:JYU328071 KIP328071:KIQ328071 KSL328071:KSM328071 LCH328071:LCI328071 LMD328071:LME328071 LVZ328071:LWA328071 MFV328071:MFW328071 MPR328071:MPS328071 MZN328071:MZO328071 NJJ328071:NJK328071 NTF328071:NTG328071 ODB328071:ODC328071 OMX328071:OMY328071 OWT328071:OWU328071 PGP328071:PGQ328071 PQL328071:PQM328071 QAH328071:QAI328071 QKD328071:QKE328071 QTZ328071:QUA328071 RDV328071:RDW328071 RNR328071:RNS328071 RXN328071:RXO328071 SHJ328071:SHK328071 SRF328071:SRG328071 TBB328071:TBC328071 TKX328071:TKY328071 TUT328071:TUU328071 UEP328071:UEQ328071 UOL328071:UOM328071 UYH328071:UYI328071 VID328071:VIE328071 VRZ328071:VSA328071 WBV328071:WBW328071 WLR328071:WLS328071 WVN328071:WVO328071 F393607:G393607 JB393607:JC393607 SX393607:SY393607 ACT393607:ACU393607 AMP393607:AMQ393607 AWL393607:AWM393607 BGH393607:BGI393607 BQD393607:BQE393607 BZZ393607:CAA393607 CJV393607:CJW393607 CTR393607:CTS393607 DDN393607:DDO393607 DNJ393607:DNK393607 DXF393607:DXG393607 EHB393607:EHC393607 EQX393607:EQY393607 FAT393607:FAU393607 FKP393607:FKQ393607 FUL393607:FUM393607 GEH393607:GEI393607 GOD393607:GOE393607 GXZ393607:GYA393607 HHV393607:HHW393607 HRR393607:HRS393607 IBN393607:IBO393607 ILJ393607:ILK393607 IVF393607:IVG393607 JFB393607:JFC393607 JOX393607:JOY393607 JYT393607:JYU393607 KIP393607:KIQ393607 KSL393607:KSM393607 LCH393607:LCI393607 LMD393607:LME393607 LVZ393607:LWA393607 MFV393607:MFW393607 MPR393607:MPS393607 MZN393607:MZO393607 NJJ393607:NJK393607 NTF393607:NTG393607 ODB393607:ODC393607 OMX393607:OMY393607 OWT393607:OWU393607 PGP393607:PGQ393607 PQL393607:PQM393607 QAH393607:QAI393607 QKD393607:QKE393607 QTZ393607:QUA393607 RDV393607:RDW393607 RNR393607:RNS393607 RXN393607:RXO393607 SHJ393607:SHK393607 SRF393607:SRG393607 TBB393607:TBC393607 TKX393607:TKY393607 TUT393607:TUU393607 UEP393607:UEQ393607 UOL393607:UOM393607 UYH393607:UYI393607 VID393607:VIE393607 VRZ393607:VSA393607 WBV393607:WBW393607 WLR393607:WLS393607 WVN393607:WVO393607 F459143:G459143 JB459143:JC459143 SX459143:SY459143 ACT459143:ACU459143 AMP459143:AMQ459143 AWL459143:AWM459143 BGH459143:BGI459143 BQD459143:BQE459143 BZZ459143:CAA459143 CJV459143:CJW459143 CTR459143:CTS459143 DDN459143:DDO459143 DNJ459143:DNK459143 DXF459143:DXG459143 EHB459143:EHC459143 EQX459143:EQY459143 FAT459143:FAU459143 FKP459143:FKQ459143 FUL459143:FUM459143 GEH459143:GEI459143 GOD459143:GOE459143 GXZ459143:GYA459143 HHV459143:HHW459143 HRR459143:HRS459143 IBN459143:IBO459143 ILJ459143:ILK459143 IVF459143:IVG459143 JFB459143:JFC459143 JOX459143:JOY459143 JYT459143:JYU459143 KIP459143:KIQ459143 KSL459143:KSM459143 LCH459143:LCI459143 LMD459143:LME459143 LVZ459143:LWA459143 MFV459143:MFW459143 MPR459143:MPS459143 MZN459143:MZO459143 NJJ459143:NJK459143 NTF459143:NTG459143 ODB459143:ODC459143 OMX459143:OMY459143 OWT459143:OWU459143 PGP459143:PGQ459143 PQL459143:PQM459143 QAH459143:QAI459143 QKD459143:QKE459143 QTZ459143:QUA459143 RDV459143:RDW459143 RNR459143:RNS459143 RXN459143:RXO459143 SHJ459143:SHK459143 SRF459143:SRG459143 TBB459143:TBC459143 TKX459143:TKY459143 TUT459143:TUU459143 UEP459143:UEQ459143 UOL459143:UOM459143 UYH459143:UYI459143 VID459143:VIE459143 VRZ459143:VSA459143 WBV459143:WBW459143 WLR459143:WLS459143 WVN459143:WVO459143 F524679:G524679 JB524679:JC524679 SX524679:SY524679 ACT524679:ACU524679 AMP524679:AMQ524679 AWL524679:AWM524679 BGH524679:BGI524679 BQD524679:BQE524679 BZZ524679:CAA524679 CJV524679:CJW524679 CTR524679:CTS524679 DDN524679:DDO524679 DNJ524679:DNK524679 DXF524679:DXG524679 EHB524679:EHC524679 EQX524679:EQY524679 FAT524679:FAU524679 FKP524679:FKQ524679 FUL524679:FUM524679 GEH524679:GEI524679 GOD524679:GOE524679 GXZ524679:GYA524679 HHV524679:HHW524679 HRR524679:HRS524679 IBN524679:IBO524679 ILJ524679:ILK524679 IVF524679:IVG524679 JFB524679:JFC524679 JOX524679:JOY524679 JYT524679:JYU524679 KIP524679:KIQ524679 KSL524679:KSM524679 LCH524679:LCI524679 LMD524679:LME524679 LVZ524679:LWA524679 MFV524679:MFW524679 MPR524679:MPS524679 MZN524679:MZO524679 NJJ524679:NJK524679 NTF524679:NTG524679 ODB524679:ODC524679 OMX524679:OMY524679 OWT524679:OWU524679 PGP524679:PGQ524679 PQL524679:PQM524679 QAH524679:QAI524679 QKD524679:QKE524679 QTZ524679:QUA524679 RDV524679:RDW524679 RNR524679:RNS524679 RXN524679:RXO524679 SHJ524679:SHK524679 SRF524679:SRG524679 TBB524679:TBC524679 TKX524679:TKY524679 TUT524679:TUU524679 UEP524679:UEQ524679 UOL524679:UOM524679 UYH524679:UYI524679 VID524679:VIE524679 VRZ524679:VSA524679 WBV524679:WBW524679 WLR524679:WLS524679 WVN524679:WVO524679 F590215:G590215 JB590215:JC590215 SX590215:SY590215 ACT590215:ACU590215 AMP590215:AMQ590215 AWL590215:AWM590215 BGH590215:BGI590215 BQD590215:BQE590215 BZZ590215:CAA590215 CJV590215:CJW590215 CTR590215:CTS590215 DDN590215:DDO590215 DNJ590215:DNK590215 DXF590215:DXG590215 EHB590215:EHC590215 EQX590215:EQY590215 FAT590215:FAU590215 FKP590215:FKQ590215 FUL590215:FUM590215 GEH590215:GEI590215 GOD590215:GOE590215 GXZ590215:GYA590215 HHV590215:HHW590215 HRR590215:HRS590215 IBN590215:IBO590215 ILJ590215:ILK590215 IVF590215:IVG590215 JFB590215:JFC590215 JOX590215:JOY590215 JYT590215:JYU590215 KIP590215:KIQ590215 KSL590215:KSM590215 LCH590215:LCI590215 LMD590215:LME590215 LVZ590215:LWA590215 MFV590215:MFW590215 MPR590215:MPS590215 MZN590215:MZO590215 NJJ590215:NJK590215 NTF590215:NTG590215 ODB590215:ODC590215 OMX590215:OMY590215 OWT590215:OWU590215 PGP590215:PGQ590215 PQL590215:PQM590215 QAH590215:QAI590215 QKD590215:QKE590215 QTZ590215:QUA590215 RDV590215:RDW590215 RNR590215:RNS590215 RXN590215:RXO590215 SHJ590215:SHK590215 SRF590215:SRG590215 TBB590215:TBC590215 TKX590215:TKY590215 TUT590215:TUU590215 UEP590215:UEQ590215 UOL590215:UOM590215 UYH590215:UYI590215 VID590215:VIE590215 VRZ590215:VSA590215 WBV590215:WBW590215 WLR590215:WLS590215 WVN590215:WVO590215 F655751:G655751 JB655751:JC655751 SX655751:SY655751 ACT655751:ACU655751 AMP655751:AMQ655751 AWL655751:AWM655751 BGH655751:BGI655751 BQD655751:BQE655751 BZZ655751:CAA655751 CJV655751:CJW655751 CTR655751:CTS655751 DDN655751:DDO655751 DNJ655751:DNK655751 DXF655751:DXG655751 EHB655751:EHC655751 EQX655751:EQY655751 FAT655751:FAU655751 FKP655751:FKQ655751 FUL655751:FUM655751 GEH655751:GEI655751 GOD655751:GOE655751 GXZ655751:GYA655751 HHV655751:HHW655751 HRR655751:HRS655751 IBN655751:IBO655751 ILJ655751:ILK655751 IVF655751:IVG655751 JFB655751:JFC655751 JOX655751:JOY655751 JYT655751:JYU655751 KIP655751:KIQ655751 KSL655751:KSM655751 LCH655751:LCI655751 LMD655751:LME655751 LVZ655751:LWA655751 MFV655751:MFW655751 MPR655751:MPS655751 MZN655751:MZO655751 NJJ655751:NJK655751 NTF655751:NTG655751 ODB655751:ODC655751 OMX655751:OMY655751 OWT655751:OWU655751 PGP655751:PGQ655751 PQL655751:PQM655751 QAH655751:QAI655751 QKD655751:QKE655751 QTZ655751:QUA655751 RDV655751:RDW655751 RNR655751:RNS655751 RXN655751:RXO655751 SHJ655751:SHK655751 SRF655751:SRG655751 TBB655751:TBC655751 TKX655751:TKY655751 TUT655751:TUU655751 UEP655751:UEQ655751 UOL655751:UOM655751 UYH655751:UYI655751 VID655751:VIE655751 VRZ655751:VSA655751 WBV655751:WBW655751 WLR655751:WLS655751 WVN655751:WVO655751 F721287:G721287 JB721287:JC721287 SX721287:SY721287 ACT721287:ACU721287 AMP721287:AMQ721287 AWL721287:AWM721287 BGH721287:BGI721287 BQD721287:BQE721287 BZZ721287:CAA721287 CJV721287:CJW721287 CTR721287:CTS721287 DDN721287:DDO721287 DNJ721287:DNK721287 DXF721287:DXG721287 EHB721287:EHC721287 EQX721287:EQY721287 FAT721287:FAU721287 FKP721287:FKQ721287 FUL721287:FUM721287 GEH721287:GEI721287 GOD721287:GOE721287 GXZ721287:GYA721287 HHV721287:HHW721287 HRR721287:HRS721287 IBN721287:IBO721287 ILJ721287:ILK721287 IVF721287:IVG721287 JFB721287:JFC721287 JOX721287:JOY721287 JYT721287:JYU721287 KIP721287:KIQ721287 KSL721287:KSM721287 LCH721287:LCI721287 LMD721287:LME721287 LVZ721287:LWA721287 MFV721287:MFW721287 MPR721287:MPS721287 MZN721287:MZO721287 NJJ721287:NJK721287 NTF721287:NTG721287 ODB721287:ODC721287 OMX721287:OMY721287 OWT721287:OWU721287 PGP721287:PGQ721287 PQL721287:PQM721287 QAH721287:QAI721287 QKD721287:QKE721287 QTZ721287:QUA721287 RDV721287:RDW721287 RNR721287:RNS721287 RXN721287:RXO721287 SHJ721287:SHK721287 SRF721287:SRG721287 TBB721287:TBC721287 TKX721287:TKY721287 TUT721287:TUU721287 UEP721287:UEQ721287 UOL721287:UOM721287 UYH721287:UYI721287 VID721287:VIE721287 VRZ721287:VSA721287 WBV721287:WBW721287 WLR721287:WLS721287 WVN721287:WVO721287 F786823:G786823 JB786823:JC786823 SX786823:SY786823 ACT786823:ACU786823 AMP786823:AMQ786823 AWL786823:AWM786823 BGH786823:BGI786823 BQD786823:BQE786823 BZZ786823:CAA786823 CJV786823:CJW786823 CTR786823:CTS786823 DDN786823:DDO786823 DNJ786823:DNK786823 DXF786823:DXG786823 EHB786823:EHC786823 EQX786823:EQY786823 FAT786823:FAU786823 FKP786823:FKQ786823 FUL786823:FUM786823 GEH786823:GEI786823 GOD786823:GOE786823 GXZ786823:GYA786823 HHV786823:HHW786823 HRR786823:HRS786823 IBN786823:IBO786823 ILJ786823:ILK786823 IVF786823:IVG786823 JFB786823:JFC786823 JOX786823:JOY786823 JYT786823:JYU786823 KIP786823:KIQ786823 KSL786823:KSM786823 LCH786823:LCI786823 LMD786823:LME786823 LVZ786823:LWA786823 MFV786823:MFW786823 MPR786823:MPS786823 MZN786823:MZO786823 NJJ786823:NJK786823 NTF786823:NTG786823 ODB786823:ODC786823 OMX786823:OMY786823 OWT786823:OWU786823 PGP786823:PGQ786823 PQL786823:PQM786823 QAH786823:QAI786823 QKD786823:QKE786823 QTZ786823:QUA786823 RDV786823:RDW786823 RNR786823:RNS786823 RXN786823:RXO786823 SHJ786823:SHK786823 SRF786823:SRG786823 TBB786823:TBC786823 TKX786823:TKY786823 TUT786823:TUU786823 UEP786823:UEQ786823 UOL786823:UOM786823 UYH786823:UYI786823 VID786823:VIE786823 VRZ786823:VSA786823 WBV786823:WBW786823 WLR786823:WLS786823 WVN786823:WVO786823 F852359:G852359 JB852359:JC852359 SX852359:SY852359 ACT852359:ACU852359 AMP852359:AMQ852359 AWL852359:AWM852359 BGH852359:BGI852359 BQD852359:BQE852359 BZZ852359:CAA852359 CJV852359:CJW852359 CTR852359:CTS852359 DDN852359:DDO852359 DNJ852359:DNK852359 DXF852359:DXG852359 EHB852359:EHC852359 EQX852359:EQY852359 FAT852359:FAU852359 FKP852359:FKQ852359 FUL852359:FUM852359 GEH852359:GEI852359 GOD852359:GOE852359 GXZ852359:GYA852359 HHV852359:HHW852359 HRR852359:HRS852359 IBN852359:IBO852359 ILJ852359:ILK852359 IVF852359:IVG852359 JFB852359:JFC852359 JOX852359:JOY852359 JYT852359:JYU852359 KIP852359:KIQ852359 KSL852359:KSM852359 LCH852359:LCI852359 LMD852359:LME852359 LVZ852359:LWA852359 MFV852359:MFW852359 MPR852359:MPS852359 MZN852359:MZO852359 NJJ852359:NJK852359 NTF852359:NTG852359 ODB852359:ODC852359 OMX852359:OMY852359 OWT852359:OWU852359 PGP852359:PGQ852359 PQL852359:PQM852359 QAH852359:QAI852359 QKD852359:QKE852359 QTZ852359:QUA852359 RDV852359:RDW852359 RNR852359:RNS852359 RXN852359:RXO852359 SHJ852359:SHK852359 SRF852359:SRG852359 TBB852359:TBC852359 TKX852359:TKY852359 TUT852359:TUU852359 UEP852359:UEQ852359 UOL852359:UOM852359 UYH852359:UYI852359 VID852359:VIE852359 VRZ852359:VSA852359 WBV852359:WBW852359 WLR852359:WLS852359 WVN852359:WVO852359 F917895:G917895 JB917895:JC917895 SX917895:SY917895 ACT917895:ACU917895 AMP917895:AMQ917895 AWL917895:AWM917895 BGH917895:BGI917895 BQD917895:BQE917895 BZZ917895:CAA917895 CJV917895:CJW917895 CTR917895:CTS917895 DDN917895:DDO917895 DNJ917895:DNK917895 DXF917895:DXG917895 EHB917895:EHC917895 EQX917895:EQY917895 FAT917895:FAU917895 FKP917895:FKQ917895 FUL917895:FUM917895 GEH917895:GEI917895 GOD917895:GOE917895 GXZ917895:GYA917895 HHV917895:HHW917895 HRR917895:HRS917895 IBN917895:IBO917895 ILJ917895:ILK917895 IVF917895:IVG917895 JFB917895:JFC917895 JOX917895:JOY917895 JYT917895:JYU917895 KIP917895:KIQ917895 KSL917895:KSM917895 LCH917895:LCI917895 LMD917895:LME917895 LVZ917895:LWA917895 MFV917895:MFW917895 MPR917895:MPS917895 MZN917895:MZO917895 NJJ917895:NJK917895 NTF917895:NTG917895 ODB917895:ODC917895 OMX917895:OMY917895 OWT917895:OWU917895 PGP917895:PGQ917895 PQL917895:PQM917895 QAH917895:QAI917895 QKD917895:QKE917895 QTZ917895:QUA917895 RDV917895:RDW917895 RNR917895:RNS917895 RXN917895:RXO917895 SHJ917895:SHK917895 SRF917895:SRG917895 TBB917895:TBC917895 TKX917895:TKY917895 TUT917895:TUU917895 UEP917895:UEQ917895 UOL917895:UOM917895 UYH917895:UYI917895 VID917895:VIE917895 VRZ917895:VSA917895 WBV917895:WBW917895 WLR917895:WLS917895 WVN917895:WVO917895 F983431:G983431 JB983431:JC983431 SX983431:SY983431 ACT983431:ACU983431 AMP983431:AMQ983431 AWL983431:AWM983431 BGH983431:BGI983431 BQD983431:BQE983431 BZZ983431:CAA983431 CJV983431:CJW983431 CTR983431:CTS983431 DDN983431:DDO983431 DNJ983431:DNK983431 DXF983431:DXG983431 EHB983431:EHC983431 EQX983431:EQY983431 FAT983431:FAU983431 FKP983431:FKQ983431 FUL983431:FUM983431 GEH983431:GEI983431 GOD983431:GOE983431 GXZ983431:GYA983431 HHV983431:HHW983431 HRR983431:HRS983431 IBN983431:IBO983431 ILJ983431:ILK983431 IVF983431:IVG983431 JFB983431:JFC983431 JOX983431:JOY983431 JYT983431:JYU983431 KIP983431:KIQ983431 KSL983431:KSM983431 LCH983431:LCI983431 LMD983431:LME983431 LVZ983431:LWA983431 MFV983431:MFW983431 MPR983431:MPS983431 MZN983431:MZO983431 NJJ983431:NJK983431 NTF983431:NTG983431 ODB983431:ODC983431 OMX983431:OMY983431 OWT983431:OWU983431 PGP983431:PGQ983431 PQL983431:PQM983431 QAH983431:QAI983431 QKD983431:QKE983431 QTZ983431:QUA983431 RDV983431:RDW983431 RNR983431:RNS983431 RXN983431:RXO983431 SHJ983431:SHK983431 SRF983431:SRG983431 TBB983431:TBC983431 TKX983431:TKY983431 TUT983431:TUU983431 UEP983431:UEQ983431 UOL983431:UOM983431 UYH983431:UYI983431 VID983431:VIE983431 VRZ983431:VSA983431 WBV983431:WBW983431 WLR983431:WLS983431 WVN983431:WVO983431 F351:G353 JB351:JC353 SX351:SY353 ACT351:ACU353 AMP351:AMQ353 AWL351:AWM353 BGH351:BGI353 BQD351:BQE353 BZZ351:CAA353 CJV351:CJW353 CTR351:CTS353 DDN351:DDO353 DNJ351:DNK353 DXF351:DXG353 EHB351:EHC353 EQX351:EQY353 FAT351:FAU353 FKP351:FKQ353 FUL351:FUM353 GEH351:GEI353 GOD351:GOE353 GXZ351:GYA353 HHV351:HHW353 HRR351:HRS353 IBN351:IBO353 ILJ351:ILK353 IVF351:IVG353 JFB351:JFC353 JOX351:JOY353 JYT351:JYU353 KIP351:KIQ353 KSL351:KSM353 LCH351:LCI353 LMD351:LME353 LVZ351:LWA353 MFV351:MFW353 MPR351:MPS353 MZN351:MZO353 NJJ351:NJK353 NTF351:NTG353 ODB351:ODC353 OMX351:OMY353 OWT351:OWU353 PGP351:PGQ353 PQL351:PQM353 QAH351:QAI353 QKD351:QKE353 QTZ351:QUA353 RDV351:RDW353 RNR351:RNS353 RXN351:RXO353 SHJ351:SHK353 SRF351:SRG353 TBB351:TBC353 TKX351:TKY353 TUT351:TUU353 UEP351:UEQ353 UOL351:UOM353 UYH351:UYI353 VID351:VIE353 VRZ351:VSA353 WBV351:WBW353 WLR351:WLS353 WVN351:WVO353 F65929:G65931 JB65929:JC65931 SX65929:SY65931 ACT65929:ACU65931 AMP65929:AMQ65931 AWL65929:AWM65931 BGH65929:BGI65931 BQD65929:BQE65931 BZZ65929:CAA65931 CJV65929:CJW65931 CTR65929:CTS65931 DDN65929:DDO65931 DNJ65929:DNK65931 DXF65929:DXG65931 EHB65929:EHC65931 EQX65929:EQY65931 FAT65929:FAU65931 FKP65929:FKQ65931 FUL65929:FUM65931 GEH65929:GEI65931 GOD65929:GOE65931 GXZ65929:GYA65931 HHV65929:HHW65931 HRR65929:HRS65931 IBN65929:IBO65931 ILJ65929:ILK65931 IVF65929:IVG65931 JFB65929:JFC65931 JOX65929:JOY65931 JYT65929:JYU65931 KIP65929:KIQ65931 KSL65929:KSM65931 LCH65929:LCI65931 LMD65929:LME65931 LVZ65929:LWA65931 MFV65929:MFW65931 MPR65929:MPS65931 MZN65929:MZO65931 NJJ65929:NJK65931 NTF65929:NTG65931 ODB65929:ODC65931 OMX65929:OMY65931 OWT65929:OWU65931 PGP65929:PGQ65931 PQL65929:PQM65931 QAH65929:QAI65931 QKD65929:QKE65931 QTZ65929:QUA65931 RDV65929:RDW65931 RNR65929:RNS65931 RXN65929:RXO65931 SHJ65929:SHK65931 SRF65929:SRG65931 TBB65929:TBC65931 TKX65929:TKY65931 TUT65929:TUU65931 UEP65929:UEQ65931 UOL65929:UOM65931 UYH65929:UYI65931 VID65929:VIE65931 VRZ65929:VSA65931 WBV65929:WBW65931 WLR65929:WLS65931 WVN65929:WVO65931 F131465:G131467 JB131465:JC131467 SX131465:SY131467 ACT131465:ACU131467 AMP131465:AMQ131467 AWL131465:AWM131467 BGH131465:BGI131467 BQD131465:BQE131467 BZZ131465:CAA131467 CJV131465:CJW131467 CTR131465:CTS131467 DDN131465:DDO131467 DNJ131465:DNK131467 DXF131465:DXG131467 EHB131465:EHC131467 EQX131465:EQY131467 FAT131465:FAU131467 FKP131465:FKQ131467 FUL131465:FUM131467 GEH131465:GEI131467 GOD131465:GOE131467 GXZ131465:GYA131467 HHV131465:HHW131467 HRR131465:HRS131467 IBN131465:IBO131467 ILJ131465:ILK131467 IVF131465:IVG131467 JFB131465:JFC131467 JOX131465:JOY131467 JYT131465:JYU131467 KIP131465:KIQ131467 KSL131465:KSM131467 LCH131465:LCI131467 LMD131465:LME131467 LVZ131465:LWA131467 MFV131465:MFW131467 MPR131465:MPS131467 MZN131465:MZO131467 NJJ131465:NJK131467 NTF131465:NTG131467 ODB131465:ODC131467 OMX131465:OMY131467 OWT131465:OWU131467 PGP131465:PGQ131467 PQL131465:PQM131467 QAH131465:QAI131467 QKD131465:QKE131467 QTZ131465:QUA131467 RDV131465:RDW131467 RNR131465:RNS131467 RXN131465:RXO131467 SHJ131465:SHK131467 SRF131465:SRG131467 TBB131465:TBC131467 TKX131465:TKY131467 TUT131465:TUU131467 UEP131465:UEQ131467 UOL131465:UOM131467 UYH131465:UYI131467 VID131465:VIE131467 VRZ131465:VSA131467 WBV131465:WBW131467 WLR131465:WLS131467 WVN131465:WVO131467 F197001:G197003 JB197001:JC197003 SX197001:SY197003 ACT197001:ACU197003 AMP197001:AMQ197003 AWL197001:AWM197003 BGH197001:BGI197003 BQD197001:BQE197003 BZZ197001:CAA197003 CJV197001:CJW197003 CTR197001:CTS197003 DDN197001:DDO197003 DNJ197001:DNK197003 DXF197001:DXG197003 EHB197001:EHC197003 EQX197001:EQY197003 FAT197001:FAU197003 FKP197001:FKQ197003 FUL197001:FUM197003 GEH197001:GEI197003 GOD197001:GOE197003 GXZ197001:GYA197003 HHV197001:HHW197003 HRR197001:HRS197003 IBN197001:IBO197003 ILJ197001:ILK197003 IVF197001:IVG197003 JFB197001:JFC197003 JOX197001:JOY197003 JYT197001:JYU197003 KIP197001:KIQ197003 KSL197001:KSM197003 LCH197001:LCI197003 LMD197001:LME197003 LVZ197001:LWA197003 MFV197001:MFW197003 MPR197001:MPS197003 MZN197001:MZO197003 NJJ197001:NJK197003 NTF197001:NTG197003 ODB197001:ODC197003 OMX197001:OMY197003 OWT197001:OWU197003 PGP197001:PGQ197003 PQL197001:PQM197003 QAH197001:QAI197003 QKD197001:QKE197003 QTZ197001:QUA197003 RDV197001:RDW197003 RNR197001:RNS197003 RXN197001:RXO197003 SHJ197001:SHK197003 SRF197001:SRG197003 TBB197001:TBC197003 TKX197001:TKY197003 TUT197001:TUU197003 UEP197001:UEQ197003 UOL197001:UOM197003 UYH197001:UYI197003 VID197001:VIE197003 VRZ197001:VSA197003 WBV197001:WBW197003 WLR197001:WLS197003 WVN197001:WVO197003 F262537:G262539 JB262537:JC262539 SX262537:SY262539 ACT262537:ACU262539 AMP262537:AMQ262539 AWL262537:AWM262539 BGH262537:BGI262539 BQD262537:BQE262539 BZZ262537:CAA262539 CJV262537:CJW262539 CTR262537:CTS262539 DDN262537:DDO262539 DNJ262537:DNK262539 DXF262537:DXG262539 EHB262537:EHC262539 EQX262537:EQY262539 FAT262537:FAU262539 FKP262537:FKQ262539 FUL262537:FUM262539 GEH262537:GEI262539 GOD262537:GOE262539 GXZ262537:GYA262539 HHV262537:HHW262539 HRR262537:HRS262539 IBN262537:IBO262539 ILJ262537:ILK262539 IVF262537:IVG262539 JFB262537:JFC262539 JOX262537:JOY262539 JYT262537:JYU262539 KIP262537:KIQ262539 KSL262537:KSM262539 LCH262537:LCI262539 LMD262537:LME262539 LVZ262537:LWA262539 MFV262537:MFW262539 MPR262537:MPS262539 MZN262537:MZO262539 NJJ262537:NJK262539 NTF262537:NTG262539 ODB262537:ODC262539 OMX262537:OMY262539 OWT262537:OWU262539 PGP262537:PGQ262539 PQL262537:PQM262539 QAH262537:QAI262539 QKD262537:QKE262539 QTZ262537:QUA262539 RDV262537:RDW262539 RNR262537:RNS262539 RXN262537:RXO262539 SHJ262537:SHK262539 SRF262537:SRG262539 TBB262537:TBC262539 TKX262537:TKY262539 TUT262537:TUU262539 UEP262537:UEQ262539 UOL262537:UOM262539 UYH262537:UYI262539 VID262537:VIE262539 VRZ262537:VSA262539 WBV262537:WBW262539 WLR262537:WLS262539 WVN262537:WVO262539 F328073:G328075 JB328073:JC328075 SX328073:SY328075 ACT328073:ACU328075 AMP328073:AMQ328075 AWL328073:AWM328075 BGH328073:BGI328075 BQD328073:BQE328075 BZZ328073:CAA328075 CJV328073:CJW328075 CTR328073:CTS328075 DDN328073:DDO328075 DNJ328073:DNK328075 DXF328073:DXG328075 EHB328073:EHC328075 EQX328073:EQY328075 FAT328073:FAU328075 FKP328073:FKQ328075 FUL328073:FUM328075 GEH328073:GEI328075 GOD328073:GOE328075 GXZ328073:GYA328075 HHV328073:HHW328075 HRR328073:HRS328075 IBN328073:IBO328075 ILJ328073:ILK328075 IVF328073:IVG328075 JFB328073:JFC328075 JOX328073:JOY328075 JYT328073:JYU328075 KIP328073:KIQ328075 KSL328073:KSM328075 LCH328073:LCI328075 LMD328073:LME328075 LVZ328073:LWA328075 MFV328073:MFW328075 MPR328073:MPS328075 MZN328073:MZO328075 NJJ328073:NJK328075 NTF328073:NTG328075 ODB328073:ODC328075 OMX328073:OMY328075 OWT328073:OWU328075 PGP328073:PGQ328075 PQL328073:PQM328075 QAH328073:QAI328075 QKD328073:QKE328075 QTZ328073:QUA328075 RDV328073:RDW328075 RNR328073:RNS328075 RXN328073:RXO328075 SHJ328073:SHK328075 SRF328073:SRG328075 TBB328073:TBC328075 TKX328073:TKY328075 TUT328073:TUU328075 UEP328073:UEQ328075 UOL328073:UOM328075 UYH328073:UYI328075 VID328073:VIE328075 VRZ328073:VSA328075 WBV328073:WBW328075 WLR328073:WLS328075 WVN328073:WVO328075 F393609:G393611 JB393609:JC393611 SX393609:SY393611 ACT393609:ACU393611 AMP393609:AMQ393611 AWL393609:AWM393611 BGH393609:BGI393611 BQD393609:BQE393611 BZZ393609:CAA393611 CJV393609:CJW393611 CTR393609:CTS393611 DDN393609:DDO393611 DNJ393609:DNK393611 DXF393609:DXG393611 EHB393609:EHC393611 EQX393609:EQY393611 FAT393609:FAU393611 FKP393609:FKQ393611 FUL393609:FUM393611 GEH393609:GEI393611 GOD393609:GOE393611 GXZ393609:GYA393611 HHV393609:HHW393611 HRR393609:HRS393611 IBN393609:IBO393611 ILJ393609:ILK393611 IVF393609:IVG393611 JFB393609:JFC393611 JOX393609:JOY393611 JYT393609:JYU393611 KIP393609:KIQ393611 KSL393609:KSM393611 LCH393609:LCI393611 LMD393609:LME393611 LVZ393609:LWA393611 MFV393609:MFW393611 MPR393609:MPS393611 MZN393609:MZO393611 NJJ393609:NJK393611 NTF393609:NTG393611 ODB393609:ODC393611 OMX393609:OMY393611 OWT393609:OWU393611 PGP393609:PGQ393611 PQL393609:PQM393611 QAH393609:QAI393611 QKD393609:QKE393611 QTZ393609:QUA393611 RDV393609:RDW393611 RNR393609:RNS393611 RXN393609:RXO393611 SHJ393609:SHK393611 SRF393609:SRG393611 TBB393609:TBC393611 TKX393609:TKY393611 TUT393609:TUU393611 UEP393609:UEQ393611 UOL393609:UOM393611 UYH393609:UYI393611 VID393609:VIE393611 VRZ393609:VSA393611 WBV393609:WBW393611 WLR393609:WLS393611 WVN393609:WVO393611 F459145:G459147 JB459145:JC459147 SX459145:SY459147 ACT459145:ACU459147 AMP459145:AMQ459147 AWL459145:AWM459147 BGH459145:BGI459147 BQD459145:BQE459147 BZZ459145:CAA459147 CJV459145:CJW459147 CTR459145:CTS459147 DDN459145:DDO459147 DNJ459145:DNK459147 DXF459145:DXG459147 EHB459145:EHC459147 EQX459145:EQY459147 FAT459145:FAU459147 FKP459145:FKQ459147 FUL459145:FUM459147 GEH459145:GEI459147 GOD459145:GOE459147 GXZ459145:GYA459147 HHV459145:HHW459147 HRR459145:HRS459147 IBN459145:IBO459147 ILJ459145:ILK459147 IVF459145:IVG459147 JFB459145:JFC459147 JOX459145:JOY459147 JYT459145:JYU459147 KIP459145:KIQ459147 KSL459145:KSM459147 LCH459145:LCI459147 LMD459145:LME459147 LVZ459145:LWA459147 MFV459145:MFW459147 MPR459145:MPS459147 MZN459145:MZO459147 NJJ459145:NJK459147 NTF459145:NTG459147 ODB459145:ODC459147 OMX459145:OMY459147 OWT459145:OWU459147 PGP459145:PGQ459147 PQL459145:PQM459147 QAH459145:QAI459147 QKD459145:QKE459147 QTZ459145:QUA459147 RDV459145:RDW459147 RNR459145:RNS459147 RXN459145:RXO459147 SHJ459145:SHK459147 SRF459145:SRG459147 TBB459145:TBC459147 TKX459145:TKY459147 TUT459145:TUU459147 UEP459145:UEQ459147 UOL459145:UOM459147 UYH459145:UYI459147 VID459145:VIE459147 VRZ459145:VSA459147 WBV459145:WBW459147 WLR459145:WLS459147 WVN459145:WVO459147 F524681:G524683 JB524681:JC524683 SX524681:SY524683 ACT524681:ACU524683 AMP524681:AMQ524683 AWL524681:AWM524683 BGH524681:BGI524683 BQD524681:BQE524683 BZZ524681:CAA524683 CJV524681:CJW524683 CTR524681:CTS524683 DDN524681:DDO524683 DNJ524681:DNK524683 DXF524681:DXG524683 EHB524681:EHC524683 EQX524681:EQY524683 FAT524681:FAU524683 FKP524681:FKQ524683 FUL524681:FUM524683 GEH524681:GEI524683 GOD524681:GOE524683 GXZ524681:GYA524683 HHV524681:HHW524683 HRR524681:HRS524683 IBN524681:IBO524683 ILJ524681:ILK524683 IVF524681:IVG524683 JFB524681:JFC524683 JOX524681:JOY524683 JYT524681:JYU524683 KIP524681:KIQ524683 KSL524681:KSM524683 LCH524681:LCI524683 LMD524681:LME524683 LVZ524681:LWA524683 MFV524681:MFW524683 MPR524681:MPS524683 MZN524681:MZO524683 NJJ524681:NJK524683 NTF524681:NTG524683 ODB524681:ODC524683 OMX524681:OMY524683 OWT524681:OWU524683 PGP524681:PGQ524683 PQL524681:PQM524683 QAH524681:QAI524683 QKD524681:QKE524683 QTZ524681:QUA524683 RDV524681:RDW524683 RNR524681:RNS524683 RXN524681:RXO524683 SHJ524681:SHK524683 SRF524681:SRG524683 TBB524681:TBC524683 TKX524681:TKY524683 TUT524681:TUU524683 UEP524681:UEQ524683 UOL524681:UOM524683 UYH524681:UYI524683 VID524681:VIE524683 VRZ524681:VSA524683 WBV524681:WBW524683 WLR524681:WLS524683 WVN524681:WVO524683 F590217:G590219 JB590217:JC590219 SX590217:SY590219 ACT590217:ACU590219 AMP590217:AMQ590219 AWL590217:AWM590219 BGH590217:BGI590219 BQD590217:BQE590219 BZZ590217:CAA590219 CJV590217:CJW590219 CTR590217:CTS590219 DDN590217:DDO590219 DNJ590217:DNK590219 DXF590217:DXG590219 EHB590217:EHC590219 EQX590217:EQY590219 FAT590217:FAU590219 FKP590217:FKQ590219 FUL590217:FUM590219 GEH590217:GEI590219 GOD590217:GOE590219 GXZ590217:GYA590219 HHV590217:HHW590219 HRR590217:HRS590219 IBN590217:IBO590219 ILJ590217:ILK590219 IVF590217:IVG590219 JFB590217:JFC590219 JOX590217:JOY590219 JYT590217:JYU590219 KIP590217:KIQ590219 KSL590217:KSM590219 LCH590217:LCI590219 LMD590217:LME590219 LVZ590217:LWA590219 MFV590217:MFW590219 MPR590217:MPS590219 MZN590217:MZO590219 NJJ590217:NJK590219 NTF590217:NTG590219 ODB590217:ODC590219 OMX590217:OMY590219 OWT590217:OWU590219 PGP590217:PGQ590219 PQL590217:PQM590219 QAH590217:QAI590219 QKD590217:QKE590219 QTZ590217:QUA590219 RDV590217:RDW590219 RNR590217:RNS590219 RXN590217:RXO590219 SHJ590217:SHK590219 SRF590217:SRG590219 TBB590217:TBC590219 TKX590217:TKY590219 TUT590217:TUU590219 UEP590217:UEQ590219 UOL590217:UOM590219 UYH590217:UYI590219 VID590217:VIE590219 VRZ590217:VSA590219 WBV590217:WBW590219 WLR590217:WLS590219 WVN590217:WVO590219 F655753:G655755 JB655753:JC655755 SX655753:SY655755 ACT655753:ACU655755 AMP655753:AMQ655755 AWL655753:AWM655755 BGH655753:BGI655755 BQD655753:BQE655755 BZZ655753:CAA655755 CJV655753:CJW655755 CTR655753:CTS655755 DDN655753:DDO655755 DNJ655753:DNK655755 DXF655753:DXG655755 EHB655753:EHC655755 EQX655753:EQY655755 FAT655753:FAU655755 FKP655753:FKQ655755 FUL655753:FUM655755 GEH655753:GEI655755 GOD655753:GOE655755 GXZ655753:GYA655755 HHV655753:HHW655755 HRR655753:HRS655755 IBN655753:IBO655755 ILJ655753:ILK655755 IVF655753:IVG655755 JFB655753:JFC655755 JOX655753:JOY655755 JYT655753:JYU655755 KIP655753:KIQ655755 KSL655753:KSM655755 LCH655753:LCI655755 LMD655753:LME655755 LVZ655753:LWA655755 MFV655753:MFW655755 MPR655753:MPS655755 MZN655753:MZO655755 NJJ655753:NJK655755 NTF655753:NTG655755 ODB655753:ODC655755 OMX655753:OMY655755 OWT655753:OWU655755 PGP655753:PGQ655755 PQL655753:PQM655755 QAH655753:QAI655755 QKD655753:QKE655755 QTZ655753:QUA655755 RDV655753:RDW655755 RNR655753:RNS655755 RXN655753:RXO655755 SHJ655753:SHK655755 SRF655753:SRG655755 TBB655753:TBC655755 TKX655753:TKY655755 TUT655753:TUU655755 UEP655753:UEQ655755 UOL655753:UOM655755 UYH655753:UYI655755 VID655753:VIE655755 VRZ655753:VSA655755 WBV655753:WBW655755 WLR655753:WLS655755 WVN655753:WVO655755 F721289:G721291 JB721289:JC721291 SX721289:SY721291 ACT721289:ACU721291 AMP721289:AMQ721291 AWL721289:AWM721291 BGH721289:BGI721291 BQD721289:BQE721291 BZZ721289:CAA721291 CJV721289:CJW721291 CTR721289:CTS721291 DDN721289:DDO721291 DNJ721289:DNK721291 DXF721289:DXG721291 EHB721289:EHC721291 EQX721289:EQY721291 FAT721289:FAU721291 FKP721289:FKQ721291 FUL721289:FUM721291 GEH721289:GEI721291 GOD721289:GOE721291 GXZ721289:GYA721291 HHV721289:HHW721291 HRR721289:HRS721291 IBN721289:IBO721291 ILJ721289:ILK721291 IVF721289:IVG721291 JFB721289:JFC721291 JOX721289:JOY721291 JYT721289:JYU721291 KIP721289:KIQ721291 KSL721289:KSM721291 LCH721289:LCI721291 LMD721289:LME721291 LVZ721289:LWA721291 MFV721289:MFW721291 MPR721289:MPS721291 MZN721289:MZO721291 NJJ721289:NJK721291 NTF721289:NTG721291 ODB721289:ODC721291 OMX721289:OMY721291 OWT721289:OWU721291 PGP721289:PGQ721291 PQL721289:PQM721291 QAH721289:QAI721291 QKD721289:QKE721291 QTZ721289:QUA721291 RDV721289:RDW721291 RNR721289:RNS721291 RXN721289:RXO721291 SHJ721289:SHK721291 SRF721289:SRG721291 TBB721289:TBC721291 TKX721289:TKY721291 TUT721289:TUU721291 UEP721289:UEQ721291 UOL721289:UOM721291 UYH721289:UYI721291 VID721289:VIE721291 VRZ721289:VSA721291 WBV721289:WBW721291 WLR721289:WLS721291 WVN721289:WVO721291 F786825:G786827 JB786825:JC786827 SX786825:SY786827 ACT786825:ACU786827 AMP786825:AMQ786827 AWL786825:AWM786827 BGH786825:BGI786827 BQD786825:BQE786827 BZZ786825:CAA786827 CJV786825:CJW786827 CTR786825:CTS786827 DDN786825:DDO786827 DNJ786825:DNK786827 DXF786825:DXG786827 EHB786825:EHC786827 EQX786825:EQY786827 FAT786825:FAU786827 FKP786825:FKQ786827 FUL786825:FUM786827 GEH786825:GEI786827 GOD786825:GOE786827 GXZ786825:GYA786827 HHV786825:HHW786827 HRR786825:HRS786827 IBN786825:IBO786827 ILJ786825:ILK786827 IVF786825:IVG786827 JFB786825:JFC786827 JOX786825:JOY786827 JYT786825:JYU786827 KIP786825:KIQ786827 KSL786825:KSM786827 LCH786825:LCI786827 LMD786825:LME786827 LVZ786825:LWA786827 MFV786825:MFW786827 MPR786825:MPS786827 MZN786825:MZO786827 NJJ786825:NJK786827 NTF786825:NTG786827 ODB786825:ODC786827 OMX786825:OMY786827 OWT786825:OWU786827 PGP786825:PGQ786827 PQL786825:PQM786827 QAH786825:QAI786827 QKD786825:QKE786827 QTZ786825:QUA786827 RDV786825:RDW786827 RNR786825:RNS786827 RXN786825:RXO786827 SHJ786825:SHK786827 SRF786825:SRG786827 TBB786825:TBC786827 TKX786825:TKY786827 TUT786825:TUU786827 UEP786825:UEQ786827 UOL786825:UOM786827 UYH786825:UYI786827 VID786825:VIE786827 VRZ786825:VSA786827 WBV786825:WBW786827 WLR786825:WLS786827 WVN786825:WVO786827 F852361:G852363 JB852361:JC852363 SX852361:SY852363 ACT852361:ACU852363 AMP852361:AMQ852363 AWL852361:AWM852363 BGH852361:BGI852363 BQD852361:BQE852363 BZZ852361:CAA852363 CJV852361:CJW852363 CTR852361:CTS852363 DDN852361:DDO852363 DNJ852361:DNK852363 DXF852361:DXG852363 EHB852361:EHC852363 EQX852361:EQY852363 FAT852361:FAU852363 FKP852361:FKQ852363 FUL852361:FUM852363 GEH852361:GEI852363 GOD852361:GOE852363 GXZ852361:GYA852363 HHV852361:HHW852363 HRR852361:HRS852363 IBN852361:IBO852363 ILJ852361:ILK852363 IVF852361:IVG852363 JFB852361:JFC852363 JOX852361:JOY852363 JYT852361:JYU852363 KIP852361:KIQ852363 KSL852361:KSM852363 LCH852361:LCI852363 LMD852361:LME852363 LVZ852361:LWA852363 MFV852361:MFW852363 MPR852361:MPS852363 MZN852361:MZO852363 NJJ852361:NJK852363 NTF852361:NTG852363 ODB852361:ODC852363 OMX852361:OMY852363 OWT852361:OWU852363 PGP852361:PGQ852363 PQL852361:PQM852363 QAH852361:QAI852363 QKD852361:QKE852363 QTZ852361:QUA852363 RDV852361:RDW852363 RNR852361:RNS852363 RXN852361:RXO852363 SHJ852361:SHK852363 SRF852361:SRG852363 TBB852361:TBC852363 TKX852361:TKY852363 TUT852361:TUU852363 UEP852361:UEQ852363 UOL852361:UOM852363 UYH852361:UYI852363 VID852361:VIE852363 VRZ852361:VSA852363 WBV852361:WBW852363 WLR852361:WLS852363 WVN852361:WVO852363 F917897:G917899 JB917897:JC917899 SX917897:SY917899 ACT917897:ACU917899 AMP917897:AMQ917899 AWL917897:AWM917899 BGH917897:BGI917899 BQD917897:BQE917899 BZZ917897:CAA917899 CJV917897:CJW917899 CTR917897:CTS917899 DDN917897:DDO917899 DNJ917897:DNK917899 DXF917897:DXG917899 EHB917897:EHC917899 EQX917897:EQY917899 FAT917897:FAU917899 FKP917897:FKQ917899 FUL917897:FUM917899 GEH917897:GEI917899 GOD917897:GOE917899 GXZ917897:GYA917899 HHV917897:HHW917899 HRR917897:HRS917899 IBN917897:IBO917899 ILJ917897:ILK917899 IVF917897:IVG917899 JFB917897:JFC917899 JOX917897:JOY917899 JYT917897:JYU917899 KIP917897:KIQ917899 KSL917897:KSM917899 LCH917897:LCI917899 LMD917897:LME917899 LVZ917897:LWA917899 MFV917897:MFW917899 MPR917897:MPS917899 MZN917897:MZO917899 NJJ917897:NJK917899 NTF917897:NTG917899 ODB917897:ODC917899 OMX917897:OMY917899 OWT917897:OWU917899 PGP917897:PGQ917899 PQL917897:PQM917899 QAH917897:QAI917899 QKD917897:QKE917899 QTZ917897:QUA917899 RDV917897:RDW917899 RNR917897:RNS917899 RXN917897:RXO917899 SHJ917897:SHK917899 SRF917897:SRG917899 TBB917897:TBC917899 TKX917897:TKY917899 TUT917897:TUU917899 UEP917897:UEQ917899 UOL917897:UOM917899 UYH917897:UYI917899 VID917897:VIE917899 VRZ917897:VSA917899 WBV917897:WBW917899 WLR917897:WLS917899 WVN917897:WVO917899 F983433:G983435 JB983433:JC983435 SX983433:SY983435 ACT983433:ACU983435 AMP983433:AMQ983435 AWL983433:AWM983435 BGH983433:BGI983435 BQD983433:BQE983435 BZZ983433:CAA983435 CJV983433:CJW983435 CTR983433:CTS983435 DDN983433:DDO983435 DNJ983433:DNK983435 DXF983433:DXG983435 EHB983433:EHC983435 EQX983433:EQY983435 FAT983433:FAU983435 FKP983433:FKQ983435 FUL983433:FUM983435 GEH983433:GEI983435 GOD983433:GOE983435 GXZ983433:GYA983435 HHV983433:HHW983435 HRR983433:HRS983435 IBN983433:IBO983435 ILJ983433:ILK983435 IVF983433:IVG983435 JFB983433:JFC983435 JOX983433:JOY983435 JYT983433:JYU983435 KIP983433:KIQ983435 KSL983433:KSM983435 LCH983433:LCI983435 LMD983433:LME983435 LVZ983433:LWA983435 MFV983433:MFW983435 MPR983433:MPS983435 MZN983433:MZO983435 NJJ983433:NJK983435 NTF983433:NTG983435 ODB983433:ODC983435 OMX983433:OMY983435 OWT983433:OWU983435 PGP983433:PGQ983435 PQL983433:PQM983435 QAH983433:QAI983435 QKD983433:QKE983435 QTZ983433:QUA983435 RDV983433:RDW983435 RNR983433:RNS983435 RXN983433:RXO983435 SHJ983433:SHK983435 SRF983433:SRG983435 TBB983433:TBC983435 TKX983433:TKY983435 TUT983433:TUU983435 UEP983433:UEQ983435 UOL983433:UOM983435 UYH983433:UYI983435 VID983433:VIE983435 VRZ983433:VSA983435 WBV983433:WBW983435 WLR983433:WLS983435 WVN983433:WVO983435 F256:G299 JB256:JC299 SX256:SY299 ACT256:ACU299 AMP256:AMQ299 AWL256:AWM299 BGH256:BGI299 BQD256:BQE299 BZZ256:CAA299 CJV256:CJW299 CTR256:CTS299 DDN256:DDO299 DNJ256:DNK299 DXF256:DXG299 EHB256:EHC299 EQX256:EQY299 FAT256:FAU299 FKP256:FKQ299 FUL256:FUM299 GEH256:GEI299 GOD256:GOE299 GXZ256:GYA299 HHV256:HHW299 HRR256:HRS299 IBN256:IBO299 ILJ256:ILK299 IVF256:IVG299 JFB256:JFC299 JOX256:JOY299 JYT256:JYU299 KIP256:KIQ299 KSL256:KSM299 LCH256:LCI299 LMD256:LME299 LVZ256:LWA299 MFV256:MFW299 MPR256:MPS299 MZN256:MZO299 NJJ256:NJK299 NTF256:NTG299 ODB256:ODC299 OMX256:OMY299 OWT256:OWU299 PGP256:PGQ299 PQL256:PQM299 QAH256:QAI299 QKD256:QKE299 QTZ256:QUA299 RDV256:RDW299 RNR256:RNS299 RXN256:RXO299 SHJ256:SHK299 SRF256:SRG299 TBB256:TBC299 TKX256:TKY299 TUT256:TUU299 UEP256:UEQ299 UOL256:UOM299 UYH256:UYI299 VID256:VIE299 VRZ256:VSA299 WBV256:WBW299 WLR256:WLS299 WVN256:WVO299 F65834:G65877 JB65834:JC65877 SX65834:SY65877 ACT65834:ACU65877 AMP65834:AMQ65877 AWL65834:AWM65877 BGH65834:BGI65877 BQD65834:BQE65877 BZZ65834:CAA65877 CJV65834:CJW65877 CTR65834:CTS65877 DDN65834:DDO65877 DNJ65834:DNK65877 DXF65834:DXG65877 EHB65834:EHC65877 EQX65834:EQY65877 FAT65834:FAU65877 FKP65834:FKQ65877 FUL65834:FUM65877 GEH65834:GEI65877 GOD65834:GOE65877 GXZ65834:GYA65877 HHV65834:HHW65877 HRR65834:HRS65877 IBN65834:IBO65877 ILJ65834:ILK65877 IVF65834:IVG65877 JFB65834:JFC65877 JOX65834:JOY65877 JYT65834:JYU65877 KIP65834:KIQ65877 KSL65834:KSM65877 LCH65834:LCI65877 LMD65834:LME65877 LVZ65834:LWA65877 MFV65834:MFW65877 MPR65834:MPS65877 MZN65834:MZO65877 NJJ65834:NJK65877 NTF65834:NTG65877 ODB65834:ODC65877 OMX65834:OMY65877 OWT65834:OWU65877 PGP65834:PGQ65877 PQL65834:PQM65877 QAH65834:QAI65877 QKD65834:QKE65877 QTZ65834:QUA65877 RDV65834:RDW65877 RNR65834:RNS65877 RXN65834:RXO65877 SHJ65834:SHK65877 SRF65834:SRG65877 TBB65834:TBC65877 TKX65834:TKY65877 TUT65834:TUU65877 UEP65834:UEQ65877 UOL65834:UOM65877 UYH65834:UYI65877 VID65834:VIE65877 VRZ65834:VSA65877 WBV65834:WBW65877 WLR65834:WLS65877 WVN65834:WVO65877 F131370:G131413 JB131370:JC131413 SX131370:SY131413 ACT131370:ACU131413 AMP131370:AMQ131413 AWL131370:AWM131413 BGH131370:BGI131413 BQD131370:BQE131413 BZZ131370:CAA131413 CJV131370:CJW131413 CTR131370:CTS131413 DDN131370:DDO131413 DNJ131370:DNK131413 DXF131370:DXG131413 EHB131370:EHC131413 EQX131370:EQY131413 FAT131370:FAU131413 FKP131370:FKQ131413 FUL131370:FUM131413 GEH131370:GEI131413 GOD131370:GOE131413 GXZ131370:GYA131413 HHV131370:HHW131413 HRR131370:HRS131413 IBN131370:IBO131413 ILJ131370:ILK131413 IVF131370:IVG131413 JFB131370:JFC131413 JOX131370:JOY131413 JYT131370:JYU131413 KIP131370:KIQ131413 KSL131370:KSM131413 LCH131370:LCI131413 LMD131370:LME131413 LVZ131370:LWA131413 MFV131370:MFW131413 MPR131370:MPS131413 MZN131370:MZO131413 NJJ131370:NJK131413 NTF131370:NTG131413 ODB131370:ODC131413 OMX131370:OMY131413 OWT131370:OWU131413 PGP131370:PGQ131413 PQL131370:PQM131413 QAH131370:QAI131413 QKD131370:QKE131413 QTZ131370:QUA131413 RDV131370:RDW131413 RNR131370:RNS131413 RXN131370:RXO131413 SHJ131370:SHK131413 SRF131370:SRG131413 TBB131370:TBC131413 TKX131370:TKY131413 TUT131370:TUU131413 UEP131370:UEQ131413 UOL131370:UOM131413 UYH131370:UYI131413 VID131370:VIE131413 VRZ131370:VSA131413 WBV131370:WBW131413 WLR131370:WLS131413 WVN131370:WVO131413 F196906:G196949 JB196906:JC196949 SX196906:SY196949 ACT196906:ACU196949 AMP196906:AMQ196949 AWL196906:AWM196949 BGH196906:BGI196949 BQD196906:BQE196949 BZZ196906:CAA196949 CJV196906:CJW196949 CTR196906:CTS196949 DDN196906:DDO196949 DNJ196906:DNK196949 DXF196906:DXG196949 EHB196906:EHC196949 EQX196906:EQY196949 FAT196906:FAU196949 FKP196906:FKQ196949 FUL196906:FUM196949 GEH196906:GEI196949 GOD196906:GOE196949 GXZ196906:GYA196949 HHV196906:HHW196949 HRR196906:HRS196949 IBN196906:IBO196949 ILJ196906:ILK196949 IVF196906:IVG196949 JFB196906:JFC196949 JOX196906:JOY196949 JYT196906:JYU196949 KIP196906:KIQ196949 KSL196906:KSM196949 LCH196906:LCI196949 LMD196906:LME196949 LVZ196906:LWA196949 MFV196906:MFW196949 MPR196906:MPS196949 MZN196906:MZO196949 NJJ196906:NJK196949 NTF196906:NTG196949 ODB196906:ODC196949 OMX196906:OMY196949 OWT196906:OWU196949 PGP196906:PGQ196949 PQL196906:PQM196949 QAH196906:QAI196949 QKD196906:QKE196949 QTZ196906:QUA196949 RDV196906:RDW196949 RNR196906:RNS196949 RXN196906:RXO196949 SHJ196906:SHK196949 SRF196906:SRG196949 TBB196906:TBC196949 TKX196906:TKY196949 TUT196906:TUU196949 UEP196906:UEQ196949 UOL196906:UOM196949 UYH196906:UYI196949 VID196906:VIE196949 VRZ196906:VSA196949 WBV196906:WBW196949 WLR196906:WLS196949 WVN196906:WVO196949 F262442:G262485 JB262442:JC262485 SX262442:SY262485 ACT262442:ACU262485 AMP262442:AMQ262485 AWL262442:AWM262485 BGH262442:BGI262485 BQD262442:BQE262485 BZZ262442:CAA262485 CJV262442:CJW262485 CTR262442:CTS262485 DDN262442:DDO262485 DNJ262442:DNK262485 DXF262442:DXG262485 EHB262442:EHC262485 EQX262442:EQY262485 FAT262442:FAU262485 FKP262442:FKQ262485 FUL262442:FUM262485 GEH262442:GEI262485 GOD262442:GOE262485 GXZ262442:GYA262485 HHV262442:HHW262485 HRR262442:HRS262485 IBN262442:IBO262485 ILJ262442:ILK262485 IVF262442:IVG262485 JFB262442:JFC262485 JOX262442:JOY262485 JYT262442:JYU262485 KIP262442:KIQ262485 KSL262442:KSM262485 LCH262442:LCI262485 LMD262442:LME262485 LVZ262442:LWA262485 MFV262442:MFW262485 MPR262442:MPS262485 MZN262442:MZO262485 NJJ262442:NJK262485 NTF262442:NTG262485 ODB262442:ODC262485 OMX262442:OMY262485 OWT262442:OWU262485 PGP262442:PGQ262485 PQL262442:PQM262485 QAH262442:QAI262485 QKD262442:QKE262485 QTZ262442:QUA262485 RDV262442:RDW262485 RNR262442:RNS262485 RXN262442:RXO262485 SHJ262442:SHK262485 SRF262442:SRG262485 TBB262442:TBC262485 TKX262442:TKY262485 TUT262442:TUU262485 UEP262442:UEQ262485 UOL262442:UOM262485 UYH262442:UYI262485 VID262442:VIE262485 VRZ262442:VSA262485 WBV262442:WBW262485 WLR262442:WLS262485 WVN262442:WVO262485 F327978:G328021 JB327978:JC328021 SX327978:SY328021 ACT327978:ACU328021 AMP327978:AMQ328021 AWL327978:AWM328021 BGH327978:BGI328021 BQD327978:BQE328021 BZZ327978:CAA328021 CJV327978:CJW328021 CTR327978:CTS328021 DDN327978:DDO328021 DNJ327978:DNK328021 DXF327978:DXG328021 EHB327978:EHC328021 EQX327978:EQY328021 FAT327978:FAU328021 FKP327978:FKQ328021 FUL327978:FUM328021 GEH327978:GEI328021 GOD327978:GOE328021 GXZ327978:GYA328021 HHV327978:HHW328021 HRR327978:HRS328021 IBN327978:IBO328021 ILJ327978:ILK328021 IVF327978:IVG328021 JFB327978:JFC328021 JOX327978:JOY328021 JYT327978:JYU328021 KIP327978:KIQ328021 KSL327978:KSM328021 LCH327978:LCI328021 LMD327978:LME328021 LVZ327978:LWA328021 MFV327978:MFW328021 MPR327978:MPS328021 MZN327978:MZO328021 NJJ327978:NJK328021 NTF327978:NTG328021 ODB327978:ODC328021 OMX327978:OMY328021 OWT327978:OWU328021 PGP327978:PGQ328021 PQL327978:PQM328021 QAH327978:QAI328021 QKD327978:QKE328021 QTZ327978:QUA328021 RDV327978:RDW328021 RNR327978:RNS328021 RXN327978:RXO328021 SHJ327978:SHK328021 SRF327978:SRG328021 TBB327978:TBC328021 TKX327978:TKY328021 TUT327978:TUU328021 UEP327978:UEQ328021 UOL327978:UOM328021 UYH327978:UYI328021 VID327978:VIE328021 VRZ327978:VSA328021 WBV327978:WBW328021 WLR327978:WLS328021 WVN327978:WVO328021 F393514:G393557 JB393514:JC393557 SX393514:SY393557 ACT393514:ACU393557 AMP393514:AMQ393557 AWL393514:AWM393557 BGH393514:BGI393557 BQD393514:BQE393557 BZZ393514:CAA393557 CJV393514:CJW393557 CTR393514:CTS393557 DDN393514:DDO393557 DNJ393514:DNK393557 DXF393514:DXG393557 EHB393514:EHC393557 EQX393514:EQY393557 FAT393514:FAU393557 FKP393514:FKQ393557 FUL393514:FUM393557 GEH393514:GEI393557 GOD393514:GOE393557 GXZ393514:GYA393557 HHV393514:HHW393557 HRR393514:HRS393557 IBN393514:IBO393557 ILJ393514:ILK393557 IVF393514:IVG393557 JFB393514:JFC393557 JOX393514:JOY393557 JYT393514:JYU393557 KIP393514:KIQ393557 KSL393514:KSM393557 LCH393514:LCI393557 LMD393514:LME393557 LVZ393514:LWA393557 MFV393514:MFW393557 MPR393514:MPS393557 MZN393514:MZO393557 NJJ393514:NJK393557 NTF393514:NTG393557 ODB393514:ODC393557 OMX393514:OMY393557 OWT393514:OWU393557 PGP393514:PGQ393557 PQL393514:PQM393557 QAH393514:QAI393557 QKD393514:QKE393557 QTZ393514:QUA393557 RDV393514:RDW393557 RNR393514:RNS393557 RXN393514:RXO393557 SHJ393514:SHK393557 SRF393514:SRG393557 TBB393514:TBC393557 TKX393514:TKY393557 TUT393514:TUU393557 UEP393514:UEQ393557 UOL393514:UOM393557 UYH393514:UYI393557 VID393514:VIE393557 VRZ393514:VSA393557 WBV393514:WBW393557 WLR393514:WLS393557 WVN393514:WVO393557 F459050:G459093 JB459050:JC459093 SX459050:SY459093 ACT459050:ACU459093 AMP459050:AMQ459093 AWL459050:AWM459093 BGH459050:BGI459093 BQD459050:BQE459093 BZZ459050:CAA459093 CJV459050:CJW459093 CTR459050:CTS459093 DDN459050:DDO459093 DNJ459050:DNK459093 DXF459050:DXG459093 EHB459050:EHC459093 EQX459050:EQY459093 FAT459050:FAU459093 FKP459050:FKQ459093 FUL459050:FUM459093 GEH459050:GEI459093 GOD459050:GOE459093 GXZ459050:GYA459093 HHV459050:HHW459093 HRR459050:HRS459093 IBN459050:IBO459093 ILJ459050:ILK459093 IVF459050:IVG459093 JFB459050:JFC459093 JOX459050:JOY459093 JYT459050:JYU459093 KIP459050:KIQ459093 KSL459050:KSM459093 LCH459050:LCI459093 LMD459050:LME459093 LVZ459050:LWA459093 MFV459050:MFW459093 MPR459050:MPS459093 MZN459050:MZO459093 NJJ459050:NJK459093 NTF459050:NTG459093 ODB459050:ODC459093 OMX459050:OMY459093 OWT459050:OWU459093 PGP459050:PGQ459093 PQL459050:PQM459093 QAH459050:QAI459093 QKD459050:QKE459093 QTZ459050:QUA459093 RDV459050:RDW459093 RNR459050:RNS459093 RXN459050:RXO459093 SHJ459050:SHK459093 SRF459050:SRG459093 TBB459050:TBC459093 TKX459050:TKY459093 TUT459050:TUU459093 UEP459050:UEQ459093 UOL459050:UOM459093 UYH459050:UYI459093 VID459050:VIE459093 VRZ459050:VSA459093 WBV459050:WBW459093 WLR459050:WLS459093 WVN459050:WVO459093 F524586:G524629 JB524586:JC524629 SX524586:SY524629 ACT524586:ACU524629 AMP524586:AMQ524629 AWL524586:AWM524629 BGH524586:BGI524629 BQD524586:BQE524629 BZZ524586:CAA524629 CJV524586:CJW524629 CTR524586:CTS524629 DDN524586:DDO524629 DNJ524586:DNK524629 DXF524586:DXG524629 EHB524586:EHC524629 EQX524586:EQY524629 FAT524586:FAU524629 FKP524586:FKQ524629 FUL524586:FUM524629 GEH524586:GEI524629 GOD524586:GOE524629 GXZ524586:GYA524629 HHV524586:HHW524629 HRR524586:HRS524629 IBN524586:IBO524629 ILJ524586:ILK524629 IVF524586:IVG524629 JFB524586:JFC524629 JOX524586:JOY524629 JYT524586:JYU524629 KIP524586:KIQ524629 KSL524586:KSM524629 LCH524586:LCI524629 LMD524586:LME524629 LVZ524586:LWA524629 MFV524586:MFW524629 MPR524586:MPS524629 MZN524586:MZO524629 NJJ524586:NJK524629 NTF524586:NTG524629 ODB524586:ODC524629 OMX524586:OMY524629 OWT524586:OWU524629 PGP524586:PGQ524629 PQL524586:PQM524629 QAH524586:QAI524629 QKD524586:QKE524629 QTZ524586:QUA524629 RDV524586:RDW524629 RNR524586:RNS524629 RXN524586:RXO524629 SHJ524586:SHK524629 SRF524586:SRG524629 TBB524586:TBC524629 TKX524586:TKY524629 TUT524586:TUU524629 UEP524586:UEQ524629 UOL524586:UOM524629 UYH524586:UYI524629 VID524586:VIE524629 VRZ524586:VSA524629 WBV524586:WBW524629 WLR524586:WLS524629 WVN524586:WVO524629 F590122:G590165 JB590122:JC590165 SX590122:SY590165 ACT590122:ACU590165 AMP590122:AMQ590165 AWL590122:AWM590165 BGH590122:BGI590165 BQD590122:BQE590165 BZZ590122:CAA590165 CJV590122:CJW590165 CTR590122:CTS590165 DDN590122:DDO590165 DNJ590122:DNK590165 DXF590122:DXG590165 EHB590122:EHC590165 EQX590122:EQY590165 FAT590122:FAU590165 FKP590122:FKQ590165 FUL590122:FUM590165 GEH590122:GEI590165 GOD590122:GOE590165 GXZ590122:GYA590165 HHV590122:HHW590165 HRR590122:HRS590165 IBN590122:IBO590165 ILJ590122:ILK590165 IVF590122:IVG590165 JFB590122:JFC590165 JOX590122:JOY590165 JYT590122:JYU590165 KIP590122:KIQ590165 KSL590122:KSM590165 LCH590122:LCI590165 LMD590122:LME590165 LVZ590122:LWA590165 MFV590122:MFW590165 MPR590122:MPS590165 MZN590122:MZO590165 NJJ590122:NJK590165 NTF590122:NTG590165 ODB590122:ODC590165 OMX590122:OMY590165 OWT590122:OWU590165 PGP590122:PGQ590165 PQL590122:PQM590165 QAH590122:QAI590165 QKD590122:QKE590165 QTZ590122:QUA590165 RDV590122:RDW590165 RNR590122:RNS590165 RXN590122:RXO590165 SHJ590122:SHK590165 SRF590122:SRG590165 TBB590122:TBC590165 TKX590122:TKY590165 TUT590122:TUU590165 UEP590122:UEQ590165 UOL590122:UOM590165 UYH590122:UYI590165 VID590122:VIE590165 VRZ590122:VSA590165 WBV590122:WBW590165 WLR590122:WLS590165 WVN590122:WVO590165 F655658:G655701 JB655658:JC655701 SX655658:SY655701 ACT655658:ACU655701 AMP655658:AMQ655701 AWL655658:AWM655701 BGH655658:BGI655701 BQD655658:BQE655701 BZZ655658:CAA655701 CJV655658:CJW655701 CTR655658:CTS655701 DDN655658:DDO655701 DNJ655658:DNK655701 DXF655658:DXG655701 EHB655658:EHC655701 EQX655658:EQY655701 FAT655658:FAU655701 FKP655658:FKQ655701 FUL655658:FUM655701 GEH655658:GEI655701 GOD655658:GOE655701 GXZ655658:GYA655701 HHV655658:HHW655701 HRR655658:HRS655701 IBN655658:IBO655701 ILJ655658:ILK655701 IVF655658:IVG655701 JFB655658:JFC655701 JOX655658:JOY655701 JYT655658:JYU655701 KIP655658:KIQ655701 KSL655658:KSM655701 LCH655658:LCI655701 LMD655658:LME655701 LVZ655658:LWA655701 MFV655658:MFW655701 MPR655658:MPS655701 MZN655658:MZO655701 NJJ655658:NJK655701 NTF655658:NTG655701 ODB655658:ODC655701 OMX655658:OMY655701 OWT655658:OWU655701 PGP655658:PGQ655701 PQL655658:PQM655701 QAH655658:QAI655701 QKD655658:QKE655701 QTZ655658:QUA655701 RDV655658:RDW655701 RNR655658:RNS655701 RXN655658:RXO655701 SHJ655658:SHK655701 SRF655658:SRG655701 TBB655658:TBC655701 TKX655658:TKY655701 TUT655658:TUU655701 UEP655658:UEQ655701 UOL655658:UOM655701 UYH655658:UYI655701 VID655658:VIE655701 VRZ655658:VSA655701 WBV655658:WBW655701 WLR655658:WLS655701 WVN655658:WVO655701 F721194:G721237 JB721194:JC721237 SX721194:SY721237 ACT721194:ACU721237 AMP721194:AMQ721237 AWL721194:AWM721237 BGH721194:BGI721237 BQD721194:BQE721237 BZZ721194:CAA721237 CJV721194:CJW721237 CTR721194:CTS721237 DDN721194:DDO721237 DNJ721194:DNK721237 DXF721194:DXG721237 EHB721194:EHC721237 EQX721194:EQY721237 FAT721194:FAU721237 FKP721194:FKQ721237 FUL721194:FUM721237 GEH721194:GEI721237 GOD721194:GOE721237 GXZ721194:GYA721237 HHV721194:HHW721237 HRR721194:HRS721237 IBN721194:IBO721237 ILJ721194:ILK721237 IVF721194:IVG721237 JFB721194:JFC721237 JOX721194:JOY721237 JYT721194:JYU721237 KIP721194:KIQ721237 KSL721194:KSM721237 LCH721194:LCI721237 LMD721194:LME721237 LVZ721194:LWA721237 MFV721194:MFW721237 MPR721194:MPS721237 MZN721194:MZO721237 NJJ721194:NJK721237 NTF721194:NTG721237 ODB721194:ODC721237 OMX721194:OMY721237 OWT721194:OWU721237 PGP721194:PGQ721237 PQL721194:PQM721237 QAH721194:QAI721237 QKD721194:QKE721237 QTZ721194:QUA721237 RDV721194:RDW721237 RNR721194:RNS721237 RXN721194:RXO721237 SHJ721194:SHK721237 SRF721194:SRG721237 TBB721194:TBC721237 TKX721194:TKY721237 TUT721194:TUU721237 UEP721194:UEQ721237 UOL721194:UOM721237 UYH721194:UYI721237 VID721194:VIE721237 VRZ721194:VSA721237 WBV721194:WBW721237 WLR721194:WLS721237 WVN721194:WVO721237 F786730:G786773 JB786730:JC786773 SX786730:SY786773 ACT786730:ACU786773 AMP786730:AMQ786773 AWL786730:AWM786773 BGH786730:BGI786773 BQD786730:BQE786773 BZZ786730:CAA786773 CJV786730:CJW786773 CTR786730:CTS786773 DDN786730:DDO786773 DNJ786730:DNK786773 DXF786730:DXG786773 EHB786730:EHC786773 EQX786730:EQY786773 FAT786730:FAU786773 FKP786730:FKQ786773 FUL786730:FUM786773 GEH786730:GEI786773 GOD786730:GOE786773 GXZ786730:GYA786773 HHV786730:HHW786773 HRR786730:HRS786773 IBN786730:IBO786773 ILJ786730:ILK786773 IVF786730:IVG786773 JFB786730:JFC786773 JOX786730:JOY786773 JYT786730:JYU786773 KIP786730:KIQ786773 KSL786730:KSM786773 LCH786730:LCI786773 LMD786730:LME786773 LVZ786730:LWA786773 MFV786730:MFW786773 MPR786730:MPS786773 MZN786730:MZO786773 NJJ786730:NJK786773 NTF786730:NTG786773 ODB786730:ODC786773 OMX786730:OMY786773 OWT786730:OWU786773 PGP786730:PGQ786773 PQL786730:PQM786773 QAH786730:QAI786773 QKD786730:QKE786773 QTZ786730:QUA786773 RDV786730:RDW786773 RNR786730:RNS786773 RXN786730:RXO786773 SHJ786730:SHK786773 SRF786730:SRG786773 TBB786730:TBC786773 TKX786730:TKY786773 TUT786730:TUU786773 UEP786730:UEQ786773 UOL786730:UOM786773 UYH786730:UYI786773 VID786730:VIE786773 VRZ786730:VSA786773 WBV786730:WBW786773 WLR786730:WLS786773 WVN786730:WVO786773 F852266:G852309 JB852266:JC852309 SX852266:SY852309 ACT852266:ACU852309 AMP852266:AMQ852309 AWL852266:AWM852309 BGH852266:BGI852309 BQD852266:BQE852309 BZZ852266:CAA852309 CJV852266:CJW852309 CTR852266:CTS852309 DDN852266:DDO852309 DNJ852266:DNK852309 DXF852266:DXG852309 EHB852266:EHC852309 EQX852266:EQY852309 FAT852266:FAU852309 FKP852266:FKQ852309 FUL852266:FUM852309 GEH852266:GEI852309 GOD852266:GOE852309 GXZ852266:GYA852309 HHV852266:HHW852309 HRR852266:HRS852309 IBN852266:IBO852309 ILJ852266:ILK852309 IVF852266:IVG852309 JFB852266:JFC852309 JOX852266:JOY852309 JYT852266:JYU852309 KIP852266:KIQ852309 KSL852266:KSM852309 LCH852266:LCI852309 LMD852266:LME852309 LVZ852266:LWA852309 MFV852266:MFW852309 MPR852266:MPS852309 MZN852266:MZO852309 NJJ852266:NJK852309 NTF852266:NTG852309 ODB852266:ODC852309 OMX852266:OMY852309 OWT852266:OWU852309 PGP852266:PGQ852309 PQL852266:PQM852309 QAH852266:QAI852309 QKD852266:QKE852309 QTZ852266:QUA852309 RDV852266:RDW852309 RNR852266:RNS852309 RXN852266:RXO852309 SHJ852266:SHK852309 SRF852266:SRG852309 TBB852266:TBC852309 TKX852266:TKY852309 TUT852266:TUU852309 UEP852266:UEQ852309 UOL852266:UOM852309 UYH852266:UYI852309 VID852266:VIE852309 VRZ852266:VSA852309 WBV852266:WBW852309 WLR852266:WLS852309 WVN852266:WVO852309 F917802:G917845 JB917802:JC917845 SX917802:SY917845 ACT917802:ACU917845 AMP917802:AMQ917845 AWL917802:AWM917845 BGH917802:BGI917845 BQD917802:BQE917845 BZZ917802:CAA917845 CJV917802:CJW917845 CTR917802:CTS917845 DDN917802:DDO917845 DNJ917802:DNK917845 DXF917802:DXG917845 EHB917802:EHC917845 EQX917802:EQY917845 FAT917802:FAU917845 FKP917802:FKQ917845 FUL917802:FUM917845 GEH917802:GEI917845 GOD917802:GOE917845 GXZ917802:GYA917845 HHV917802:HHW917845 HRR917802:HRS917845 IBN917802:IBO917845 ILJ917802:ILK917845 IVF917802:IVG917845 JFB917802:JFC917845 JOX917802:JOY917845 JYT917802:JYU917845 KIP917802:KIQ917845 KSL917802:KSM917845 LCH917802:LCI917845 LMD917802:LME917845 LVZ917802:LWA917845 MFV917802:MFW917845 MPR917802:MPS917845 MZN917802:MZO917845 NJJ917802:NJK917845 NTF917802:NTG917845 ODB917802:ODC917845 OMX917802:OMY917845 OWT917802:OWU917845 PGP917802:PGQ917845 PQL917802:PQM917845 QAH917802:QAI917845 QKD917802:QKE917845 QTZ917802:QUA917845 RDV917802:RDW917845 RNR917802:RNS917845 RXN917802:RXO917845 SHJ917802:SHK917845 SRF917802:SRG917845 TBB917802:TBC917845 TKX917802:TKY917845 TUT917802:TUU917845 UEP917802:UEQ917845 UOL917802:UOM917845 UYH917802:UYI917845 VID917802:VIE917845 VRZ917802:VSA917845 WBV917802:WBW917845 WLR917802:WLS917845 WVN917802:WVO917845 F983338:G983381 JB983338:JC983381 SX983338:SY983381 ACT983338:ACU983381 AMP983338:AMQ983381 AWL983338:AWM983381 BGH983338:BGI983381 BQD983338:BQE983381 BZZ983338:CAA983381 CJV983338:CJW983381 CTR983338:CTS983381 DDN983338:DDO983381 DNJ983338:DNK983381 DXF983338:DXG983381 EHB983338:EHC983381 EQX983338:EQY983381 FAT983338:FAU983381 FKP983338:FKQ983381 FUL983338:FUM983381 GEH983338:GEI983381 GOD983338:GOE983381 GXZ983338:GYA983381 HHV983338:HHW983381 HRR983338:HRS983381 IBN983338:IBO983381 ILJ983338:ILK983381 IVF983338:IVG983381 JFB983338:JFC983381 JOX983338:JOY983381 JYT983338:JYU983381 KIP983338:KIQ983381 KSL983338:KSM983381 LCH983338:LCI983381 LMD983338:LME983381 LVZ983338:LWA983381 MFV983338:MFW983381 MPR983338:MPS983381 MZN983338:MZO983381 NJJ983338:NJK983381 NTF983338:NTG983381 ODB983338:ODC983381 OMX983338:OMY983381 OWT983338:OWU983381 PGP983338:PGQ983381 PQL983338:PQM983381 QAH983338:QAI983381 QKD983338:QKE983381 QTZ983338:QUA983381 RDV983338:RDW983381 RNR983338:RNS983381 RXN983338:RXO983381 SHJ983338:SHK983381 SRF983338:SRG983381 TBB983338:TBC983381 TKX983338:TKY983381 TUT983338:TUU983381 UEP983338:UEQ983381 UOL983338:UOM983381 UYH983338:UYI983381 VID983338:VIE983381 VRZ983338:VSA983381 WBV983338:WBW983381 WLR983338:WLS983381 WVN983338:WVO983381 F65933:G66012 JB65933:JC66012 SX65933:SY66012 ACT65933:ACU66012 AMP65933:AMQ66012 AWL65933:AWM66012 BGH65933:BGI66012 BQD65933:BQE66012 BZZ65933:CAA66012 CJV65933:CJW66012 CTR65933:CTS66012 DDN65933:DDO66012 DNJ65933:DNK66012 DXF65933:DXG66012 EHB65933:EHC66012 EQX65933:EQY66012 FAT65933:FAU66012 FKP65933:FKQ66012 FUL65933:FUM66012 GEH65933:GEI66012 GOD65933:GOE66012 GXZ65933:GYA66012 HHV65933:HHW66012 HRR65933:HRS66012 IBN65933:IBO66012 ILJ65933:ILK66012 IVF65933:IVG66012 JFB65933:JFC66012 JOX65933:JOY66012 JYT65933:JYU66012 KIP65933:KIQ66012 KSL65933:KSM66012 LCH65933:LCI66012 LMD65933:LME66012 LVZ65933:LWA66012 MFV65933:MFW66012 MPR65933:MPS66012 MZN65933:MZO66012 NJJ65933:NJK66012 NTF65933:NTG66012 ODB65933:ODC66012 OMX65933:OMY66012 OWT65933:OWU66012 PGP65933:PGQ66012 PQL65933:PQM66012 QAH65933:QAI66012 QKD65933:QKE66012 QTZ65933:QUA66012 RDV65933:RDW66012 RNR65933:RNS66012 RXN65933:RXO66012 SHJ65933:SHK66012 SRF65933:SRG66012 TBB65933:TBC66012 TKX65933:TKY66012 TUT65933:TUU66012 UEP65933:UEQ66012 UOL65933:UOM66012 UYH65933:UYI66012 VID65933:VIE66012 VRZ65933:VSA66012 WBV65933:WBW66012 WLR65933:WLS66012 WVN65933:WVO66012 F131469:G131548 JB131469:JC131548 SX131469:SY131548 ACT131469:ACU131548 AMP131469:AMQ131548 AWL131469:AWM131548 BGH131469:BGI131548 BQD131469:BQE131548 BZZ131469:CAA131548 CJV131469:CJW131548 CTR131469:CTS131548 DDN131469:DDO131548 DNJ131469:DNK131548 DXF131469:DXG131548 EHB131469:EHC131548 EQX131469:EQY131548 FAT131469:FAU131548 FKP131469:FKQ131548 FUL131469:FUM131548 GEH131469:GEI131548 GOD131469:GOE131548 GXZ131469:GYA131548 HHV131469:HHW131548 HRR131469:HRS131548 IBN131469:IBO131548 ILJ131469:ILK131548 IVF131469:IVG131548 JFB131469:JFC131548 JOX131469:JOY131548 JYT131469:JYU131548 KIP131469:KIQ131548 KSL131469:KSM131548 LCH131469:LCI131548 LMD131469:LME131548 LVZ131469:LWA131548 MFV131469:MFW131548 MPR131469:MPS131548 MZN131469:MZO131548 NJJ131469:NJK131548 NTF131469:NTG131548 ODB131469:ODC131548 OMX131469:OMY131548 OWT131469:OWU131548 PGP131469:PGQ131548 PQL131469:PQM131548 QAH131469:QAI131548 QKD131469:QKE131548 QTZ131469:QUA131548 RDV131469:RDW131548 RNR131469:RNS131548 RXN131469:RXO131548 SHJ131469:SHK131548 SRF131469:SRG131548 TBB131469:TBC131548 TKX131469:TKY131548 TUT131469:TUU131548 UEP131469:UEQ131548 UOL131469:UOM131548 UYH131469:UYI131548 VID131469:VIE131548 VRZ131469:VSA131548 WBV131469:WBW131548 WLR131469:WLS131548 WVN131469:WVO131548 F197005:G197084 JB197005:JC197084 SX197005:SY197084 ACT197005:ACU197084 AMP197005:AMQ197084 AWL197005:AWM197084 BGH197005:BGI197084 BQD197005:BQE197084 BZZ197005:CAA197084 CJV197005:CJW197084 CTR197005:CTS197084 DDN197005:DDO197084 DNJ197005:DNK197084 DXF197005:DXG197084 EHB197005:EHC197084 EQX197005:EQY197084 FAT197005:FAU197084 FKP197005:FKQ197084 FUL197005:FUM197084 GEH197005:GEI197084 GOD197005:GOE197084 GXZ197005:GYA197084 HHV197005:HHW197084 HRR197005:HRS197084 IBN197005:IBO197084 ILJ197005:ILK197084 IVF197005:IVG197084 JFB197005:JFC197084 JOX197005:JOY197084 JYT197005:JYU197084 KIP197005:KIQ197084 KSL197005:KSM197084 LCH197005:LCI197084 LMD197005:LME197084 LVZ197005:LWA197084 MFV197005:MFW197084 MPR197005:MPS197084 MZN197005:MZO197084 NJJ197005:NJK197084 NTF197005:NTG197084 ODB197005:ODC197084 OMX197005:OMY197084 OWT197005:OWU197084 PGP197005:PGQ197084 PQL197005:PQM197084 QAH197005:QAI197084 QKD197005:QKE197084 QTZ197005:QUA197084 RDV197005:RDW197084 RNR197005:RNS197084 RXN197005:RXO197084 SHJ197005:SHK197084 SRF197005:SRG197084 TBB197005:TBC197084 TKX197005:TKY197084 TUT197005:TUU197084 UEP197005:UEQ197084 UOL197005:UOM197084 UYH197005:UYI197084 VID197005:VIE197084 VRZ197005:VSA197084 WBV197005:WBW197084 WLR197005:WLS197084 WVN197005:WVO197084 F262541:G262620 JB262541:JC262620 SX262541:SY262620 ACT262541:ACU262620 AMP262541:AMQ262620 AWL262541:AWM262620 BGH262541:BGI262620 BQD262541:BQE262620 BZZ262541:CAA262620 CJV262541:CJW262620 CTR262541:CTS262620 DDN262541:DDO262620 DNJ262541:DNK262620 DXF262541:DXG262620 EHB262541:EHC262620 EQX262541:EQY262620 FAT262541:FAU262620 FKP262541:FKQ262620 FUL262541:FUM262620 GEH262541:GEI262620 GOD262541:GOE262620 GXZ262541:GYA262620 HHV262541:HHW262620 HRR262541:HRS262620 IBN262541:IBO262620 ILJ262541:ILK262620 IVF262541:IVG262620 JFB262541:JFC262620 JOX262541:JOY262620 JYT262541:JYU262620 KIP262541:KIQ262620 KSL262541:KSM262620 LCH262541:LCI262620 LMD262541:LME262620 LVZ262541:LWA262620 MFV262541:MFW262620 MPR262541:MPS262620 MZN262541:MZO262620 NJJ262541:NJK262620 NTF262541:NTG262620 ODB262541:ODC262620 OMX262541:OMY262620 OWT262541:OWU262620 PGP262541:PGQ262620 PQL262541:PQM262620 QAH262541:QAI262620 QKD262541:QKE262620 QTZ262541:QUA262620 RDV262541:RDW262620 RNR262541:RNS262620 RXN262541:RXO262620 SHJ262541:SHK262620 SRF262541:SRG262620 TBB262541:TBC262620 TKX262541:TKY262620 TUT262541:TUU262620 UEP262541:UEQ262620 UOL262541:UOM262620 UYH262541:UYI262620 VID262541:VIE262620 VRZ262541:VSA262620 WBV262541:WBW262620 WLR262541:WLS262620 WVN262541:WVO262620 F328077:G328156 JB328077:JC328156 SX328077:SY328156 ACT328077:ACU328156 AMP328077:AMQ328156 AWL328077:AWM328156 BGH328077:BGI328156 BQD328077:BQE328156 BZZ328077:CAA328156 CJV328077:CJW328156 CTR328077:CTS328156 DDN328077:DDO328156 DNJ328077:DNK328156 DXF328077:DXG328156 EHB328077:EHC328156 EQX328077:EQY328156 FAT328077:FAU328156 FKP328077:FKQ328156 FUL328077:FUM328156 GEH328077:GEI328156 GOD328077:GOE328156 GXZ328077:GYA328156 HHV328077:HHW328156 HRR328077:HRS328156 IBN328077:IBO328156 ILJ328077:ILK328156 IVF328077:IVG328156 JFB328077:JFC328156 JOX328077:JOY328156 JYT328077:JYU328156 KIP328077:KIQ328156 KSL328077:KSM328156 LCH328077:LCI328156 LMD328077:LME328156 LVZ328077:LWA328156 MFV328077:MFW328156 MPR328077:MPS328156 MZN328077:MZO328156 NJJ328077:NJK328156 NTF328077:NTG328156 ODB328077:ODC328156 OMX328077:OMY328156 OWT328077:OWU328156 PGP328077:PGQ328156 PQL328077:PQM328156 QAH328077:QAI328156 QKD328077:QKE328156 QTZ328077:QUA328156 RDV328077:RDW328156 RNR328077:RNS328156 RXN328077:RXO328156 SHJ328077:SHK328156 SRF328077:SRG328156 TBB328077:TBC328156 TKX328077:TKY328156 TUT328077:TUU328156 UEP328077:UEQ328156 UOL328077:UOM328156 UYH328077:UYI328156 VID328077:VIE328156 VRZ328077:VSA328156 WBV328077:WBW328156 WLR328077:WLS328156 WVN328077:WVO328156 F393613:G393692 JB393613:JC393692 SX393613:SY393692 ACT393613:ACU393692 AMP393613:AMQ393692 AWL393613:AWM393692 BGH393613:BGI393692 BQD393613:BQE393692 BZZ393613:CAA393692 CJV393613:CJW393692 CTR393613:CTS393692 DDN393613:DDO393692 DNJ393613:DNK393692 DXF393613:DXG393692 EHB393613:EHC393692 EQX393613:EQY393692 FAT393613:FAU393692 FKP393613:FKQ393692 FUL393613:FUM393692 GEH393613:GEI393692 GOD393613:GOE393692 GXZ393613:GYA393692 HHV393613:HHW393692 HRR393613:HRS393692 IBN393613:IBO393692 ILJ393613:ILK393692 IVF393613:IVG393692 JFB393613:JFC393692 JOX393613:JOY393692 JYT393613:JYU393692 KIP393613:KIQ393692 KSL393613:KSM393692 LCH393613:LCI393692 LMD393613:LME393692 LVZ393613:LWA393692 MFV393613:MFW393692 MPR393613:MPS393692 MZN393613:MZO393692 NJJ393613:NJK393692 NTF393613:NTG393692 ODB393613:ODC393692 OMX393613:OMY393692 OWT393613:OWU393692 PGP393613:PGQ393692 PQL393613:PQM393692 QAH393613:QAI393692 QKD393613:QKE393692 QTZ393613:QUA393692 RDV393613:RDW393692 RNR393613:RNS393692 RXN393613:RXO393692 SHJ393613:SHK393692 SRF393613:SRG393692 TBB393613:TBC393692 TKX393613:TKY393692 TUT393613:TUU393692 UEP393613:UEQ393692 UOL393613:UOM393692 UYH393613:UYI393692 VID393613:VIE393692 VRZ393613:VSA393692 WBV393613:WBW393692 WLR393613:WLS393692 WVN393613:WVO393692 F459149:G459228 JB459149:JC459228 SX459149:SY459228 ACT459149:ACU459228 AMP459149:AMQ459228 AWL459149:AWM459228 BGH459149:BGI459228 BQD459149:BQE459228 BZZ459149:CAA459228 CJV459149:CJW459228 CTR459149:CTS459228 DDN459149:DDO459228 DNJ459149:DNK459228 DXF459149:DXG459228 EHB459149:EHC459228 EQX459149:EQY459228 FAT459149:FAU459228 FKP459149:FKQ459228 FUL459149:FUM459228 GEH459149:GEI459228 GOD459149:GOE459228 GXZ459149:GYA459228 HHV459149:HHW459228 HRR459149:HRS459228 IBN459149:IBO459228 ILJ459149:ILK459228 IVF459149:IVG459228 JFB459149:JFC459228 JOX459149:JOY459228 JYT459149:JYU459228 KIP459149:KIQ459228 KSL459149:KSM459228 LCH459149:LCI459228 LMD459149:LME459228 LVZ459149:LWA459228 MFV459149:MFW459228 MPR459149:MPS459228 MZN459149:MZO459228 NJJ459149:NJK459228 NTF459149:NTG459228 ODB459149:ODC459228 OMX459149:OMY459228 OWT459149:OWU459228 PGP459149:PGQ459228 PQL459149:PQM459228 QAH459149:QAI459228 QKD459149:QKE459228 QTZ459149:QUA459228 RDV459149:RDW459228 RNR459149:RNS459228 RXN459149:RXO459228 SHJ459149:SHK459228 SRF459149:SRG459228 TBB459149:TBC459228 TKX459149:TKY459228 TUT459149:TUU459228 UEP459149:UEQ459228 UOL459149:UOM459228 UYH459149:UYI459228 VID459149:VIE459228 VRZ459149:VSA459228 WBV459149:WBW459228 WLR459149:WLS459228 WVN459149:WVO459228 F524685:G524764 JB524685:JC524764 SX524685:SY524764 ACT524685:ACU524764 AMP524685:AMQ524764 AWL524685:AWM524764 BGH524685:BGI524764 BQD524685:BQE524764 BZZ524685:CAA524764 CJV524685:CJW524764 CTR524685:CTS524764 DDN524685:DDO524764 DNJ524685:DNK524764 DXF524685:DXG524764 EHB524685:EHC524764 EQX524685:EQY524764 FAT524685:FAU524764 FKP524685:FKQ524764 FUL524685:FUM524764 GEH524685:GEI524764 GOD524685:GOE524764 GXZ524685:GYA524764 HHV524685:HHW524764 HRR524685:HRS524764 IBN524685:IBO524764 ILJ524685:ILK524764 IVF524685:IVG524764 JFB524685:JFC524764 JOX524685:JOY524764 JYT524685:JYU524764 KIP524685:KIQ524764 KSL524685:KSM524764 LCH524685:LCI524764 LMD524685:LME524764 LVZ524685:LWA524764 MFV524685:MFW524764 MPR524685:MPS524764 MZN524685:MZO524764 NJJ524685:NJK524764 NTF524685:NTG524764 ODB524685:ODC524764 OMX524685:OMY524764 OWT524685:OWU524764 PGP524685:PGQ524764 PQL524685:PQM524764 QAH524685:QAI524764 QKD524685:QKE524764 QTZ524685:QUA524764 RDV524685:RDW524764 RNR524685:RNS524764 RXN524685:RXO524764 SHJ524685:SHK524764 SRF524685:SRG524764 TBB524685:TBC524764 TKX524685:TKY524764 TUT524685:TUU524764 UEP524685:UEQ524764 UOL524685:UOM524764 UYH524685:UYI524764 VID524685:VIE524764 VRZ524685:VSA524764 WBV524685:WBW524764 WLR524685:WLS524764 WVN524685:WVO524764 F590221:G590300 JB590221:JC590300 SX590221:SY590300 ACT590221:ACU590300 AMP590221:AMQ590300 AWL590221:AWM590300 BGH590221:BGI590300 BQD590221:BQE590300 BZZ590221:CAA590300 CJV590221:CJW590300 CTR590221:CTS590300 DDN590221:DDO590300 DNJ590221:DNK590300 DXF590221:DXG590300 EHB590221:EHC590300 EQX590221:EQY590300 FAT590221:FAU590300 FKP590221:FKQ590300 FUL590221:FUM590300 GEH590221:GEI590300 GOD590221:GOE590300 GXZ590221:GYA590300 HHV590221:HHW590300 HRR590221:HRS590300 IBN590221:IBO590300 ILJ590221:ILK590300 IVF590221:IVG590300 JFB590221:JFC590300 JOX590221:JOY590300 JYT590221:JYU590300 KIP590221:KIQ590300 KSL590221:KSM590300 LCH590221:LCI590300 LMD590221:LME590300 LVZ590221:LWA590300 MFV590221:MFW590300 MPR590221:MPS590300 MZN590221:MZO590300 NJJ590221:NJK590300 NTF590221:NTG590300 ODB590221:ODC590300 OMX590221:OMY590300 OWT590221:OWU590300 PGP590221:PGQ590300 PQL590221:PQM590300 QAH590221:QAI590300 QKD590221:QKE590300 QTZ590221:QUA590300 RDV590221:RDW590300 RNR590221:RNS590300 RXN590221:RXO590300 SHJ590221:SHK590300 SRF590221:SRG590300 TBB590221:TBC590300 TKX590221:TKY590300 TUT590221:TUU590300 UEP590221:UEQ590300 UOL590221:UOM590300 UYH590221:UYI590300 VID590221:VIE590300 VRZ590221:VSA590300 WBV590221:WBW590300 WLR590221:WLS590300 WVN590221:WVO590300 F655757:G655836 JB655757:JC655836 SX655757:SY655836 ACT655757:ACU655836 AMP655757:AMQ655836 AWL655757:AWM655836 BGH655757:BGI655836 BQD655757:BQE655836 BZZ655757:CAA655836 CJV655757:CJW655836 CTR655757:CTS655836 DDN655757:DDO655836 DNJ655757:DNK655836 DXF655757:DXG655836 EHB655757:EHC655836 EQX655757:EQY655836 FAT655757:FAU655836 FKP655757:FKQ655836 FUL655757:FUM655836 GEH655757:GEI655836 GOD655757:GOE655836 GXZ655757:GYA655836 HHV655757:HHW655836 HRR655757:HRS655836 IBN655757:IBO655836 ILJ655757:ILK655836 IVF655757:IVG655836 JFB655757:JFC655836 JOX655757:JOY655836 JYT655757:JYU655836 KIP655757:KIQ655836 KSL655757:KSM655836 LCH655757:LCI655836 LMD655757:LME655836 LVZ655757:LWA655836 MFV655757:MFW655836 MPR655757:MPS655836 MZN655757:MZO655836 NJJ655757:NJK655836 NTF655757:NTG655836 ODB655757:ODC655836 OMX655757:OMY655836 OWT655757:OWU655836 PGP655757:PGQ655836 PQL655757:PQM655836 QAH655757:QAI655836 QKD655757:QKE655836 QTZ655757:QUA655836 RDV655757:RDW655836 RNR655757:RNS655836 RXN655757:RXO655836 SHJ655757:SHK655836 SRF655757:SRG655836 TBB655757:TBC655836 TKX655757:TKY655836 TUT655757:TUU655836 UEP655757:UEQ655836 UOL655757:UOM655836 UYH655757:UYI655836 VID655757:VIE655836 VRZ655757:VSA655836 WBV655757:WBW655836 WLR655757:WLS655836 WVN655757:WVO655836 F721293:G721372 JB721293:JC721372 SX721293:SY721372 ACT721293:ACU721372 AMP721293:AMQ721372 AWL721293:AWM721372 BGH721293:BGI721372 BQD721293:BQE721372 BZZ721293:CAA721372 CJV721293:CJW721372 CTR721293:CTS721372 DDN721293:DDO721372 DNJ721293:DNK721372 DXF721293:DXG721372 EHB721293:EHC721372 EQX721293:EQY721372 FAT721293:FAU721372 FKP721293:FKQ721372 FUL721293:FUM721372 GEH721293:GEI721372 GOD721293:GOE721372 GXZ721293:GYA721372 HHV721293:HHW721372 HRR721293:HRS721372 IBN721293:IBO721372 ILJ721293:ILK721372 IVF721293:IVG721372 JFB721293:JFC721372 JOX721293:JOY721372 JYT721293:JYU721372 KIP721293:KIQ721372 KSL721293:KSM721372 LCH721293:LCI721372 LMD721293:LME721372 LVZ721293:LWA721372 MFV721293:MFW721372 MPR721293:MPS721372 MZN721293:MZO721372 NJJ721293:NJK721372 NTF721293:NTG721372 ODB721293:ODC721372 OMX721293:OMY721372 OWT721293:OWU721372 PGP721293:PGQ721372 PQL721293:PQM721372 QAH721293:QAI721372 QKD721293:QKE721372 QTZ721293:QUA721372 RDV721293:RDW721372 RNR721293:RNS721372 RXN721293:RXO721372 SHJ721293:SHK721372 SRF721293:SRG721372 TBB721293:TBC721372 TKX721293:TKY721372 TUT721293:TUU721372 UEP721293:UEQ721372 UOL721293:UOM721372 UYH721293:UYI721372 VID721293:VIE721372 VRZ721293:VSA721372 WBV721293:WBW721372 WLR721293:WLS721372 WVN721293:WVO721372 F786829:G786908 JB786829:JC786908 SX786829:SY786908 ACT786829:ACU786908 AMP786829:AMQ786908 AWL786829:AWM786908 BGH786829:BGI786908 BQD786829:BQE786908 BZZ786829:CAA786908 CJV786829:CJW786908 CTR786829:CTS786908 DDN786829:DDO786908 DNJ786829:DNK786908 DXF786829:DXG786908 EHB786829:EHC786908 EQX786829:EQY786908 FAT786829:FAU786908 FKP786829:FKQ786908 FUL786829:FUM786908 GEH786829:GEI786908 GOD786829:GOE786908 GXZ786829:GYA786908 HHV786829:HHW786908 HRR786829:HRS786908 IBN786829:IBO786908 ILJ786829:ILK786908 IVF786829:IVG786908 JFB786829:JFC786908 JOX786829:JOY786908 JYT786829:JYU786908 KIP786829:KIQ786908 KSL786829:KSM786908 LCH786829:LCI786908 LMD786829:LME786908 LVZ786829:LWA786908 MFV786829:MFW786908 MPR786829:MPS786908 MZN786829:MZO786908 NJJ786829:NJK786908 NTF786829:NTG786908 ODB786829:ODC786908 OMX786829:OMY786908 OWT786829:OWU786908 PGP786829:PGQ786908 PQL786829:PQM786908 QAH786829:QAI786908 QKD786829:QKE786908 QTZ786829:QUA786908 RDV786829:RDW786908 RNR786829:RNS786908 RXN786829:RXO786908 SHJ786829:SHK786908 SRF786829:SRG786908 TBB786829:TBC786908 TKX786829:TKY786908 TUT786829:TUU786908 UEP786829:UEQ786908 UOL786829:UOM786908 UYH786829:UYI786908 VID786829:VIE786908 VRZ786829:VSA786908 WBV786829:WBW786908 WLR786829:WLS786908 WVN786829:WVO786908 F852365:G852444 JB852365:JC852444 SX852365:SY852444 ACT852365:ACU852444 AMP852365:AMQ852444 AWL852365:AWM852444 BGH852365:BGI852444 BQD852365:BQE852444 BZZ852365:CAA852444 CJV852365:CJW852444 CTR852365:CTS852444 DDN852365:DDO852444 DNJ852365:DNK852444 DXF852365:DXG852444 EHB852365:EHC852444 EQX852365:EQY852444 FAT852365:FAU852444 FKP852365:FKQ852444 FUL852365:FUM852444 GEH852365:GEI852444 GOD852365:GOE852444 GXZ852365:GYA852444 HHV852365:HHW852444 HRR852365:HRS852444 IBN852365:IBO852444 ILJ852365:ILK852444 IVF852365:IVG852444 JFB852365:JFC852444 JOX852365:JOY852444 JYT852365:JYU852444 KIP852365:KIQ852444 KSL852365:KSM852444 LCH852365:LCI852444 LMD852365:LME852444 LVZ852365:LWA852444 MFV852365:MFW852444 MPR852365:MPS852444 MZN852365:MZO852444 NJJ852365:NJK852444 NTF852365:NTG852444 ODB852365:ODC852444 OMX852365:OMY852444 OWT852365:OWU852444 PGP852365:PGQ852444 PQL852365:PQM852444 QAH852365:QAI852444 QKD852365:QKE852444 QTZ852365:QUA852444 RDV852365:RDW852444 RNR852365:RNS852444 RXN852365:RXO852444 SHJ852365:SHK852444 SRF852365:SRG852444 TBB852365:TBC852444 TKX852365:TKY852444 TUT852365:TUU852444 UEP852365:UEQ852444 UOL852365:UOM852444 UYH852365:UYI852444 VID852365:VIE852444 VRZ852365:VSA852444 WBV852365:WBW852444 WLR852365:WLS852444 WVN852365:WVO852444 F917901:G917980 JB917901:JC917980 SX917901:SY917980 ACT917901:ACU917980 AMP917901:AMQ917980 AWL917901:AWM917980 BGH917901:BGI917980 BQD917901:BQE917980 BZZ917901:CAA917980 CJV917901:CJW917980 CTR917901:CTS917980 DDN917901:DDO917980 DNJ917901:DNK917980 DXF917901:DXG917980 EHB917901:EHC917980 EQX917901:EQY917980 FAT917901:FAU917980 FKP917901:FKQ917980 FUL917901:FUM917980 GEH917901:GEI917980 GOD917901:GOE917980 GXZ917901:GYA917980 HHV917901:HHW917980 HRR917901:HRS917980 IBN917901:IBO917980 ILJ917901:ILK917980 IVF917901:IVG917980 JFB917901:JFC917980 JOX917901:JOY917980 JYT917901:JYU917980 KIP917901:KIQ917980 KSL917901:KSM917980 LCH917901:LCI917980 LMD917901:LME917980 LVZ917901:LWA917980 MFV917901:MFW917980 MPR917901:MPS917980 MZN917901:MZO917980 NJJ917901:NJK917980 NTF917901:NTG917980 ODB917901:ODC917980 OMX917901:OMY917980 OWT917901:OWU917980 PGP917901:PGQ917980 PQL917901:PQM917980 QAH917901:QAI917980 QKD917901:QKE917980 QTZ917901:QUA917980 RDV917901:RDW917980 RNR917901:RNS917980 RXN917901:RXO917980 SHJ917901:SHK917980 SRF917901:SRG917980 TBB917901:TBC917980 TKX917901:TKY917980 TUT917901:TUU917980 UEP917901:UEQ917980 UOL917901:UOM917980 UYH917901:UYI917980 VID917901:VIE917980 VRZ917901:VSA917980 WBV917901:WBW917980 WLR917901:WLS917980 WVN917901:WVO917980 F983437:G983516 JB983437:JC983516 SX983437:SY983516 ACT983437:ACU983516 AMP983437:AMQ983516 AWL983437:AWM983516 BGH983437:BGI983516 BQD983437:BQE983516 BZZ983437:CAA983516 CJV983437:CJW983516 CTR983437:CTS983516 DDN983437:DDO983516 DNJ983437:DNK983516 DXF983437:DXG983516 EHB983437:EHC983516 EQX983437:EQY983516 FAT983437:FAU983516 FKP983437:FKQ983516 FUL983437:FUM983516 GEH983437:GEI983516 GOD983437:GOE983516 GXZ983437:GYA983516 HHV983437:HHW983516 HRR983437:HRS983516 IBN983437:IBO983516 ILJ983437:ILK983516 IVF983437:IVG983516 JFB983437:JFC983516 JOX983437:JOY983516 JYT983437:JYU983516 KIP983437:KIQ983516 KSL983437:KSM983516 LCH983437:LCI983516 LMD983437:LME983516 LVZ983437:LWA983516 MFV983437:MFW983516 MPR983437:MPS983516 MZN983437:MZO983516 NJJ983437:NJK983516 NTF983437:NTG983516 ODB983437:ODC983516 OMX983437:OMY983516 OWT983437:OWU983516 PGP983437:PGQ983516 PQL983437:PQM983516 QAH983437:QAI983516 QKD983437:QKE983516 QTZ983437:QUA983516 RDV983437:RDW983516 RNR983437:RNS983516 RXN983437:RXO983516 SHJ983437:SHK983516 SRF983437:SRG983516 TBB983437:TBC983516 TKX983437:TKY983516 TUT983437:TUU983516 UEP983437:UEQ983516 UOL983437:UOM983516 UYH983437:UYI983516 VID983437:VIE983516 VRZ983437:VSA983516 WBV983437:WBW983516 WLR983437:WLS983516 WVN983437:WVO983516 WBV450:WBW455 VRZ450:VSA455 VID450:VIE455 UYH450:UYI455 UOL450:UOM455 UEP450:UEQ455 TUT450:TUU455 TKX450:TKY455 TBB450:TBC455 SRF450:SRG455 SHJ450:SHK455 RXN450:RXO455 RNR450:RNS455 RDV450:RDW455 QTZ450:QUA455 QKD450:QKE455 QAH450:QAI455 PQL450:PQM455 PGP450:PGQ455 OWT450:OWU455 OMX450:OMY455 ODB450:ODC455 NTF450:NTG455 NJJ450:NJK455 MZN450:MZO455 MPR450:MPS455 MFV450:MFW455 LVZ450:LWA455 LMD450:LME455 LCH450:LCI455 KSL450:KSM455 KIP450:KIQ455 JYT450:JYU455 JOX450:JOY455 JFB450:JFC455 IVF450:IVG455 ILJ450:ILK455 IBN450:IBO455 HRR450:HRS455 HHV450:HHW455 GXZ450:GYA455 GOD450:GOE455 GEH450:GEI455 FUL450:FUM455 FKP450:FKQ455 FAT450:FAU455 EQX450:EQY455 EHB450:EHC455 DXF450:DXG455 DNJ450:DNK455 DDN450:DDO455 CTR450:CTS455 CJV450:CJW455 BZZ450:CAA455 BQD450:BQE455 BGH450:BGI455 AWL450:AWM455 AMP450:AMQ455 ACT450:ACU455 SX450:SY455 JB450:JC455 WVN450:WVO455 F355:G428 F444:G445 F454:G455 JB355:JC428 SX355:SY428 ACT355:ACU428 AMP355:AMQ428 AWL355:AWM428 BGH355:BGI428 BQD355:BQE428 BZZ355:CAA428 CJV355:CJW428 CTR355:CTS428 DDN355:DDO428 DNJ355:DNK428 DXF355:DXG428 EHB355:EHC428 EQX355:EQY428 FAT355:FAU428 FKP355:FKQ428 FUL355:FUM428 GEH355:GEI428 GOD355:GOE428 GXZ355:GYA428 HHV355:HHW428 HRR355:HRS428 IBN355:IBO428 ILJ355:ILK428 IVF355:IVG428 JFB355:JFC428 JOX355:JOY428 JYT355:JYU428 KIP355:KIQ428 KSL355:KSM428 LCH355:LCI428 LMD355:LME428 LVZ355:LWA428 MFV355:MFW428 MPR355:MPS428 MZN355:MZO428 NJJ355:NJK428 NTF355:NTG428 ODB355:ODC428 OMX355:OMY428 OWT355:OWU428 PGP355:PGQ428 PQL355:PQM428 QAH355:QAI428 QKD355:QKE428 QTZ355:QUA428 RDV355:RDW428 RNR355:RNS428 RXN355:RXO428 SHJ355:SHK428 SRF355:SRG428 TBB355:TBC428 TKX355:TKY428 TUT355:TUU428 UEP355:UEQ428 UOL355:UOM428 UYH355:UYI428 VID355:VIE428 VRZ355:VSA428 WBV355:WBW428 WLR355:WLS428 WVN355:WVO428 F451:G452 WVN443:WVO445 JB443:JC445 SX443:SY445 ACT443:ACU445 AMP443:AMQ445 AWL443:AWM445 BGH443:BGI445 BQD443:BQE445 BZZ443:CAA445 CJV443:CJW445 CTR443:CTS445 DDN443:DDO445 DNJ443:DNK445 DXF443:DXG445 EHB443:EHC445 EQX443:EQY445 FAT443:FAU445 FKP443:FKQ445 FUL443:FUM445 GEH443:GEI445 GOD443:GOE445 GXZ443:GYA445 HHV443:HHW445 HRR443:HRS445 IBN443:IBO445 ILJ443:ILK445 IVF443:IVG445 JFB443:JFC445 JOX443:JOY445 JYT443:JYU445 KIP443:KIQ445 KSL443:KSM445 LCH443:LCI445 LMD443:LME445 LVZ443:LWA445 MFV443:MFW445 MPR443:MPS445 MZN443:MZO445 NJJ443:NJK445 NTF443:NTG445 ODB443:ODC445 OMX443:OMY445 OWT443:OWU445 PGP443:PGQ445 PQL443:PQM445 QAH443:QAI445 QKD443:QKE445 QTZ443:QUA445 RDV443:RDW445 RNR443:RNS445 RXN443:RXO445 SHJ443:SHK445 SRF443:SRG445 TBB443:TBC445 TKX443:TKY445 TUT443:TUU445 UEP443:UEQ445 UOL443:UOM445 UYH443:UYI445 VID443:VIE445 VRZ443:VSA445 WBV443:WBW445 WLR443:WLS445 WLR450:WLS455"/>
    <dataValidation type="list" allowBlank="1" showInputMessage="1" showErrorMessage="1" sqref="C440:C442 C1363 C139:C142 C1045:C1051 C682 C1480 C584 C871:C873">
      <formula1>$K$8:$K$39</formula1>
    </dataValidation>
  </dataValidations>
  <printOptions horizontalCentered="1"/>
  <pageMargins left="0" right="0" top="0.59055118110236227" bottom="0" header="0.39370078740157483" footer="0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用途別</vt:lpstr>
      <vt:lpstr>用途別!Print_Area</vt:lpstr>
      <vt:lpstr>用途別!Print_Titles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inoshita</cp:lastModifiedBy>
  <cp:lastPrinted>2021-02-02T05:53:29Z</cp:lastPrinted>
  <dcterms:created xsi:type="dcterms:W3CDTF">2005-10-04T00:19:14Z</dcterms:created>
  <dcterms:modified xsi:type="dcterms:W3CDTF">2021-02-02T05:53:39Z</dcterms:modified>
</cp:coreProperties>
</file>