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0.30\グループ全体\営業グループ\★パンフレット\☆ＴＮＦﾊﾟﾝﾌ作成ﾃﾞｰﾀ\"/>
    </mc:Choice>
  </mc:AlternateContent>
  <bookViews>
    <workbookView xWindow="936" yWindow="0" windowWidth="19200" windowHeight="6972" tabRatio="787"/>
  </bookViews>
  <sheets>
    <sheet name="用途別" sheetId="43" r:id="rId1"/>
  </sheets>
  <definedNames>
    <definedName name="_xlnm._FilterDatabase" localSheetId="0" hidden="1">用途別!$C$1:$C$1373</definedName>
    <definedName name="_xlnm.Print_Area" localSheetId="0">用途別!$A$1:$J$1373</definedName>
    <definedName name="_xlnm.Print_Titles" localSheetId="0">用途別!$1:$4</definedName>
  </definedNames>
  <calcPr calcId="162913"/>
</workbook>
</file>

<file path=xl/calcChain.xml><?xml version="1.0" encoding="utf-8"?>
<calcChain xmlns="http://schemas.openxmlformats.org/spreadsheetml/2006/main">
  <c r="A683" i="43" l="1"/>
  <c r="A916" i="43"/>
  <c r="A530" i="43"/>
  <c r="A353" i="43"/>
  <c r="A326" i="43"/>
  <c r="A201" i="43"/>
  <c r="A200" i="43"/>
  <c r="A1367" i="43" l="1"/>
  <c r="A1368" i="43"/>
  <c r="A1369" i="43"/>
  <c r="A1370" i="43"/>
  <c r="A1371" i="43"/>
  <c r="A1372" i="43"/>
  <c r="A1373" i="43"/>
  <c r="A1366" i="43"/>
  <c r="A1363" i="43"/>
  <c r="A1364" i="43"/>
  <c r="A1362" i="43"/>
  <c r="A1360" i="43"/>
  <c r="A1358" i="43"/>
  <c r="A1357" i="43"/>
  <c r="A1349" i="43"/>
  <c r="A1350" i="43"/>
  <c r="A1351" i="43"/>
  <c r="A1352" i="43"/>
  <c r="A1353" i="43"/>
  <c r="A1354" i="43"/>
  <c r="A1355" i="43"/>
  <c r="A1348" i="43"/>
  <c r="A1344" i="43"/>
  <c r="A1345" i="43"/>
  <c r="A1346" i="43"/>
  <c r="A1343" i="43"/>
  <c r="A1341" i="43"/>
  <c r="A1339" i="43"/>
  <c r="A1319" i="43"/>
  <c r="A1320" i="43"/>
  <c r="A1321" i="43"/>
  <c r="A1322" i="43"/>
  <c r="A1323" i="43"/>
  <c r="A1324" i="43"/>
  <c r="A1325" i="43"/>
  <c r="A1326" i="43"/>
  <c r="A1327" i="43"/>
  <c r="A1328" i="43"/>
  <c r="A1329" i="43"/>
  <c r="A1330" i="43"/>
  <c r="A1331" i="43"/>
  <c r="A1332" i="43"/>
  <c r="A1333" i="43"/>
  <c r="A1334" i="43"/>
  <c r="A1335" i="43"/>
  <c r="A1336" i="43"/>
  <c r="A1337" i="43"/>
  <c r="A1318" i="43"/>
  <c r="A1309" i="43"/>
  <c r="A1310" i="43"/>
  <c r="A1311" i="43"/>
  <c r="A1312" i="43"/>
  <c r="A1313" i="43"/>
  <c r="A1314" i="43"/>
  <c r="A1315" i="43"/>
  <c r="A1316" i="43"/>
  <c r="A1308" i="43"/>
  <c r="A1293" i="43"/>
  <c r="A1294" i="43"/>
  <c r="A1295" i="43"/>
  <c r="A1296" i="43"/>
  <c r="A1297" i="43"/>
  <c r="A1298" i="43"/>
  <c r="A1299" i="43"/>
  <c r="A1300" i="43"/>
  <c r="A1301" i="43"/>
  <c r="A1302" i="43"/>
  <c r="A1303" i="43"/>
  <c r="A1304" i="43"/>
  <c r="A1305" i="43"/>
  <c r="A1306" i="43"/>
  <c r="A1292" i="43"/>
  <c r="A1279" i="43"/>
  <c r="A1280" i="43"/>
  <c r="A1281" i="43"/>
  <c r="A1282" i="43"/>
  <c r="A1283" i="43"/>
  <c r="A1284" i="43"/>
  <c r="A1285" i="43"/>
  <c r="A1286" i="43"/>
  <c r="A1287" i="43"/>
  <c r="A1288" i="43"/>
  <c r="A1289" i="43"/>
  <c r="A1290" i="43"/>
  <c r="A1278" i="43"/>
  <c r="A1276" i="43"/>
  <c r="A1195" i="43"/>
  <c r="A1196" i="43"/>
  <c r="A1197" i="43"/>
  <c r="A1198" i="43"/>
  <c r="A1199" i="43"/>
  <c r="A1200" i="43"/>
  <c r="A1201" i="43"/>
  <c r="A1202" i="43"/>
  <c r="A1203" i="43"/>
  <c r="A1204" i="43"/>
  <c r="A1205" i="43"/>
  <c r="A1206" i="43"/>
  <c r="A1207" i="43"/>
  <c r="A1208" i="43"/>
  <c r="A1209" i="43"/>
  <c r="A1210" i="43"/>
  <c r="A1211" i="43"/>
  <c r="A1212" i="43"/>
  <c r="A1213" i="43"/>
  <c r="A1214" i="43"/>
  <c r="A1215" i="43"/>
  <c r="A1216" i="43"/>
  <c r="A1217" i="43"/>
  <c r="A1218" i="43"/>
  <c r="A1219" i="43"/>
  <c r="A1220" i="43"/>
  <c r="A1221" i="43"/>
  <c r="A1222" i="43"/>
  <c r="A1223" i="43"/>
  <c r="A1224" i="43"/>
  <c r="A1225" i="43"/>
  <c r="A1226" i="43"/>
  <c r="A1227" i="43"/>
  <c r="A1228" i="43"/>
  <c r="A1229" i="43"/>
  <c r="A1230" i="43"/>
  <c r="A1231" i="43"/>
  <c r="A1232" i="43"/>
  <c r="A1233" i="43"/>
  <c r="A1234" i="43"/>
  <c r="A1235" i="43"/>
  <c r="A1236" i="43"/>
  <c r="A1237" i="43"/>
  <c r="A1238" i="43"/>
  <c r="A1239" i="43"/>
  <c r="A1240" i="43"/>
  <c r="A1241" i="43"/>
  <c r="A1242" i="43"/>
  <c r="A1243" i="43"/>
  <c r="A1244" i="43"/>
  <c r="A1245" i="43"/>
  <c r="A1246" i="43"/>
  <c r="A1247" i="43"/>
  <c r="A1248" i="43"/>
  <c r="A1249" i="43"/>
  <c r="A1250" i="43"/>
  <c r="A1251" i="43"/>
  <c r="A1252" i="43"/>
  <c r="A1253" i="43"/>
  <c r="A1254" i="43"/>
  <c r="A1255" i="43"/>
  <c r="A1256" i="43"/>
  <c r="A1257" i="43"/>
  <c r="A1258" i="43"/>
  <c r="A1259" i="43"/>
  <c r="A1260" i="43"/>
  <c r="A1261" i="43"/>
  <c r="A1262" i="43"/>
  <c r="A1263" i="43"/>
  <c r="A1264" i="43"/>
  <c r="A1265" i="43"/>
  <c r="A1266" i="43"/>
  <c r="A1267" i="43"/>
  <c r="A1268" i="43"/>
  <c r="A1269" i="43"/>
  <c r="A1270" i="43"/>
  <c r="A1271" i="43"/>
  <c r="A1272" i="43"/>
  <c r="A1273" i="43"/>
  <c r="A1274" i="43"/>
  <c r="A1275" i="43"/>
  <c r="A1194" i="43"/>
  <c r="A1192" i="43"/>
  <c r="A1121" i="43"/>
  <c r="A1122" i="43"/>
  <c r="A1123" i="43"/>
  <c r="A1124" i="43"/>
  <c r="A1125" i="43"/>
  <c r="A1126" i="43"/>
  <c r="A1127" i="43"/>
  <c r="A1128" i="43"/>
  <c r="A1129" i="43"/>
  <c r="A1130" i="43"/>
  <c r="A1131" i="43"/>
  <c r="A1132" i="43"/>
  <c r="A1133" i="43"/>
  <c r="A1134" i="43"/>
  <c r="A1135" i="43"/>
  <c r="A1136" i="43"/>
  <c r="A1137" i="43"/>
  <c r="A1138" i="43"/>
  <c r="A1139" i="43"/>
  <c r="A1140" i="43"/>
  <c r="A1141" i="43"/>
  <c r="A1142" i="43"/>
  <c r="A1143" i="43"/>
  <c r="A1144" i="43"/>
  <c r="A1145" i="43"/>
  <c r="A1146" i="43"/>
  <c r="A1147" i="43"/>
  <c r="A1148" i="43"/>
  <c r="A1149" i="43"/>
  <c r="A1150" i="43"/>
  <c r="A1151" i="43"/>
  <c r="A1152" i="43"/>
  <c r="A1153" i="43"/>
  <c r="A1154" i="43"/>
  <c r="A1155" i="43"/>
  <c r="A1156" i="43"/>
  <c r="A1157" i="43"/>
  <c r="A1158" i="43"/>
  <c r="A1159" i="43"/>
  <c r="A1160" i="43"/>
  <c r="A1161" i="43"/>
  <c r="A1162" i="43"/>
  <c r="A1163" i="43"/>
  <c r="A1164" i="43"/>
  <c r="A1165" i="43"/>
  <c r="A1166" i="43"/>
  <c r="A1167" i="43"/>
  <c r="A1168" i="43"/>
  <c r="A1169" i="43"/>
  <c r="A1170" i="43"/>
  <c r="A1171" i="43"/>
  <c r="A1172" i="43"/>
  <c r="A1173" i="43"/>
  <c r="A1174" i="43"/>
  <c r="A1175" i="43"/>
  <c r="A1176" i="43"/>
  <c r="A1177" i="43"/>
  <c r="A1178" i="43"/>
  <c r="A1179" i="43"/>
  <c r="A1180" i="43"/>
  <c r="A1181" i="43"/>
  <c r="A1182" i="43"/>
  <c r="A1183" i="43"/>
  <c r="A1184" i="43"/>
  <c r="A1185" i="43"/>
  <c r="A1186" i="43"/>
  <c r="A1187" i="43"/>
  <c r="A1188" i="43"/>
  <c r="A1189" i="43"/>
  <c r="A1190" i="43"/>
  <c r="A1191" i="43"/>
  <c r="A1120" i="43"/>
  <c r="A1117" i="43"/>
  <c r="A1118" i="43"/>
  <c r="A999" i="43"/>
  <c r="A1000" i="43"/>
  <c r="A1001" i="43"/>
  <c r="A1002" i="43"/>
  <c r="A1003" i="43"/>
  <c r="A1004" i="43"/>
  <c r="A1005" i="43"/>
  <c r="A1006" i="43"/>
  <c r="A1007" i="43"/>
  <c r="A1008" i="43"/>
  <c r="A1009" i="43"/>
  <c r="A1010" i="43"/>
  <c r="A1011" i="43"/>
  <c r="A1012" i="43"/>
  <c r="A1013" i="43"/>
  <c r="A1014" i="43"/>
  <c r="A1015" i="43"/>
  <c r="A1016" i="43"/>
  <c r="A1017" i="43"/>
  <c r="A1018" i="43"/>
  <c r="A1019" i="43"/>
  <c r="A1020" i="43"/>
  <c r="A1021" i="43"/>
  <c r="A1022" i="43"/>
  <c r="A1023" i="43"/>
  <c r="A1024" i="43"/>
  <c r="A1025" i="43"/>
  <c r="A1026" i="43"/>
  <c r="A1027" i="43"/>
  <c r="A1028" i="43"/>
  <c r="A1029" i="43"/>
  <c r="A1030" i="43"/>
  <c r="A1031" i="43"/>
  <c r="A1032" i="43"/>
  <c r="A1033" i="43"/>
  <c r="A1034" i="43"/>
  <c r="A1035" i="43"/>
  <c r="A1036" i="43"/>
  <c r="A1037" i="43"/>
  <c r="A1038" i="43"/>
  <c r="A1039" i="43"/>
  <c r="A1040" i="43"/>
  <c r="A1041" i="43"/>
  <c r="A1042" i="43"/>
  <c r="A1043" i="43"/>
  <c r="A1044" i="43"/>
  <c r="A1045" i="43"/>
  <c r="A1046" i="43"/>
  <c r="A1047" i="43"/>
  <c r="A1048" i="43"/>
  <c r="A1049" i="43"/>
  <c r="A1050" i="43"/>
  <c r="A1051" i="43"/>
  <c r="A1052" i="43"/>
  <c r="A1053" i="43"/>
  <c r="A1054" i="43"/>
  <c r="A1055" i="43"/>
  <c r="A1056" i="43"/>
  <c r="A1057" i="43"/>
  <c r="A1058" i="43"/>
  <c r="A1059" i="43"/>
  <c r="A1060" i="43"/>
  <c r="A1061" i="43"/>
  <c r="A1062" i="43"/>
  <c r="A1063" i="43"/>
  <c r="A1064" i="43"/>
  <c r="A1065" i="43"/>
  <c r="A1066" i="43"/>
  <c r="A1067" i="43"/>
  <c r="A1068" i="43"/>
  <c r="A1069" i="43"/>
  <c r="A1070" i="43"/>
  <c r="A1071" i="43"/>
  <c r="A1072" i="43"/>
  <c r="A1073" i="43"/>
  <c r="A1074" i="43"/>
  <c r="A1075" i="43"/>
  <c r="A1076" i="43"/>
  <c r="A1077" i="43"/>
  <c r="A1078" i="43"/>
  <c r="A1079" i="43"/>
  <c r="A1080" i="43"/>
  <c r="A1081" i="43"/>
  <c r="A1082" i="43"/>
  <c r="A1083" i="43"/>
  <c r="A1084" i="43"/>
  <c r="A1085" i="43"/>
  <c r="A1086" i="43"/>
  <c r="A1087" i="43"/>
  <c r="A1088" i="43"/>
  <c r="A1089" i="43"/>
  <c r="A1090" i="43"/>
  <c r="A1091" i="43"/>
  <c r="A1092" i="43"/>
  <c r="A1093" i="43"/>
  <c r="A1094" i="43"/>
  <c r="A1095" i="43"/>
  <c r="A1096" i="43"/>
  <c r="A1097" i="43"/>
  <c r="A1098" i="43"/>
  <c r="A1099" i="43"/>
  <c r="A1100" i="43"/>
  <c r="A1101" i="43"/>
  <c r="A1102" i="43"/>
  <c r="A1103" i="43"/>
  <c r="A1104" i="43"/>
  <c r="A1105" i="43"/>
  <c r="A1106" i="43"/>
  <c r="A1107" i="43"/>
  <c r="A1108" i="43"/>
  <c r="A1109" i="43"/>
  <c r="A1110" i="43"/>
  <c r="A1111" i="43"/>
  <c r="A1112" i="43"/>
  <c r="A1113" i="43"/>
  <c r="A1114" i="43"/>
  <c r="A1115" i="43"/>
  <c r="A1116" i="43"/>
  <c r="A998" i="43"/>
  <c r="A996" i="43"/>
  <c r="A980" i="43"/>
  <c r="A981" i="43"/>
  <c r="A982" i="43"/>
  <c r="A983" i="43"/>
  <c r="A984" i="43"/>
  <c r="A985" i="43"/>
  <c r="A986" i="43"/>
  <c r="A987" i="43"/>
  <c r="A988" i="43"/>
  <c r="A989" i="43"/>
  <c r="A990" i="43"/>
  <c r="A991" i="43"/>
  <c r="A992" i="43"/>
  <c r="A993" i="43"/>
  <c r="A994" i="43"/>
  <c r="A995" i="43"/>
  <c r="A979" i="43"/>
  <c r="A933" i="43"/>
  <c r="A934" i="43"/>
  <c r="A935" i="43"/>
  <c r="A936" i="43"/>
  <c r="A937" i="43"/>
  <c r="A938" i="43"/>
  <c r="A939" i="43"/>
  <c r="A940" i="43"/>
  <c r="A941" i="43"/>
  <c r="A942" i="43"/>
  <c r="A943" i="43"/>
  <c r="A944" i="43"/>
  <c r="A945" i="43"/>
  <c r="A946" i="43"/>
  <c r="A947" i="43"/>
  <c r="A948" i="43"/>
  <c r="A949" i="43"/>
  <c r="A950" i="43"/>
  <c r="A951" i="43"/>
  <c r="A952" i="43"/>
  <c r="A953" i="43"/>
  <c r="A954" i="43"/>
  <c r="A955" i="43"/>
  <c r="A956" i="43"/>
  <c r="A957" i="43"/>
  <c r="A958" i="43"/>
  <c r="A959" i="43"/>
  <c r="A960" i="43"/>
  <c r="A961" i="43"/>
  <c r="A962" i="43"/>
  <c r="A963" i="43"/>
  <c r="A964" i="43"/>
  <c r="A965" i="43"/>
  <c r="A966" i="43"/>
  <c r="A967" i="43"/>
  <c r="A968" i="43"/>
  <c r="A969" i="43"/>
  <c r="A970" i="43"/>
  <c r="A971" i="43"/>
  <c r="A972" i="43"/>
  <c r="A973" i="43"/>
  <c r="A974" i="43"/>
  <c r="A975" i="43"/>
  <c r="A976" i="43"/>
  <c r="A977" i="43"/>
  <c r="A932" i="43"/>
  <c r="A919" i="43"/>
  <c r="A920" i="43"/>
  <c r="A921" i="43"/>
  <c r="A922" i="43"/>
  <c r="A923" i="43"/>
  <c r="A924" i="43"/>
  <c r="A925" i="43"/>
  <c r="A926" i="43"/>
  <c r="A927" i="43"/>
  <c r="A928" i="43"/>
  <c r="A929" i="43"/>
  <c r="A930" i="43"/>
  <c r="A918" i="43"/>
  <c r="A739" i="43"/>
  <c r="A740" i="43"/>
  <c r="A741" i="43"/>
  <c r="A742" i="43"/>
  <c r="A743" i="43"/>
  <c r="A744" i="43"/>
  <c r="A745" i="43"/>
  <c r="A746" i="43"/>
  <c r="A747" i="43"/>
  <c r="A748" i="43"/>
  <c r="A749" i="43"/>
  <c r="A750" i="43"/>
  <c r="A751" i="43"/>
  <c r="A752" i="43"/>
  <c r="A753" i="43"/>
  <c r="A754" i="43"/>
  <c r="A755" i="43"/>
  <c r="A756" i="43"/>
  <c r="A757" i="43"/>
  <c r="A758" i="43"/>
  <c r="A759" i="43"/>
  <c r="A760" i="43"/>
  <c r="A761" i="43"/>
  <c r="A762" i="43"/>
  <c r="A763" i="43"/>
  <c r="A764" i="43"/>
  <c r="A765" i="43"/>
  <c r="A766" i="43"/>
  <c r="A767" i="43"/>
  <c r="A768" i="43"/>
  <c r="A769" i="43"/>
  <c r="A770" i="43"/>
  <c r="A771" i="43"/>
  <c r="A772" i="43"/>
  <c r="A773" i="43"/>
  <c r="A774" i="43"/>
  <c r="A775" i="43"/>
  <c r="A776" i="43"/>
  <c r="A777" i="43"/>
  <c r="A778" i="43"/>
  <c r="A779" i="43"/>
  <c r="A780" i="43"/>
  <c r="A781" i="43"/>
  <c r="A782" i="43"/>
  <c r="A783" i="43"/>
  <c r="A784" i="43"/>
  <c r="A785" i="43"/>
  <c r="A786" i="43"/>
  <c r="A787" i="43"/>
  <c r="A788" i="43"/>
  <c r="A789" i="43"/>
  <c r="A790" i="43"/>
  <c r="A791" i="43"/>
  <c r="A792" i="43"/>
  <c r="A793" i="43"/>
  <c r="A794" i="43"/>
  <c r="A795" i="43"/>
  <c r="A796" i="43"/>
  <c r="A797" i="43"/>
  <c r="A798" i="43"/>
  <c r="A799" i="43"/>
  <c r="A800" i="43"/>
  <c r="A801" i="43"/>
  <c r="A802" i="43"/>
  <c r="A803" i="43"/>
  <c r="A804" i="43"/>
  <c r="A805" i="43"/>
  <c r="A806" i="43"/>
  <c r="A807" i="43"/>
  <c r="A808" i="43"/>
  <c r="A809" i="43"/>
  <c r="A810" i="43"/>
  <c r="A811" i="43"/>
  <c r="A812" i="43"/>
  <c r="A813" i="43"/>
  <c r="A814" i="43"/>
  <c r="A815" i="43"/>
  <c r="A816" i="43"/>
  <c r="A817" i="43"/>
  <c r="A818" i="43"/>
  <c r="A819" i="43"/>
  <c r="A820" i="43"/>
  <c r="A821" i="43"/>
  <c r="A822" i="43"/>
  <c r="A823" i="43"/>
  <c r="A824" i="43"/>
  <c r="A825" i="43"/>
  <c r="A826" i="43"/>
  <c r="A827" i="43"/>
  <c r="A828" i="43"/>
  <c r="A829" i="43"/>
  <c r="A830" i="43"/>
  <c r="A831" i="43"/>
  <c r="A832" i="43"/>
  <c r="A833" i="43"/>
  <c r="A834" i="43"/>
  <c r="A835" i="43"/>
  <c r="A836" i="43"/>
  <c r="A837" i="43"/>
  <c r="A838" i="43"/>
  <c r="A839" i="43"/>
  <c r="A840" i="43"/>
  <c r="A841" i="43"/>
  <c r="A842" i="43"/>
  <c r="A843" i="43"/>
  <c r="A844" i="43"/>
  <c r="A845" i="43"/>
  <c r="A846" i="43"/>
  <c r="A847" i="43"/>
  <c r="A848" i="43"/>
  <c r="A849" i="43"/>
  <c r="A850" i="43"/>
  <c r="A851" i="43"/>
  <c r="A852" i="43"/>
  <c r="A853" i="43"/>
  <c r="A854" i="43"/>
  <c r="A855" i="43"/>
  <c r="A856" i="43"/>
  <c r="A857" i="43"/>
  <c r="A858" i="43"/>
  <c r="A859" i="43"/>
  <c r="A860" i="43"/>
  <c r="A861" i="43"/>
  <c r="A862" i="43"/>
  <c r="A863" i="43"/>
  <c r="A864" i="43"/>
  <c r="A865" i="43"/>
  <c r="A866" i="43"/>
  <c r="A867" i="43"/>
  <c r="A868" i="43"/>
  <c r="A869" i="43"/>
  <c r="A870" i="43"/>
  <c r="A871" i="43"/>
  <c r="A872" i="43"/>
  <c r="A873" i="43"/>
  <c r="A874" i="43"/>
  <c r="A875" i="43"/>
  <c r="A876" i="43"/>
  <c r="A877" i="43"/>
  <c r="A878" i="43"/>
  <c r="A879" i="43"/>
  <c r="A880" i="43"/>
  <c r="A881" i="43"/>
  <c r="A882" i="43"/>
  <c r="A883" i="43"/>
  <c r="A884" i="43"/>
  <c r="A885" i="43"/>
  <c r="A886" i="43"/>
  <c r="A887" i="43"/>
  <c r="A888" i="43"/>
  <c r="A889" i="43"/>
  <c r="A890" i="43"/>
  <c r="A891" i="43"/>
  <c r="A892" i="43"/>
  <c r="A893" i="43"/>
  <c r="A894" i="43"/>
  <c r="A895" i="43"/>
  <c r="A896" i="43"/>
  <c r="A897" i="43"/>
  <c r="A898" i="43"/>
  <c r="A899" i="43"/>
  <c r="A900" i="43"/>
  <c r="A901" i="43"/>
  <c r="A902" i="43"/>
  <c r="A903" i="43"/>
  <c r="A904" i="43"/>
  <c r="A905" i="43"/>
  <c r="A906" i="43"/>
  <c r="A907" i="43"/>
  <c r="A908" i="43"/>
  <c r="A909" i="43"/>
  <c r="A910" i="43"/>
  <c r="A911" i="43"/>
  <c r="A912" i="43"/>
  <c r="A913" i="43"/>
  <c r="A914" i="43"/>
  <c r="A915" i="43"/>
  <c r="A738" i="43"/>
  <c r="A692" i="43"/>
  <c r="A693" i="43"/>
  <c r="A694" i="43"/>
  <c r="A695" i="43"/>
  <c r="A696" i="43"/>
  <c r="A697" i="43"/>
  <c r="A698" i="43"/>
  <c r="A699" i="43"/>
  <c r="A700" i="43"/>
  <c r="A701" i="43"/>
  <c r="A702" i="43"/>
  <c r="A703" i="43"/>
  <c r="A704" i="43"/>
  <c r="A705" i="43"/>
  <c r="A706" i="43"/>
  <c r="A707" i="43"/>
  <c r="A708" i="43"/>
  <c r="A709" i="43"/>
  <c r="A710" i="43"/>
  <c r="A711" i="43"/>
  <c r="A712" i="43"/>
  <c r="A713" i="43"/>
  <c r="A714" i="43"/>
  <c r="A715" i="43"/>
  <c r="A716" i="43"/>
  <c r="A717" i="43"/>
  <c r="A718" i="43"/>
  <c r="A719" i="43"/>
  <c r="A720" i="43"/>
  <c r="A721" i="43"/>
  <c r="A722" i="43"/>
  <c r="A723" i="43"/>
  <c r="A724" i="43"/>
  <c r="A725" i="43"/>
  <c r="A726" i="43"/>
  <c r="A727" i="43"/>
  <c r="A728" i="43"/>
  <c r="A729" i="43"/>
  <c r="A730" i="43"/>
  <c r="A731" i="43"/>
  <c r="A732" i="43"/>
  <c r="A733" i="43"/>
  <c r="A734" i="43"/>
  <c r="A735" i="43"/>
  <c r="A736" i="43"/>
  <c r="A691" i="43"/>
  <c r="A686" i="43"/>
  <c r="A687" i="43"/>
  <c r="A688" i="43"/>
  <c r="A689" i="43"/>
  <c r="A685" i="43"/>
  <c r="A673" i="43"/>
  <c r="A674" i="43"/>
  <c r="A675" i="43"/>
  <c r="A676" i="43"/>
  <c r="A677" i="43"/>
  <c r="A678" i="43"/>
  <c r="A679" i="43"/>
  <c r="A680" i="43"/>
  <c r="A681" i="43"/>
  <c r="A682" i="43"/>
  <c r="A672" i="43"/>
  <c r="A667" i="43"/>
  <c r="A668" i="43"/>
  <c r="A669" i="43"/>
  <c r="A670" i="43"/>
  <c r="A666" i="43"/>
  <c r="A634" i="43"/>
  <c r="A635" i="43"/>
  <c r="A636" i="43"/>
  <c r="A637" i="43"/>
  <c r="A638" i="43"/>
  <c r="A639" i="43"/>
  <c r="A640" i="43"/>
  <c r="A641" i="43"/>
  <c r="A642" i="43"/>
  <c r="A643" i="43"/>
  <c r="A644" i="43"/>
  <c r="A645" i="43"/>
  <c r="A646" i="43"/>
  <c r="A647" i="43"/>
  <c r="A648" i="43"/>
  <c r="A649" i="43"/>
  <c r="A650" i="43"/>
  <c r="A651" i="43"/>
  <c r="A652" i="43"/>
  <c r="A653" i="43"/>
  <c r="A654" i="43"/>
  <c r="A655" i="43"/>
  <c r="A656" i="43"/>
  <c r="A657" i="43"/>
  <c r="A658" i="43"/>
  <c r="A659" i="43"/>
  <c r="A660" i="43"/>
  <c r="A661" i="43"/>
  <c r="A662" i="43"/>
  <c r="A663" i="43"/>
  <c r="A664" i="43"/>
  <c r="A633" i="43"/>
  <c r="A631" i="43"/>
  <c r="A597" i="43"/>
  <c r="A598" i="43"/>
  <c r="A599" i="43"/>
  <c r="A600" i="43"/>
  <c r="A601" i="43"/>
  <c r="A602" i="43"/>
  <c r="A603" i="43"/>
  <c r="A604" i="43"/>
  <c r="A605" i="43"/>
  <c r="A606" i="43"/>
  <c r="A607" i="43"/>
  <c r="A608" i="43"/>
  <c r="A609" i="43"/>
  <c r="A610" i="43"/>
  <c r="A611" i="43"/>
  <c r="A612" i="43"/>
  <c r="A613" i="43"/>
  <c r="A614" i="43"/>
  <c r="A615" i="43"/>
  <c r="A616" i="43"/>
  <c r="A617" i="43"/>
  <c r="A618" i="43"/>
  <c r="A619" i="43"/>
  <c r="A620" i="43"/>
  <c r="A621" i="43"/>
  <c r="A622" i="43"/>
  <c r="A623" i="43"/>
  <c r="A624" i="43"/>
  <c r="A625" i="43"/>
  <c r="A626" i="43"/>
  <c r="A627" i="43"/>
  <c r="A628" i="43"/>
  <c r="A629" i="43"/>
  <c r="A630" i="43"/>
  <c r="A596" i="43"/>
  <c r="A593" i="43"/>
  <c r="A594" i="43"/>
  <c r="A592" i="43"/>
  <c r="A586" i="43"/>
  <c r="A587" i="43"/>
  <c r="A588" i="43"/>
  <c r="A589" i="43"/>
  <c r="A590" i="43"/>
  <c r="A585" i="43"/>
  <c r="A571" i="43"/>
  <c r="A572" i="43"/>
  <c r="A573" i="43"/>
  <c r="A574" i="43"/>
  <c r="A575" i="43"/>
  <c r="A576" i="43"/>
  <c r="A577" i="43"/>
  <c r="A578" i="43"/>
  <c r="A579" i="43"/>
  <c r="A580" i="43"/>
  <c r="A581" i="43"/>
  <c r="A582" i="43"/>
  <c r="A583" i="43"/>
  <c r="A570" i="43"/>
  <c r="A566" i="43"/>
  <c r="A567" i="43"/>
  <c r="A568" i="43"/>
  <c r="A565" i="43"/>
  <c r="A559" i="43"/>
  <c r="A560" i="43"/>
  <c r="A561" i="43"/>
  <c r="A562" i="43"/>
  <c r="A563" i="43"/>
  <c r="A558" i="43"/>
  <c r="A548" i="43"/>
  <c r="A549" i="43"/>
  <c r="A550" i="43"/>
  <c r="A551" i="43"/>
  <c r="A552" i="43"/>
  <c r="A553" i="43"/>
  <c r="A554" i="43"/>
  <c r="A555" i="43"/>
  <c r="A556" i="43"/>
  <c r="A545" i="43"/>
  <c r="A546" i="43"/>
  <c r="A544" i="43"/>
  <c r="A535" i="43"/>
  <c r="A536" i="43"/>
  <c r="A537" i="43"/>
  <c r="A538" i="43"/>
  <c r="A539" i="43"/>
  <c r="A540" i="43"/>
  <c r="A541" i="43"/>
  <c r="A542" i="43"/>
  <c r="A534" i="43"/>
  <c r="A532" i="43"/>
  <c r="A529" i="43"/>
  <c r="A489" i="43"/>
  <c r="A490" i="43"/>
  <c r="A491" i="43"/>
  <c r="A492" i="43"/>
  <c r="A493" i="43"/>
  <c r="A494" i="43"/>
  <c r="A495" i="43"/>
  <c r="A496" i="43"/>
  <c r="A497" i="43"/>
  <c r="A498" i="43"/>
  <c r="A499" i="43"/>
  <c r="A500" i="43"/>
  <c r="A501" i="43"/>
  <c r="A502" i="43"/>
  <c r="A503" i="43"/>
  <c r="A504" i="43"/>
  <c r="A505" i="43"/>
  <c r="A506" i="43"/>
  <c r="A507" i="43"/>
  <c r="A508" i="43"/>
  <c r="A509" i="43"/>
  <c r="A510" i="43"/>
  <c r="A511" i="43"/>
  <c r="A512" i="43"/>
  <c r="A513" i="43"/>
  <c r="A514" i="43"/>
  <c r="A515" i="43"/>
  <c r="A516" i="43"/>
  <c r="A517" i="43"/>
  <c r="A518" i="43"/>
  <c r="A519" i="43"/>
  <c r="A520" i="43"/>
  <c r="A521" i="43"/>
  <c r="A522" i="43"/>
  <c r="A523" i="43"/>
  <c r="A524" i="43"/>
  <c r="A525" i="43"/>
  <c r="A526" i="43"/>
  <c r="A527" i="43"/>
  <c r="A528" i="43"/>
  <c r="A488" i="43"/>
  <c r="A469" i="43"/>
  <c r="A470" i="43"/>
  <c r="A471" i="43"/>
  <c r="A472" i="43"/>
  <c r="A473" i="43"/>
  <c r="A474" i="43"/>
  <c r="A475" i="43"/>
  <c r="A476" i="43"/>
  <c r="A477" i="43"/>
  <c r="A478" i="43"/>
  <c r="A479" i="43"/>
  <c r="A480" i="43"/>
  <c r="A481" i="43"/>
  <c r="A482" i="43"/>
  <c r="A483" i="43"/>
  <c r="A484" i="43"/>
  <c r="A485" i="43"/>
  <c r="A486" i="43"/>
  <c r="A468" i="43"/>
  <c r="A356" i="43"/>
  <c r="A357" i="43"/>
  <c r="A358" i="43"/>
  <c r="A359" i="43"/>
  <c r="A360" i="43"/>
  <c r="A361" i="43"/>
  <c r="A362" i="43"/>
  <c r="A363" i="43"/>
  <c r="A364" i="43"/>
  <c r="A365" i="43"/>
  <c r="A366" i="43"/>
  <c r="A367" i="43"/>
  <c r="A368" i="43"/>
  <c r="A369" i="43"/>
  <c r="A370" i="43"/>
  <c r="A371" i="43"/>
  <c r="A372" i="43"/>
  <c r="A373" i="43"/>
  <c r="A374" i="43"/>
  <c r="A375" i="43"/>
  <c r="A376" i="43"/>
  <c r="A377" i="43"/>
  <c r="A378" i="43"/>
  <c r="A379" i="43"/>
  <c r="A380" i="43"/>
  <c r="A381" i="43"/>
  <c r="A382" i="43"/>
  <c r="A383" i="43"/>
  <c r="A384" i="43"/>
  <c r="A385" i="43"/>
  <c r="A386" i="43"/>
  <c r="A387" i="43"/>
  <c r="A388" i="43"/>
  <c r="A389" i="43"/>
  <c r="A390" i="43"/>
  <c r="A391" i="43"/>
  <c r="A392" i="43"/>
  <c r="A393" i="43"/>
  <c r="A394" i="43"/>
  <c r="A395" i="43"/>
  <c r="A396" i="43"/>
  <c r="A397" i="43"/>
  <c r="A398" i="43"/>
  <c r="A399" i="43"/>
  <c r="A400" i="43"/>
  <c r="A401" i="43"/>
  <c r="A402" i="43"/>
  <c r="A403" i="43"/>
  <c r="A404" i="43"/>
  <c r="A405" i="43"/>
  <c r="A406" i="43"/>
  <c r="A407" i="43"/>
  <c r="A408" i="43"/>
  <c r="A409" i="43"/>
  <c r="A410" i="43"/>
  <c r="A411" i="43"/>
  <c r="A412" i="43"/>
  <c r="A413" i="43"/>
  <c r="A414" i="43"/>
  <c r="A415" i="43"/>
  <c r="A416" i="43"/>
  <c r="A417" i="43"/>
  <c r="A418" i="43"/>
  <c r="A419" i="43"/>
  <c r="A420" i="43"/>
  <c r="A421" i="43"/>
  <c r="A422" i="43"/>
  <c r="A423" i="43"/>
  <c r="A424" i="43"/>
  <c r="A425" i="43"/>
  <c r="A426" i="43"/>
  <c r="A427" i="43"/>
  <c r="A428" i="43"/>
  <c r="A429" i="43"/>
  <c r="A430" i="43"/>
  <c r="A431" i="43"/>
  <c r="A432" i="43"/>
  <c r="A433" i="43"/>
  <c r="A434" i="43"/>
  <c r="A435" i="43"/>
  <c r="A436" i="43"/>
  <c r="A437" i="43"/>
  <c r="A438" i="43"/>
  <c r="A439" i="43"/>
  <c r="A440" i="43"/>
  <c r="A441" i="43"/>
  <c r="A442" i="43"/>
  <c r="A443" i="43"/>
  <c r="A444" i="43"/>
  <c r="A445" i="43"/>
  <c r="A446" i="43"/>
  <c r="A447" i="43"/>
  <c r="A448" i="43"/>
  <c r="A449" i="43"/>
  <c r="A450" i="43"/>
  <c r="A451" i="43"/>
  <c r="A452" i="43"/>
  <c r="A453" i="43"/>
  <c r="A454" i="43"/>
  <c r="A455" i="43"/>
  <c r="A456" i="43"/>
  <c r="A457" i="43"/>
  <c r="A458" i="43"/>
  <c r="A459" i="43"/>
  <c r="A460" i="43"/>
  <c r="A461" i="43"/>
  <c r="A462" i="43"/>
  <c r="A463" i="43"/>
  <c r="A464" i="43"/>
  <c r="A465" i="43"/>
  <c r="A466" i="43"/>
  <c r="A355" i="43"/>
  <c r="A329" i="43"/>
  <c r="A330" i="43"/>
  <c r="A331" i="43"/>
  <c r="A332" i="43"/>
  <c r="A333" i="43"/>
  <c r="A334" i="43"/>
  <c r="A335" i="43"/>
  <c r="A336" i="43"/>
  <c r="A337" i="43"/>
  <c r="A338" i="43"/>
  <c r="A339" i="43"/>
  <c r="A340" i="43"/>
  <c r="A341" i="43"/>
  <c r="A342" i="43"/>
  <c r="A343" i="43"/>
  <c r="A344" i="43"/>
  <c r="A345" i="43"/>
  <c r="A346" i="43"/>
  <c r="A347" i="43"/>
  <c r="A348" i="43"/>
  <c r="A349" i="43"/>
  <c r="A350" i="43"/>
  <c r="A351" i="43"/>
  <c r="A352" i="43"/>
  <c r="A328" i="43"/>
  <c r="A204" i="43"/>
  <c r="A205" i="43"/>
  <c r="A206" i="43"/>
  <c r="A207" i="43"/>
  <c r="A208" i="43"/>
  <c r="A209" i="43"/>
  <c r="A210" i="43"/>
  <c r="A211" i="43"/>
  <c r="A212" i="43"/>
  <c r="A213" i="43"/>
  <c r="A214" i="43"/>
  <c r="A215" i="43"/>
  <c r="A216" i="43"/>
  <c r="A217" i="43"/>
  <c r="A218" i="43"/>
  <c r="A219" i="43"/>
  <c r="A220" i="43"/>
  <c r="A221" i="43"/>
  <c r="A222" i="43"/>
  <c r="A223" i="43"/>
  <c r="A224" i="43"/>
  <c r="A225" i="43"/>
  <c r="A226" i="43"/>
  <c r="A227" i="43"/>
  <c r="A228" i="43"/>
  <c r="A229" i="43"/>
  <c r="A230" i="43"/>
  <c r="A231" i="43"/>
  <c r="A232" i="43"/>
  <c r="A233" i="43"/>
  <c r="A234" i="43"/>
  <c r="A235" i="43"/>
  <c r="A236" i="43"/>
  <c r="A237" i="43"/>
  <c r="A238" i="43"/>
  <c r="A239" i="43"/>
  <c r="A240" i="43"/>
  <c r="A241" i="43"/>
  <c r="A242" i="43"/>
  <c r="A243" i="43"/>
  <c r="A244" i="43"/>
  <c r="A245" i="43"/>
  <c r="A246" i="43"/>
  <c r="A247" i="43"/>
  <c r="A248" i="43"/>
  <c r="A249" i="43"/>
  <c r="A250" i="43"/>
  <c r="A251" i="43"/>
  <c r="A252" i="43"/>
  <c r="A253" i="43"/>
  <c r="A254" i="43"/>
  <c r="A255" i="43"/>
  <c r="A256" i="43"/>
  <c r="A257" i="43"/>
  <c r="A258" i="43"/>
  <c r="A259" i="43"/>
  <c r="A260" i="43"/>
  <c r="A261" i="43"/>
  <c r="A262" i="43"/>
  <c r="A263" i="43"/>
  <c r="A264" i="43"/>
  <c r="A265" i="43"/>
  <c r="A266" i="43"/>
  <c r="A267" i="43"/>
  <c r="A268" i="43"/>
  <c r="A269" i="43"/>
  <c r="A270" i="43"/>
  <c r="A271" i="43"/>
  <c r="A272" i="43"/>
  <c r="A273" i="43"/>
  <c r="A274" i="43"/>
  <c r="A275" i="43"/>
  <c r="A276" i="43"/>
  <c r="A277" i="43"/>
  <c r="A278" i="43"/>
  <c r="A279" i="43"/>
  <c r="A280" i="43"/>
  <c r="A281" i="43"/>
  <c r="A282" i="43"/>
  <c r="A283" i="43"/>
  <c r="A284" i="43"/>
  <c r="A285" i="43"/>
  <c r="A286" i="43"/>
  <c r="A287" i="43"/>
  <c r="A288" i="43"/>
  <c r="A289" i="43"/>
  <c r="A290" i="43"/>
  <c r="A291" i="43"/>
  <c r="A292" i="43"/>
  <c r="A293" i="43"/>
  <c r="A294" i="43"/>
  <c r="A295" i="43"/>
  <c r="A296" i="43"/>
  <c r="A297" i="43"/>
  <c r="A298" i="43"/>
  <c r="A299" i="43"/>
  <c r="A300" i="43"/>
  <c r="A301" i="43"/>
  <c r="A302" i="43"/>
  <c r="A303" i="43"/>
  <c r="A304" i="43"/>
  <c r="A305" i="43"/>
  <c r="A306" i="43"/>
  <c r="A307" i="43"/>
  <c r="A308" i="43"/>
  <c r="A309" i="43"/>
  <c r="A310" i="43"/>
  <c r="A311" i="43"/>
  <c r="A312" i="43"/>
  <c r="A313" i="43"/>
  <c r="A314" i="43"/>
  <c r="A315" i="43"/>
  <c r="A316" i="43"/>
  <c r="A317" i="43"/>
  <c r="A318" i="43"/>
  <c r="A319" i="43"/>
  <c r="A320" i="43"/>
  <c r="A321" i="43"/>
  <c r="A322" i="43"/>
  <c r="A323" i="43"/>
  <c r="A324" i="43"/>
  <c r="A325" i="43"/>
  <c r="A203" i="43"/>
  <c r="A198" i="43"/>
  <c r="A199" i="43"/>
  <c r="A7" i="43"/>
  <c r="A8" i="43"/>
  <c r="A9" i="43"/>
  <c r="A10" i="43"/>
  <c r="A11" i="43"/>
  <c r="A12" i="43"/>
  <c r="A13" i="43"/>
  <c r="A14" i="43"/>
  <c r="A15" i="43"/>
  <c r="A16" i="43"/>
  <c r="A17" i="43"/>
  <c r="A18" i="43"/>
  <c r="A19" i="43"/>
  <c r="A20" i="43"/>
  <c r="A21" i="43"/>
  <c r="A22" i="43"/>
  <c r="A23" i="43"/>
  <c r="A24" i="43"/>
  <c r="A25" i="43"/>
  <c r="A26" i="43"/>
  <c r="A27" i="43"/>
  <c r="A28" i="43"/>
  <c r="A29" i="43"/>
  <c r="A30" i="43"/>
  <c r="A31" i="43"/>
  <c r="A32" i="43"/>
  <c r="A33" i="43"/>
  <c r="A34" i="43"/>
  <c r="A35" i="43"/>
  <c r="A36" i="43"/>
  <c r="A37" i="43"/>
  <c r="A38" i="43"/>
  <c r="A39" i="43"/>
  <c r="A40" i="43"/>
  <c r="A41" i="43"/>
  <c r="A42" i="43"/>
  <c r="A43" i="43"/>
  <c r="A44" i="43"/>
  <c r="A45" i="43"/>
  <c r="A46" i="43"/>
  <c r="A47" i="43"/>
  <c r="A48" i="43"/>
  <c r="A49" i="43"/>
  <c r="A50" i="43"/>
  <c r="A51" i="43"/>
  <c r="A52" i="43"/>
  <c r="A53" i="43"/>
  <c r="A54" i="43"/>
  <c r="A55" i="43"/>
  <c r="A56" i="43"/>
  <c r="A57" i="43"/>
  <c r="A58" i="43"/>
  <c r="A59" i="43"/>
  <c r="A60" i="43"/>
  <c r="A61" i="43"/>
  <c r="A62" i="43"/>
  <c r="A63" i="43"/>
  <c r="A64" i="43"/>
  <c r="A65" i="43"/>
  <c r="A66" i="43"/>
  <c r="A67" i="43"/>
  <c r="A68" i="43"/>
  <c r="A69" i="43"/>
  <c r="A70" i="43"/>
  <c r="A71" i="43"/>
  <c r="A72" i="43"/>
  <c r="A73" i="43"/>
  <c r="A74" i="43"/>
  <c r="A75" i="43"/>
  <c r="A76" i="43"/>
  <c r="A77" i="43"/>
  <c r="A78" i="43"/>
  <c r="A79" i="43"/>
  <c r="A80" i="43"/>
  <c r="A81" i="43"/>
  <c r="A82" i="43"/>
  <c r="A83" i="43"/>
  <c r="A84" i="43"/>
  <c r="A85" i="43"/>
  <c r="A86" i="43"/>
  <c r="A87" i="43"/>
  <c r="A88" i="43"/>
  <c r="A89" i="43"/>
  <c r="A90" i="43"/>
  <c r="A91" i="43"/>
  <c r="A92" i="43"/>
  <c r="A93" i="43"/>
  <c r="A94" i="43"/>
  <c r="A95" i="43"/>
  <c r="A96" i="43"/>
  <c r="A97" i="43"/>
  <c r="A98" i="43"/>
  <c r="A99" i="43"/>
  <c r="A100" i="43"/>
  <c r="A101" i="43"/>
  <c r="A102" i="43"/>
  <c r="A103" i="43"/>
  <c r="A104" i="43"/>
  <c r="A105" i="43"/>
  <c r="A106" i="43"/>
  <c r="A107" i="43"/>
  <c r="A108" i="43"/>
  <c r="A109" i="43"/>
  <c r="A110" i="43"/>
  <c r="A111" i="43"/>
  <c r="A112" i="43"/>
  <c r="A113" i="43"/>
  <c r="A114" i="43"/>
  <c r="A115" i="43"/>
  <c r="A116" i="43"/>
  <c r="A117" i="43"/>
  <c r="A118" i="43"/>
  <c r="A119" i="43"/>
  <c r="A120" i="43"/>
  <c r="A121" i="43"/>
  <c r="A122" i="43"/>
  <c r="A123" i="43"/>
  <c r="A124" i="43"/>
  <c r="A125" i="43"/>
  <c r="A126" i="43"/>
  <c r="A127" i="43"/>
  <c r="A128" i="43"/>
  <c r="A129" i="43"/>
  <c r="A130" i="43"/>
  <c r="A131" i="43"/>
  <c r="A132" i="43"/>
  <c r="A133" i="43"/>
  <c r="A134" i="43"/>
  <c r="A135" i="43"/>
  <c r="A136" i="43"/>
  <c r="A137" i="43"/>
  <c r="A138" i="43"/>
  <c r="A139" i="43"/>
  <c r="A140" i="43"/>
  <c r="A141" i="43"/>
  <c r="A142" i="43"/>
  <c r="A143" i="43"/>
  <c r="A144" i="43"/>
  <c r="A145" i="43"/>
  <c r="A146" i="43"/>
  <c r="A147" i="43"/>
  <c r="A148" i="43"/>
  <c r="A149" i="43"/>
  <c r="A150" i="43"/>
  <c r="A151" i="43"/>
  <c r="A152" i="43"/>
  <c r="A153" i="43"/>
  <c r="A154" i="43"/>
  <c r="A155" i="43"/>
  <c r="A156" i="43"/>
  <c r="A157" i="43"/>
  <c r="A158" i="43"/>
  <c r="A159" i="43"/>
  <c r="A160" i="43"/>
  <c r="A161" i="43"/>
  <c r="A162" i="43"/>
  <c r="A163" i="43"/>
  <c r="A164" i="43"/>
  <c r="A165" i="43"/>
  <c r="A166" i="43"/>
  <c r="A167" i="43"/>
  <c r="A168" i="43"/>
  <c r="A169" i="43"/>
  <c r="A170" i="43"/>
  <c r="A171" i="43"/>
  <c r="A172" i="43"/>
  <c r="A173" i="43"/>
  <c r="A174" i="43"/>
  <c r="A175" i="43"/>
  <c r="A176" i="43"/>
  <c r="A177" i="43"/>
  <c r="A178" i="43"/>
  <c r="A179" i="43"/>
  <c r="A180" i="43"/>
  <c r="A181" i="43"/>
  <c r="A182" i="43"/>
  <c r="A183" i="43"/>
  <c r="A184" i="43"/>
  <c r="A185" i="43"/>
  <c r="A186" i="43"/>
  <c r="A187" i="43"/>
  <c r="A188" i="43"/>
  <c r="A189" i="43"/>
  <c r="A190" i="43"/>
  <c r="A191" i="43"/>
  <c r="A192" i="43"/>
  <c r="A193" i="43"/>
  <c r="A194" i="43"/>
  <c r="A195" i="43"/>
  <c r="A196" i="43"/>
  <c r="A197" i="43"/>
  <c r="A6" i="43"/>
  <c r="F488" i="43" l="1"/>
</calcChain>
</file>

<file path=xl/sharedStrings.xml><?xml version="1.0" encoding="utf-8"?>
<sst xmlns="http://schemas.openxmlformats.org/spreadsheetml/2006/main" count="6877" uniqueCount="2402">
  <si>
    <t>山陽ウェルマート 御幸店</t>
  </si>
  <si>
    <t>M－STUDIO㈱ 両名工場 （新築）</t>
    <rPh sb="16" eb="18">
      <t>シンチク</t>
    </rPh>
    <phoneticPr fontId="2"/>
  </si>
  <si>
    <t>大黒物産㈱ ラ・ムー 安来店</t>
    <rPh sb="0" eb="2">
      <t>ダイコク</t>
    </rPh>
    <rPh sb="2" eb="4">
      <t>ブッサン</t>
    </rPh>
    <phoneticPr fontId="2"/>
  </si>
  <si>
    <t>白洗舎店舗</t>
    <rPh sb="3" eb="5">
      <t>テンポ</t>
    </rPh>
    <phoneticPr fontId="2"/>
  </si>
  <si>
    <t>規模</t>
    <rPh sb="0" eb="2">
      <t>キボ</t>
    </rPh>
    <phoneticPr fontId="2"/>
  </si>
  <si>
    <t>構造種別</t>
    <rPh sb="0" eb="2">
      <t>コウゾウ</t>
    </rPh>
    <rPh sb="2" eb="4">
      <t>シュベツ</t>
    </rPh>
    <phoneticPr fontId="2"/>
  </si>
  <si>
    <t>平屋建</t>
    <rPh sb="0" eb="2">
      <t>ヒラヤ</t>
    </rPh>
    <rPh sb="2" eb="3">
      <t>ダ</t>
    </rPh>
    <phoneticPr fontId="2"/>
  </si>
  <si>
    <t>３階建</t>
    <rPh sb="1" eb="2">
      <t>カイ</t>
    </rPh>
    <rPh sb="2" eb="3">
      <t>タ</t>
    </rPh>
    <phoneticPr fontId="2"/>
  </si>
  <si>
    <t>２階建</t>
    <rPh sb="1" eb="2">
      <t>カイ</t>
    </rPh>
    <rPh sb="2" eb="3">
      <t>タ</t>
    </rPh>
    <phoneticPr fontId="2"/>
  </si>
  <si>
    <t>４階建</t>
    <rPh sb="1" eb="2">
      <t>カイ</t>
    </rPh>
    <rPh sb="2" eb="3">
      <t>タ</t>
    </rPh>
    <phoneticPr fontId="2"/>
  </si>
  <si>
    <t>フレスポ境港 新宮商事</t>
    <rPh sb="7" eb="9">
      <t>シンミヤ</t>
    </rPh>
    <rPh sb="9" eb="11">
      <t>ショウジ</t>
    </rPh>
    <phoneticPr fontId="2"/>
  </si>
  <si>
    <t>マミー防府 新田店</t>
    <rPh sb="3" eb="5">
      <t>ホウフ</t>
    </rPh>
    <phoneticPr fontId="2"/>
  </si>
  <si>
    <t>ジュンテンドー安芸津店</t>
    <rPh sb="7" eb="10">
      <t>アキツ</t>
    </rPh>
    <rPh sb="10" eb="11">
      <t>テン</t>
    </rPh>
    <phoneticPr fontId="2"/>
  </si>
  <si>
    <t>ジュンテンドー新須々万店</t>
    <rPh sb="7" eb="8">
      <t>シン</t>
    </rPh>
    <rPh sb="8" eb="9">
      <t>ス</t>
    </rPh>
    <rPh sb="10" eb="11">
      <t>マン</t>
    </rPh>
    <rPh sb="11" eb="12">
      <t>テン</t>
    </rPh>
    <phoneticPr fontId="2"/>
  </si>
  <si>
    <t>セブンイレブン防府西浦店</t>
    <rPh sb="7" eb="9">
      <t>ホウフ</t>
    </rPh>
    <rPh sb="9" eb="11">
      <t>ニシウラ</t>
    </rPh>
    <rPh sb="11" eb="12">
      <t>テン</t>
    </rPh>
    <phoneticPr fontId="2"/>
  </si>
  <si>
    <t>バロー羽島店</t>
    <rPh sb="3" eb="4">
      <t>ハ</t>
    </rPh>
    <rPh sb="4" eb="5">
      <t>シマ</t>
    </rPh>
    <rPh sb="5" eb="6">
      <t>テン</t>
    </rPh>
    <phoneticPr fontId="2"/>
  </si>
  <si>
    <t>セブンイレブン岡山福田店</t>
    <rPh sb="7" eb="9">
      <t>オカヤマ</t>
    </rPh>
    <rPh sb="9" eb="11">
      <t>フクダ</t>
    </rPh>
    <rPh sb="11" eb="12">
      <t>テン</t>
    </rPh>
    <phoneticPr fontId="2"/>
  </si>
  <si>
    <t>ユーホー伊勢丘店　本館</t>
    <rPh sb="4" eb="6">
      <t>イセ</t>
    </rPh>
    <rPh sb="6" eb="7">
      <t>オカ</t>
    </rPh>
    <rPh sb="7" eb="8">
      <t>テン</t>
    </rPh>
    <rPh sb="9" eb="11">
      <t>ホンカン</t>
    </rPh>
    <phoneticPr fontId="2"/>
  </si>
  <si>
    <t>ユーホー伊勢丘店　ペットショップ</t>
    <rPh sb="4" eb="6">
      <t>イセ</t>
    </rPh>
    <rPh sb="6" eb="7">
      <t>オカ</t>
    </rPh>
    <rPh sb="7" eb="8">
      <t>テン</t>
    </rPh>
    <phoneticPr fontId="2"/>
  </si>
  <si>
    <t>北川精機㈱　EDLC工場</t>
    <rPh sb="0" eb="1">
      <t>キタ</t>
    </rPh>
    <rPh sb="1" eb="2">
      <t>ガワ</t>
    </rPh>
    <rPh sb="2" eb="4">
      <t>セイキ</t>
    </rPh>
    <rPh sb="10" eb="12">
      <t>コウジョウ</t>
    </rPh>
    <phoneticPr fontId="2"/>
  </si>
  <si>
    <t>ジュンテンドー新平田店</t>
    <rPh sb="7" eb="8">
      <t>シン</t>
    </rPh>
    <rPh sb="8" eb="10">
      <t>ヒラタ</t>
    </rPh>
    <rPh sb="10" eb="11">
      <t>テン</t>
    </rPh>
    <phoneticPr fontId="2"/>
  </si>
  <si>
    <t>西友ひばりヶ丘団地店</t>
    <rPh sb="0" eb="2">
      <t>セイユウ</t>
    </rPh>
    <rPh sb="6" eb="7">
      <t>オカ</t>
    </rPh>
    <rPh sb="7" eb="9">
      <t>ダンチ</t>
    </rPh>
    <rPh sb="9" eb="10">
      <t>テン</t>
    </rPh>
    <phoneticPr fontId="2"/>
  </si>
  <si>
    <t>ハローズ乙島店</t>
    <rPh sb="4" eb="5">
      <t>オツ</t>
    </rPh>
    <rPh sb="5" eb="6">
      <t>シマ</t>
    </rPh>
    <rPh sb="6" eb="7">
      <t>テン</t>
    </rPh>
    <phoneticPr fontId="2"/>
  </si>
  <si>
    <t>ハローズ乙島店　テナント棟</t>
    <rPh sb="4" eb="5">
      <t>オツ</t>
    </rPh>
    <rPh sb="5" eb="6">
      <t>シマ</t>
    </rPh>
    <rPh sb="6" eb="7">
      <t>テン</t>
    </rPh>
    <rPh sb="12" eb="13">
      <t>トウ</t>
    </rPh>
    <phoneticPr fontId="2"/>
  </si>
  <si>
    <t>ジュンテンドー御津店</t>
    <rPh sb="7" eb="9">
      <t>ミツ</t>
    </rPh>
    <rPh sb="9" eb="10">
      <t>テン</t>
    </rPh>
    <phoneticPr fontId="2"/>
  </si>
  <si>
    <t>ハローズ江崎店</t>
    <rPh sb="4" eb="6">
      <t>エザキ</t>
    </rPh>
    <rPh sb="6" eb="7">
      <t>テン</t>
    </rPh>
    <phoneticPr fontId="2"/>
  </si>
  <si>
    <t>ジュンテンドー高屋店　</t>
    <rPh sb="7" eb="9">
      <t>タカヤ</t>
    </rPh>
    <rPh sb="9" eb="10">
      <t>テン</t>
    </rPh>
    <phoneticPr fontId="2"/>
  </si>
  <si>
    <t>富士屋ホテル仙石ゴルフクラブ</t>
    <rPh sb="0" eb="2">
      <t>フジ</t>
    </rPh>
    <rPh sb="2" eb="3">
      <t>ヤ</t>
    </rPh>
    <rPh sb="6" eb="8">
      <t>センセキ</t>
    </rPh>
    <phoneticPr fontId="2"/>
  </si>
  <si>
    <t>ハピッシュ金川新店</t>
    <rPh sb="5" eb="7">
      <t>カナガワ</t>
    </rPh>
    <rPh sb="7" eb="9">
      <t>シンテン</t>
    </rPh>
    <phoneticPr fontId="2"/>
  </si>
  <si>
    <t>ハローズ西大寺店</t>
    <rPh sb="4" eb="7">
      <t>サイダイジ</t>
    </rPh>
    <rPh sb="7" eb="8">
      <t>テン</t>
    </rPh>
    <phoneticPr fontId="2"/>
  </si>
  <si>
    <t>上越高田ショッピングモール</t>
    <rPh sb="0" eb="2">
      <t>ジョウエツ</t>
    </rPh>
    <rPh sb="2" eb="4">
      <t>タカダ</t>
    </rPh>
    <phoneticPr fontId="2"/>
  </si>
  <si>
    <t>建設地</t>
    <rPh sb="0" eb="3">
      <t>ケンセツチ</t>
    </rPh>
    <phoneticPr fontId="2"/>
  </si>
  <si>
    <t>サン工業工場</t>
    <rPh sb="2" eb="4">
      <t>コウギョウ</t>
    </rPh>
    <rPh sb="4" eb="6">
      <t>コウジョウ</t>
    </rPh>
    <phoneticPr fontId="2"/>
  </si>
  <si>
    <t>JAいずもラピタはまやま店</t>
    <rPh sb="12" eb="13">
      <t>テン</t>
    </rPh>
    <phoneticPr fontId="2"/>
  </si>
  <si>
    <t>ウォンツ西大寺店</t>
    <rPh sb="4" eb="7">
      <t>サイダイジ</t>
    </rPh>
    <rPh sb="7" eb="8">
      <t>テン</t>
    </rPh>
    <phoneticPr fontId="2"/>
  </si>
  <si>
    <t>アイスタ矢野</t>
    <rPh sb="4" eb="6">
      <t>ヤノ</t>
    </rPh>
    <phoneticPr fontId="2"/>
  </si>
  <si>
    <t>ハピッシュ国府市場</t>
    <rPh sb="5" eb="7">
      <t>コクフ</t>
    </rPh>
    <rPh sb="7" eb="9">
      <t>イチバ</t>
    </rPh>
    <phoneticPr fontId="2"/>
  </si>
  <si>
    <t>ハローズ西大寺店 テナント棟</t>
    <rPh sb="4" eb="7">
      <t>サイダイジ</t>
    </rPh>
    <rPh sb="7" eb="8">
      <t>テン</t>
    </rPh>
    <rPh sb="13" eb="14">
      <t>トウ</t>
    </rPh>
    <phoneticPr fontId="2"/>
  </si>
  <si>
    <t>万治モータース工場</t>
    <rPh sb="0" eb="2">
      <t>マンジ</t>
    </rPh>
    <rPh sb="7" eb="9">
      <t>コウジョウ</t>
    </rPh>
    <phoneticPr fontId="2"/>
  </si>
  <si>
    <t>万治モータースショールーム</t>
    <rPh sb="0" eb="2">
      <t>マンジ</t>
    </rPh>
    <phoneticPr fontId="2"/>
  </si>
  <si>
    <t>セブンイレブン宇部中宇部店</t>
    <rPh sb="7" eb="9">
      <t>ウベ</t>
    </rPh>
    <rPh sb="9" eb="10">
      <t>ナカ</t>
    </rPh>
    <rPh sb="10" eb="12">
      <t>ウベ</t>
    </rPh>
    <rPh sb="12" eb="13">
      <t>テン</t>
    </rPh>
    <phoneticPr fontId="2"/>
  </si>
  <si>
    <t>田中種苗 倉庫棟</t>
    <rPh sb="0" eb="2">
      <t>タナカ</t>
    </rPh>
    <rPh sb="2" eb="4">
      <t>シュビョウ</t>
    </rPh>
    <rPh sb="5" eb="7">
      <t>ソウコ</t>
    </rPh>
    <rPh sb="7" eb="8">
      <t>トウ</t>
    </rPh>
    <phoneticPr fontId="2"/>
  </si>
  <si>
    <t>田中種苗 事務所棟</t>
    <rPh sb="0" eb="2">
      <t>タナカ</t>
    </rPh>
    <rPh sb="2" eb="4">
      <t>シュビョウ</t>
    </rPh>
    <rPh sb="5" eb="7">
      <t>ジム</t>
    </rPh>
    <rPh sb="7" eb="8">
      <t>ショ</t>
    </rPh>
    <rPh sb="8" eb="9">
      <t>トウ</t>
    </rPh>
    <phoneticPr fontId="2"/>
  </si>
  <si>
    <t>広島醤油</t>
    <rPh sb="0" eb="2">
      <t>ヒロシマ</t>
    </rPh>
    <rPh sb="2" eb="4">
      <t>ショウユ</t>
    </rPh>
    <phoneticPr fontId="2"/>
  </si>
  <si>
    <t>ファミリーマート彦根大藪店</t>
    <rPh sb="8" eb="10">
      <t>ヒコネ</t>
    </rPh>
    <rPh sb="10" eb="12">
      <t>オオヤブ</t>
    </rPh>
    <rPh sb="12" eb="13">
      <t>テン</t>
    </rPh>
    <phoneticPr fontId="2"/>
  </si>
  <si>
    <t>ジュンテンドー岡山神崎店</t>
    <rPh sb="7" eb="9">
      <t>オカヤマ</t>
    </rPh>
    <rPh sb="9" eb="11">
      <t>カンザキ</t>
    </rPh>
    <rPh sb="11" eb="12">
      <t>テン</t>
    </rPh>
    <phoneticPr fontId="2"/>
  </si>
  <si>
    <t>ドラッグストア</t>
    <phoneticPr fontId="2"/>
  </si>
  <si>
    <t>工場</t>
    <rPh sb="0" eb="2">
      <t>コウジョウ</t>
    </rPh>
    <phoneticPr fontId="2"/>
  </si>
  <si>
    <t>飲食店</t>
    <rPh sb="0" eb="2">
      <t>インショク</t>
    </rPh>
    <rPh sb="2" eb="3">
      <t>テン</t>
    </rPh>
    <phoneticPr fontId="2"/>
  </si>
  <si>
    <t>倉庫</t>
    <rPh sb="0" eb="2">
      <t>ソウコ</t>
    </rPh>
    <phoneticPr fontId="2"/>
  </si>
  <si>
    <t>倉庫　</t>
    <rPh sb="0" eb="2">
      <t>ソウコ</t>
    </rPh>
    <phoneticPr fontId="2"/>
  </si>
  <si>
    <t>事務所</t>
    <rPh sb="0" eb="2">
      <t>ジム</t>
    </rPh>
    <rPh sb="2" eb="3">
      <t>ショ</t>
    </rPh>
    <phoneticPr fontId="2"/>
  </si>
  <si>
    <t>コスモス薬品西大寺</t>
    <rPh sb="4" eb="6">
      <t>ヤクヒン</t>
    </rPh>
    <rPh sb="6" eb="9">
      <t>サイダイジ</t>
    </rPh>
    <phoneticPr fontId="2"/>
  </si>
  <si>
    <t>バロー浜松有玉</t>
    <rPh sb="3" eb="5">
      <t>ハママツ</t>
    </rPh>
    <rPh sb="5" eb="6">
      <t>アリ</t>
    </rPh>
    <rPh sb="6" eb="7">
      <t>タマ</t>
    </rPh>
    <phoneticPr fontId="2"/>
  </si>
  <si>
    <t>デイリーヤマザキ大東</t>
    <rPh sb="8" eb="10">
      <t>ダイトウ</t>
    </rPh>
    <phoneticPr fontId="2"/>
  </si>
  <si>
    <t>ハローズ十日市</t>
    <rPh sb="4" eb="6">
      <t>トオカ</t>
    </rPh>
    <rPh sb="6" eb="7">
      <t>イチ</t>
    </rPh>
    <phoneticPr fontId="2"/>
  </si>
  <si>
    <t>ハローズ岡南</t>
    <rPh sb="4" eb="5">
      <t>オカ</t>
    </rPh>
    <rPh sb="5" eb="6">
      <t>ミナミ</t>
    </rPh>
    <phoneticPr fontId="2"/>
  </si>
  <si>
    <t>バロー碧南</t>
    <rPh sb="3" eb="4">
      <t>アオ</t>
    </rPh>
    <rPh sb="4" eb="5">
      <t>ミナミ</t>
    </rPh>
    <phoneticPr fontId="2"/>
  </si>
  <si>
    <t>吹田倉庫</t>
    <rPh sb="0" eb="2">
      <t>スイタ</t>
    </rPh>
    <rPh sb="2" eb="4">
      <t>ソウコ</t>
    </rPh>
    <phoneticPr fontId="2"/>
  </si>
  <si>
    <t>ハローズ花尻</t>
    <rPh sb="4" eb="5">
      <t>ハナ</t>
    </rPh>
    <rPh sb="5" eb="6">
      <t>ジリ</t>
    </rPh>
    <phoneticPr fontId="2"/>
  </si>
  <si>
    <t>ｶｲﾝｽﾞﾓｰﾙ大利根Aｶｲﾝｽﾞ棟</t>
    <rPh sb="8" eb="11">
      <t>オオトネ</t>
    </rPh>
    <rPh sb="17" eb="18">
      <t>トウ</t>
    </rPh>
    <phoneticPr fontId="2"/>
  </si>
  <si>
    <t>あかのれん碧南</t>
    <rPh sb="5" eb="7">
      <t>ヘキナン</t>
    </rPh>
    <phoneticPr fontId="2"/>
  </si>
  <si>
    <t>バロー高浜</t>
    <rPh sb="3" eb="5">
      <t>タカハマ</t>
    </rPh>
    <phoneticPr fontId="2"/>
  </si>
  <si>
    <t>物件名</t>
    <rPh sb="0" eb="2">
      <t>ブッケン</t>
    </rPh>
    <rPh sb="2" eb="3">
      <t>メイ</t>
    </rPh>
    <phoneticPr fontId="2"/>
  </si>
  <si>
    <t>内容</t>
    <rPh sb="0" eb="2">
      <t>ナイヨウ</t>
    </rPh>
    <phoneticPr fontId="2"/>
  </si>
  <si>
    <t>ホームセンター</t>
  </si>
  <si>
    <t>ベイシア電器玉造</t>
    <rPh sb="4" eb="6">
      <t>デンキ</t>
    </rPh>
    <rPh sb="6" eb="8">
      <t>タマツクリ</t>
    </rPh>
    <phoneticPr fontId="2"/>
  </si>
  <si>
    <t>ワンダーグー玉造</t>
    <rPh sb="6" eb="8">
      <t>タマツクリ</t>
    </rPh>
    <phoneticPr fontId="2"/>
  </si>
  <si>
    <t>タチヤ木曽岬</t>
    <rPh sb="3" eb="5">
      <t>キソ</t>
    </rPh>
    <rPh sb="5" eb="6">
      <t>ミサキ</t>
    </rPh>
    <phoneticPr fontId="2"/>
  </si>
  <si>
    <t>ケーズデンキ仙台太白店</t>
    <rPh sb="6" eb="8">
      <t>センダイ</t>
    </rPh>
    <rPh sb="8" eb="9">
      <t>フト</t>
    </rPh>
    <rPh sb="9" eb="10">
      <t>シロ</t>
    </rPh>
    <rPh sb="10" eb="11">
      <t>ミセ</t>
    </rPh>
    <phoneticPr fontId="2"/>
  </si>
  <si>
    <t>ニトリ大崎店</t>
    <rPh sb="3" eb="5">
      <t>オオサキ</t>
    </rPh>
    <rPh sb="5" eb="6">
      <t>ミセ</t>
    </rPh>
    <phoneticPr fontId="2"/>
  </si>
  <si>
    <t>山陽ウェルマート 大門店</t>
  </si>
  <si>
    <t>マックスバリュ 世羅店</t>
  </si>
  <si>
    <t>ユーホー 向島店</t>
  </si>
  <si>
    <t>ユーホー 松永店</t>
  </si>
  <si>
    <t>わたなべ生鮮館 玉野店</t>
  </si>
  <si>
    <t>中田マンション</t>
  </si>
  <si>
    <t>ユーホー 瀬戸店</t>
  </si>
  <si>
    <t>ユーホー 三次店</t>
  </si>
  <si>
    <t>ひまわり・エヴリィ 可部店</t>
  </si>
  <si>
    <t>ひまわり 東深津店</t>
  </si>
  <si>
    <t>ひまわり 中庄店</t>
  </si>
  <si>
    <t>マックハウスプラザ</t>
  </si>
  <si>
    <t>神辺マンション</t>
  </si>
  <si>
    <t>畑本マンション</t>
  </si>
  <si>
    <t>万惣 八本松店</t>
  </si>
  <si>
    <t>ウェルネス 安来店</t>
  </si>
  <si>
    <t>100円ショップ 境港店</t>
  </si>
  <si>
    <t>フレスポ境港 ㈱八光</t>
  </si>
  <si>
    <t>フレスポ境港 大漁丸</t>
  </si>
  <si>
    <t>業務スーパーフレスポ 境港店</t>
  </si>
  <si>
    <t>ユーホー 神辺店</t>
  </si>
  <si>
    <t>ジーベック物流センター</t>
  </si>
  <si>
    <t>梅田駅北倉庫 Ａ棟</t>
  </si>
  <si>
    <t>梅田駅北倉庫 Ｂ棟</t>
  </si>
  <si>
    <t>梅田駅北倉庫 Ｃ棟</t>
  </si>
  <si>
    <t>梅田駅北倉庫 Ｄ棟</t>
  </si>
  <si>
    <t>ドラッグストア</t>
  </si>
  <si>
    <t>物流センター</t>
  </si>
  <si>
    <t>コンビニエンスストア</t>
  </si>
  <si>
    <t>OKAMOTO　VIETNAM　FACTORY</t>
  </si>
  <si>
    <t>施工時期</t>
    <rPh sb="0" eb="2">
      <t>セコウ</t>
    </rPh>
    <rPh sb="2" eb="4">
      <t>ジキ</t>
    </rPh>
    <phoneticPr fontId="2"/>
  </si>
  <si>
    <t>ニトリ秋田大仙店</t>
    <rPh sb="3" eb="5">
      <t>アキタ</t>
    </rPh>
    <rPh sb="5" eb="7">
      <t>ダイセン</t>
    </rPh>
    <rPh sb="7" eb="8">
      <t>ミセ</t>
    </rPh>
    <phoneticPr fontId="2"/>
  </si>
  <si>
    <t>百済駅コンテナ検修</t>
  </si>
  <si>
    <t>ジュンテンドー中庄</t>
  </si>
  <si>
    <t>ニトリ木更津店</t>
    <rPh sb="3" eb="6">
      <t>キサラヅ</t>
    </rPh>
    <rPh sb="6" eb="7">
      <t>テン</t>
    </rPh>
    <phoneticPr fontId="2"/>
  </si>
  <si>
    <t>3階建</t>
    <rPh sb="1" eb="2">
      <t>カイ</t>
    </rPh>
    <rPh sb="2" eb="3">
      <t>タ</t>
    </rPh>
    <phoneticPr fontId="2"/>
  </si>
  <si>
    <t>ニトリ上越店</t>
    <rPh sb="3" eb="5">
      <t>ジョウエツ</t>
    </rPh>
    <rPh sb="5" eb="6">
      <t>テン</t>
    </rPh>
    <phoneticPr fontId="2"/>
  </si>
  <si>
    <t>2階建</t>
    <rPh sb="1" eb="2">
      <t>カイ</t>
    </rPh>
    <rPh sb="2" eb="3">
      <t>タ</t>
    </rPh>
    <phoneticPr fontId="2"/>
  </si>
  <si>
    <t>平屋建</t>
    <phoneticPr fontId="2"/>
  </si>
  <si>
    <t>新山口乗務員センター　詰所</t>
    <rPh sb="0" eb="1">
      <t>シン</t>
    </rPh>
    <rPh sb="1" eb="3">
      <t>ヤマグチ</t>
    </rPh>
    <rPh sb="3" eb="6">
      <t>ジョウムイン</t>
    </rPh>
    <rPh sb="11" eb="13">
      <t>ツメショ</t>
    </rPh>
    <phoneticPr fontId="2"/>
  </si>
  <si>
    <t>新山口乗務員センター　事務所</t>
    <rPh sb="0" eb="1">
      <t>シン</t>
    </rPh>
    <rPh sb="1" eb="3">
      <t>ヤマグチ</t>
    </rPh>
    <rPh sb="3" eb="6">
      <t>ジョウムイン</t>
    </rPh>
    <rPh sb="11" eb="13">
      <t>ジム</t>
    </rPh>
    <rPh sb="13" eb="14">
      <t>ショ</t>
    </rPh>
    <phoneticPr fontId="2"/>
  </si>
  <si>
    <t>バロー堀越店</t>
    <rPh sb="3" eb="5">
      <t>ホリコシ</t>
    </rPh>
    <rPh sb="5" eb="6">
      <t>テン</t>
    </rPh>
    <phoneticPr fontId="2"/>
  </si>
  <si>
    <t>JRBハイツ矢賀</t>
    <rPh sb="6" eb="8">
      <t>ヤガ</t>
    </rPh>
    <phoneticPr fontId="2"/>
  </si>
  <si>
    <t>3階建</t>
    <rPh sb="1" eb="3">
      <t>カイダ</t>
    </rPh>
    <phoneticPr fontId="2"/>
  </si>
  <si>
    <t>RC造</t>
    <rPh sb="2" eb="3">
      <t>ゾウ</t>
    </rPh>
    <phoneticPr fontId="2"/>
  </si>
  <si>
    <t>オリンピック西尾久店</t>
    <rPh sb="6" eb="7">
      <t>ニシ</t>
    </rPh>
    <rPh sb="7" eb="9">
      <t>オク</t>
    </rPh>
    <rPh sb="9" eb="10">
      <t>ミセ</t>
    </rPh>
    <phoneticPr fontId="2"/>
  </si>
  <si>
    <t>東武運輸㈱上越倉庫　一般倉庫棟　</t>
    <rPh sb="0" eb="2">
      <t>トウブ</t>
    </rPh>
    <rPh sb="2" eb="4">
      <t>ウンユ</t>
    </rPh>
    <rPh sb="5" eb="7">
      <t>ジョウエツ</t>
    </rPh>
    <rPh sb="7" eb="9">
      <t>ソウコ</t>
    </rPh>
    <rPh sb="10" eb="12">
      <t>イッパン</t>
    </rPh>
    <rPh sb="12" eb="14">
      <t>ソウコ</t>
    </rPh>
    <rPh sb="14" eb="15">
      <t>トウ</t>
    </rPh>
    <phoneticPr fontId="2"/>
  </si>
  <si>
    <t>東武運輸㈱上越倉庫　テント倉庫棟</t>
    <rPh sb="0" eb="2">
      <t>トウブ</t>
    </rPh>
    <rPh sb="2" eb="4">
      <t>ウンユ</t>
    </rPh>
    <rPh sb="5" eb="7">
      <t>ジョウエツ</t>
    </rPh>
    <rPh sb="7" eb="9">
      <t>ソウコ</t>
    </rPh>
    <rPh sb="13" eb="15">
      <t>ソウコ</t>
    </rPh>
    <rPh sb="15" eb="16">
      <t>トウ</t>
    </rPh>
    <phoneticPr fontId="2"/>
  </si>
  <si>
    <t>あかのれん東海名和店</t>
    <rPh sb="5" eb="6">
      <t>ヒガシ</t>
    </rPh>
    <rPh sb="6" eb="7">
      <t>ウミ</t>
    </rPh>
    <rPh sb="7" eb="8">
      <t>ナ</t>
    </rPh>
    <rPh sb="8" eb="9">
      <t>ワ</t>
    </rPh>
    <rPh sb="9" eb="10">
      <t>テン</t>
    </rPh>
    <phoneticPr fontId="2"/>
  </si>
  <si>
    <t>ケーズデンキ本巣店</t>
    <rPh sb="6" eb="8">
      <t>モトス</t>
    </rPh>
    <rPh sb="8" eb="9">
      <t>テン</t>
    </rPh>
    <phoneticPr fontId="2"/>
  </si>
  <si>
    <t>ファミリーマートＪＲ和田岬</t>
    <rPh sb="10" eb="13">
      <t>ワダミサキ</t>
    </rPh>
    <phoneticPr fontId="2"/>
  </si>
  <si>
    <t>バロー静波店</t>
    <rPh sb="3" eb="4">
      <t>シズ</t>
    </rPh>
    <rPh sb="4" eb="5">
      <t>ナミ</t>
    </rPh>
    <rPh sb="5" eb="6">
      <t>テン</t>
    </rPh>
    <phoneticPr fontId="2"/>
  </si>
  <si>
    <t>イズミヤ広陵店</t>
    <rPh sb="4" eb="6">
      <t>コウリョウ</t>
    </rPh>
    <rPh sb="6" eb="7">
      <t>テン</t>
    </rPh>
    <phoneticPr fontId="2"/>
  </si>
  <si>
    <t>2階建</t>
    <rPh sb="1" eb="3">
      <t>カイダ</t>
    </rPh>
    <phoneticPr fontId="2"/>
  </si>
  <si>
    <t>共立クリニック</t>
    <rPh sb="0" eb="2">
      <t>キョウリツ</t>
    </rPh>
    <phoneticPr fontId="2"/>
  </si>
  <si>
    <t>河内永和店舗開発</t>
    <rPh sb="0" eb="2">
      <t>コウチ</t>
    </rPh>
    <rPh sb="2" eb="4">
      <t>エイワ</t>
    </rPh>
    <rPh sb="4" eb="6">
      <t>テンポ</t>
    </rPh>
    <rPh sb="6" eb="8">
      <t>カイハツ</t>
    </rPh>
    <phoneticPr fontId="2"/>
  </si>
  <si>
    <t>ウエルシア薬局　川口峯店</t>
    <rPh sb="5" eb="7">
      <t>ヤッキョク</t>
    </rPh>
    <rPh sb="8" eb="10">
      <t>カワグチ</t>
    </rPh>
    <rPh sb="10" eb="11">
      <t>ミネ</t>
    </rPh>
    <rPh sb="11" eb="12">
      <t>テン</t>
    </rPh>
    <phoneticPr fontId="2"/>
  </si>
  <si>
    <t>バロー名和店</t>
    <rPh sb="3" eb="4">
      <t>ナ</t>
    </rPh>
    <rPh sb="4" eb="5">
      <t>ワ</t>
    </rPh>
    <rPh sb="5" eb="6">
      <t>テン</t>
    </rPh>
    <phoneticPr fontId="2"/>
  </si>
  <si>
    <t>長居駅　店舗</t>
    <rPh sb="0" eb="2">
      <t>ナガイ</t>
    </rPh>
    <rPh sb="2" eb="3">
      <t>エキ</t>
    </rPh>
    <rPh sb="4" eb="6">
      <t>テンポ</t>
    </rPh>
    <phoneticPr fontId="2"/>
  </si>
  <si>
    <t>ウエルシア薬局　松本高宮西店</t>
    <rPh sb="5" eb="7">
      <t>ヤッキョク</t>
    </rPh>
    <rPh sb="8" eb="10">
      <t>マツモト</t>
    </rPh>
    <rPh sb="10" eb="12">
      <t>タカミヤ</t>
    </rPh>
    <rPh sb="12" eb="13">
      <t>ニシ</t>
    </rPh>
    <rPh sb="13" eb="14">
      <t>テン</t>
    </rPh>
    <phoneticPr fontId="2"/>
  </si>
  <si>
    <t>ウエルシア山武成東店</t>
    <rPh sb="5" eb="7">
      <t>サンブ</t>
    </rPh>
    <rPh sb="7" eb="8">
      <t>ナ</t>
    </rPh>
    <rPh sb="8" eb="9">
      <t>ヒガシ</t>
    </rPh>
    <rPh sb="9" eb="10">
      <t>テン</t>
    </rPh>
    <phoneticPr fontId="2"/>
  </si>
  <si>
    <t>バロー上田秋和店</t>
    <rPh sb="3" eb="5">
      <t>ウエダ</t>
    </rPh>
    <rPh sb="5" eb="7">
      <t>アキワ</t>
    </rPh>
    <rPh sb="7" eb="8">
      <t>テン</t>
    </rPh>
    <phoneticPr fontId="2"/>
  </si>
  <si>
    <t>ウエルシア東川口店</t>
    <rPh sb="5" eb="8">
      <t>ヒガシカワグチ</t>
    </rPh>
    <rPh sb="8" eb="9">
      <t>テン</t>
    </rPh>
    <phoneticPr fontId="2"/>
  </si>
  <si>
    <t>ナルス上越IC</t>
    <rPh sb="3" eb="5">
      <t>ジョウエツ</t>
    </rPh>
    <phoneticPr fontId="2"/>
  </si>
  <si>
    <t>寺島薬局　下妻田下店</t>
    <rPh sb="0" eb="2">
      <t>テラシマ</t>
    </rPh>
    <rPh sb="2" eb="4">
      <t>ヤッキョク</t>
    </rPh>
    <rPh sb="5" eb="6">
      <t>シタ</t>
    </rPh>
    <rPh sb="6" eb="7">
      <t>ツマ</t>
    </rPh>
    <rPh sb="7" eb="8">
      <t>タ</t>
    </rPh>
    <rPh sb="8" eb="9">
      <t>シタ</t>
    </rPh>
    <rPh sb="9" eb="10">
      <t>テン</t>
    </rPh>
    <phoneticPr fontId="2"/>
  </si>
  <si>
    <t>ニトリ仙台新港店</t>
    <rPh sb="3" eb="5">
      <t>センダイ</t>
    </rPh>
    <rPh sb="5" eb="7">
      <t>シンコウ</t>
    </rPh>
    <rPh sb="7" eb="8">
      <t>テン</t>
    </rPh>
    <phoneticPr fontId="2"/>
  </si>
  <si>
    <t>ホームセンター</t>
    <phoneticPr fontId="2"/>
  </si>
  <si>
    <t>エンチョー豊橋</t>
    <rPh sb="5" eb="7">
      <t>トヨハシ</t>
    </rPh>
    <phoneticPr fontId="2"/>
  </si>
  <si>
    <t>家電量販店</t>
    <rPh sb="0" eb="2">
      <t>カデン</t>
    </rPh>
    <rPh sb="2" eb="5">
      <t>リョウハンテン</t>
    </rPh>
    <phoneticPr fontId="4"/>
  </si>
  <si>
    <t>家電量販店</t>
    <rPh sb="0" eb="2">
      <t>カデン</t>
    </rPh>
    <rPh sb="2" eb="5">
      <t>リョウハンテン</t>
    </rPh>
    <phoneticPr fontId="2"/>
  </si>
  <si>
    <t>カインズ宇都宮</t>
    <rPh sb="4" eb="7">
      <t>ウツノミヤ</t>
    </rPh>
    <phoneticPr fontId="2"/>
  </si>
  <si>
    <t>ウエルシア土気</t>
    <rPh sb="5" eb="7">
      <t>トケ</t>
    </rPh>
    <phoneticPr fontId="2"/>
  </si>
  <si>
    <t>寺島薬局土浦田中</t>
    <rPh sb="0" eb="2">
      <t>テラシマ</t>
    </rPh>
    <rPh sb="2" eb="4">
      <t>ヤッキョク</t>
    </rPh>
    <rPh sb="4" eb="6">
      <t>ツチウラ</t>
    </rPh>
    <rPh sb="6" eb="8">
      <t>タナカ</t>
    </rPh>
    <phoneticPr fontId="4"/>
  </si>
  <si>
    <t>ウエルシア八千代大和田</t>
    <rPh sb="5" eb="8">
      <t>ヤチヨ</t>
    </rPh>
    <rPh sb="8" eb="11">
      <t>オオワダ</t>
    </rPh>
    <phoneticPr fontId="2"/>
  </si>
  <si>
    <t>コープ大野辻</t>
    <rPh sb="3" eb="5">
      <t>オオノ</t>
    </rPh>
    <rPh sb="5" eb="6">
      <t>ツジ</t>
    </rPh>
    <phoneticPr fontId="2"/>
  </si>
  <si>
    <t>S造</t>
    <rPh sb="1" eb="2">
      <t>ゾウ</t>
    </rPh>
    <phoneticPr fontId="2"/>
  </si>
  <si>
    <t>倉庫</t>
    <rPh sb="0" eb="2">
      <t>ソウコ</t>
    </rPh>
    <phoneticPr fontId="4"/>
  </si>
  <si>
    <t>秋田物流倉庫</t>
    <rPh sb="0" eb="2">
      <t>アキタ</t>
    </rPh>
    <rPh sb="2" eb="4">
      <t>ブツリュウ</t>
    </rPh>
    <rPh sb="4" eb="6">
      <t>ソウコ</t>
    </rPh>
    <phoneticPr fontId="4"/>
  </si>
  <si>
    <t>ジュンテンドー熊野店</t>
    <rPh sb="7" eb="9">
      <t>クマノ</t>
    </rPh>
    <rPh sb="9" eb="10">
      <t>テン</t>
    </rPh>
    <phoneticPr fontId="2"/>
  </si>
  <si>
    <t>ひまわり第一保育園</t>
    <rPh sb="4" eb="6">
      <t>ダイイチ</t>
    </rPh>
    <rPh sb="6" eb="9">
      <t>ホイクエン</t>
    </rPh>
    <phoneticPr fontId="4"/>
  </si>
  <si>
    <t>鳩山鉄工</t>
    <rPh sb="0" eb="2">
      <t>ハトヤマ</t>
    </rPh>
    <rPh sb="2" eb="4">
      <t>テッコウ</t>
    </rPh>
    <phoneticPr fontId="4"/>
  </si>
  <si>
    <t>習志野配送センター（ネクスコ）</t>
    <rPh sb="0" eb="3">
      <t>ナラシノ</t>
    </rPh>
    <rPh sb="3" eb="5">
      <t>ハイソウ</t>
    </rPh>
    <phoneticPr fontId="2"/>
  </si>
  <si>
    <t>ZAGZAG高松春日店</t>
    <rPh sb="6" eb="8">
      <t>タカマツ</t>
    </rPh>
    <rPh sb="8" eb="11">
      <t>カスガテン</t>
    </rPh>
    <phoneticPr fontId="2"/>
  </si>
  <si>
    <t>俊徳道駅高架下</t>
    <rPh sb="0" eb="1">
      <t>シュン</t>
    </rPh>
    <rPh sb="1" eb="2">
      <t>トク</t>
    </rPh>
    <rPh sb="2" eb="3">
      <t>ミチ</t>
    </rPh>
    <rPh sb="3" eb="4">
      <t>エキ</t>
    </rPh>
    <rPh sb="4" eb="7">
      <t>コウカシタ</t>
    </rPh>
    <phoneticPr fontId="2"/>
  </si>
  <si>
    <t>いちやまマート諏訪店</t>
    <rPh sb="7" eb="10">
      <t>スワテン</t>
    </rPh>
    <phoneticPr fontId="2"/>
  </si>
  <si>
    <t>ウエルシア薬局甲府富竹店</t>
    <rPh sb="5" eb="7">
      <t>ヤッキョク</t>
    </rPh>
    <rPh sb="7" eb="9">
      <t>コウフ</t>
    </rPh>
    <rPh sb="9" eb="10">
      <t>トミ</t>
    </rPh>
    <rPh sb="10" eb="11">
      <t>タケ</t>
    </rPh>
    <rPh sb="11" eb="12">
      <t>テン</t>
    </rPh>
    <phoneticPr fontId="2"/>
  </si>
  <si>
    <t>スギヤマ自動車㈱テスター場</t>
    <rPh sb="4" eb="7">
      <t>ジドウシャ</t>
    </rPh>
    <rPh sb="12" eb="13">
      <t>ジョウ</t>
    </rPh>
    <phoneticPr fontId="2"/>
  </si>
  <si>
    <t>西遠丸百農業協同組合事務所</t>
    <rPh sb="0" eb="1">
      <t>ニシ</t>
    </rPh>
    <rPh sb="1" eb="2">
      <t>トオ</t>
    </rPh>
    <rPh sb="2" eb="3">
      <t>マル</t>
    </rPh>
    <rPh sb="3" eb="4">
      <t>ヒャク</t>
    </rPh>
    <rPh sb="4" eb="6">
      <t>ノウギョウ</t>
    </rPh>
    <rPh sb="6" eb="8">
      <t>キョウドウ</t>
    </rPh>
    <rPh sb="8" eb="10">
      <t>クミアイ</t>
    </rPh>
    <rPh sb="10" eb="12">
      <t>ジム</t>
    </rPh>
    <rPh sb="12" eb="13">
      <t>ショ</t>
    </rPh>
    <phoneticPr fontId="2"/>
  </si>
  <si>
    <t>琉球大学立体駐車場</t>
    <rPh sb="0" eb="2">
      <t>リュウキュウ</t>
    </rPh>
    <rPh sb="2" eb="4">
      <t>ダイガク</t>
    </rPh>
    <rPh sb="4" eb="6">
      <t>リッタイ</t>
    </rPh>
    <rPh sb="6" eb="9">
      <t>チュウシャジョウ</t>
    </rPh>
    <phoneticPr fontId="2"/>
  </si>
  <si>
    <t>ウエルシア薬局我孫子若松店</t>
    <rPh sb="5" eb="7">
      <t>ヤッキョク</t>
    </rPh>
    <rPh sb="7" eb="10">
      <t>アビコ</t>
    </rPh>
    <rPh sb="10" eb="13">
      <t>ワカマツテン</t>
    </rPh>
    <phoneticPr fontId="2"/>
  </si>
  <si>
    <t>ケーズデンキ幸手</t>
    <rPh sb="6" eb="7">
      <t>サチ</t>
    </rPh>
    <rPh sb="7" eb="8">
      <t>テ</t>
    </rPh>
    <phoneticPr fontId="2"/>
  </si>
  <si>
    <t>とりせん太田新井店</t>
    <rPh sb="4" eb="6">
      <t>オオタ</t>
    </rPh>
    <rPh sb="6" eb="9">
      <t>アライテン</t>
    </rPh>
    <phoneticPr fontId="2"/>
  </si>
  <si>
    <t>家電量販店</t>
    <rPh sb="0" eb="1">
      <t>カ</t>
    </rPh>
    <rPh sb="1" eb="2">
      <t>デン</t>
    </rPh>
    <rPh sb="2" eb="5">
      <t>リョウハンテン</t>
    </rPh>
    <phoneticPr fontId="2"/>
  </si>
  <si>
    <t>南岩国</t>
    <rPh sb="0" eb="1">
      <t>ミナミ</t>
    </rPh>
    <rPh sb="1" eb="3">
      <t>イワクニ</t>
    </rPh>
    <phoneticPr fontId="2"/>
  </si>
  <si>
    <t>ジュンテンドー大崎</t>
    <rPh sb="7" eb="9">
      <t>オオサキ</t>
    </rPh>
    <phoneticPr fontId="2"/>
  </si>
  <si>
    <t>ジュンテンドー廿日市</t>
    <rPh sb="7" eb="10">
      <t>ハツカイチ</t>
    </rPh>
    <phoneticPr fontId="2"/>
  </si>
  <si>
    <t>バロー飯田店</t>
    <rPh sb="3" eb="5">
      <t>イイダ</t>
    </rPh>
    <rPh sb="5" eb="6">
      <t>テン</t>
    </rPh>
    <phoneticPr fontId="2"/>
  </si>
  <si>
    <t>津山インター河辺モール</t>
    <rPh sb="0" eb="2">
      <t>ツヤマ</t>
    </rPh>
    <rPh sb="6" eb="8">
      <t>カワベ</t>
    </rPh>
    <phoneticPr fontId="4"/>
  </si>
  <si>
    <t>洋服の青山　津山インター店</t>
    <rPh sb="0" eb="2">
      <t>ヨウフク</t>
    </rPh>
    <rPh sb="3" eb="5">
      <t>アオヤマ</t>
    </rPh>
    <rPh sb="6" eb="8">
      <t>ツヤマ</t>
    </rPh>
    <rPh sb="12" eb="13">
      <t>テン</t>
    </rPh>
    <phoneticPr fontId="4"/>
  </si>
  <si>
    <t>ウィズ諏訪</t>
    <rPh sb="3" eb="5">
      <t>スワ</t>
    </rPh>
    <phoneticPr fontId="2"/>
  </si>
  <si>
    <t>ドラッグてらしまかすみがうら大和田店</t>
    <rPh sb="14" eb="18">
      <t>オオワダテン</t>
    </rPh>
    <phoneticPr fontId="2"/>
  </si>
  <si>
    <t>諏訪市神宮寺公民館</t>
    <rPh sb="0" eb="3">
      <t>スワシ</t>
    </rPh>
    <rPh sb="3" eb="6">
      <t>ジングウジ</t>
    </rPh>
    <rPh sb="6" eb="9">
      <t>コウミンカン</t>
    </rPh>
    <phoneticPr fontId="2"/>
  </si>
  <si>
    <t>公民館</t>
    <rPh sb="0" eb="3">
      <t>コウミンカン</t>
    </rPh>
    <phoneticPr fontId="2"/>
  </si>
  <si>
    <t>天王南SC</t>
    <rPh sb="0" eb="2">
      <t>テンノウ</t>
    </rPh>
    <rPh sb="2" eb="3">
      <t>ミナミ</t>
    </rPh>
    <phoneticPr fontId="2"/>
  </si>
  <si>
    <t>バロー浜松中島店</t>
    <rPh sb="3" eb="5">
      <t>ハママツ</t>
    </rPh>
    <rPh sb="5" eb="8">
      <t>ナカシマテン</t>
    </rPh>
    <phoneticPr fontId="2"/>
  </si>
  <si>
    <t>東亜紙業㈱　三郷工場</t>
    <rPh sb="0" eb="1">
      <t>ヒガシ</t>
    </rPh>
    <rPh sb="1" eb="2">
      <t>ア</t>
    </rPh>
    <rPh sb="2" eb="3">
      <t>カミ</t>
    </rPh>
    <rPh sb="3" eb="4">
      <t>ギョウ</t>
    </rPh>
    <rPh sb="6" eb="8">
      <t>ミサト</t>
    </rPh>
    <rPh sb="8" eb="10">
      <t>コウジョウ</t>
    </rPh>
    <phoneticPr fontId="2"/>
  </si>
  <si>
    <t>ウエルシア薬局新潟大学前店</t>
    <rPh sb="5" eb="7">
      <t>ヤッキョク</t>
    </rPh>
    <phoneticPr fontId="2"/>
  </si>
  <si>
    <t>ウエルシア薬局つくば研究学園店</t>
    <rPh sb="5" eb="7">
      <t>ヤッキョク</t>
    </rPh>
    <phoneticPr fontId="2"/>
  </si>
  <si>
    <t>ハローズ高松春日店テナント2　棟</t>
    <phoneticPr fontId="2"/>
  </si>
  <si>
    <t>平屋建</t>
    <rPh sb="0" eb="2">
      <t>ヒラヤ</t>
    </rPh>
    <rPh sb="2" eb="3">
      <t>タ</t>
    </rPh>
    <phoneticPr fontId="2"/>
  </si>
  <si>
    <t>平屋建</t>
  </si>
  <si>
    <t>本道の街サービスセンター</t>
    <rPh sb="0" eb="2">
      <t>ホンドウ</t>
    </rPh>
    <rPh sb="3" eb="4">
      <t>マチ</t>
    </rPh>
    <phoneticPr fontId="2"/>
  </si>
  <si>
    <t>コープ伊豆センター</t>
    <rPh sb="3" eb="5">
      <t>イズ</t>
    </rPh>
    <phoneticPr fontId="2"/>
  </si>
  <si>
    <t>㈱信ﾅｶ　ﾋﾞｰｴｽ資材置場</t>
    <rPh sb="1" eb="2">
      <t>シン</t>
    </rPh>
    <rPh sb="9" eb="11">
      <t>シザイ</t>
    </rPh>
    <rPh sb="11" eb="13">
      <t>オキバ</t>
    </rPh>
    <phoneticPr fontId="2"/>
  </si>
  <si>
    <t>(株)九州児湯フーズ大分支店</t>
    <rPh sb="1" eb="2">
      <t>カブ</t>
    </rPh>
    <rPh sb="3" eb="5">
      <t>キュウシュウ</t>
    </rPh>
    <rPh sb="5" eb="6">
      <t>ジ</t>
    </rPh>
    <rPh sb="6" eb="7">
      <t>ユ</t>
    </rPh>
    <rPh sb="10" eb="12">
      <t>オオイタ</t>
    </rPh>
    <rPh sb="12" eb="14">
      <t>シテン</t>
    </rPh>
    <phoneticPr fontId="2"/>
  </si>
  <si>
    <t>ユース北日野</t>
    <rPh sb="3" eb="4">
      <t>キタ</t>
    </rPh>
    <rPh sb="4" eb="6">
      <t>ヒノ</t>
    </rPh>
    <phoneticPr fontId="2"/>
  </si>
  <si>
    <t>住宅</t>
    <rPh sb="0" eb="2">
      <t>ジュウタク</t>
    </rPh>
    <phoneticPr fontId="2"/>
  </si>
  <si>
    <t>S造</t>
    <phoneticPr fontId="2"/>
  </si>
  <si>
    <t>2階建</t>
    <phoneticPr fontId="2"/>
  </si>
  <si>
    <t>新加古川ATC機器室</t>
    <rPh sb="0" eb="1">
      <t>シン</t>
    </rPh>
    <rPh sb="1" eb="4">
      <t>カコガワ</t>
    </rPh>
    <rPh sb="7" eb="9">
      <t>キキ</t>
    </rPh>
    <rPh sb="9" eb="10">
      <t>シツ</t>
    </rPh>
    <phoneticPr fontId="2"/>
  </si>
  <si>
    <t>ご縁横丁</t>
    <rPh sb="1" eb="2">
      <t>エン</t>
    </rPh>
    <rPh sb="2" eb="4">
      <t>ヨコチョウ</t>
    </rPh>
    <phoneticPr fontId="2"/>
  </si>
  <si>
    <t>マックスバリュ竹の塚店</t>
    <rPh sb="7" eb="8">
      <t>タケ</t>
    </rPh>
    <rPh sb="9" eb="10">
      <t>ツカ</t>
    </rPh>
    <rPh sb="10" eb="11">
      <t>テン</t>
    </rPh>
    <phoneticPr fontId="2"/>
  </si>
  <si>
    <t>カインズホーム佐倉店</t>
    <rPh sb="7" eb="10">
      <t>サクラテン</t>
    </rPh>
    <phoneticPr fontId="2"/>
  </si>
  <si>
    <t>ドラッグセイムス高知宝永店</t>
    <rPh sb="8" eb="10">
      <t>コウチ</t>
    </rPh>
    <rPh sb="10" eb="12">
      <t>ホウエイ</t>
    </rPh>
    <rPh sb="12" eb="13">
      <t>テン</t>
    </rPh>
    <phoneticPr fontId="2"/>
  </si>
  <si>
    <t>ZAGZAG乙島店　</t>
    <rPh sb="6" eb="7">
      <t>オツ</t>
    </rPh>
    <rPh sb="7" eb="8">
      <t>シマ</t>
    </rPh>
    <rPh sb="8" eb="9">
      <t>テン</t>
    </rPh>
    <phoneticPr fontId="2"/>
  </si>
  <si>
    <t>ｶｲﾝｽﾞﾓｰﾙ大利根Dｵｰﾄｱｰﾙｽﾞ棟</t>
    <rPh sb="20" eb="21">
      <t>トウ</t>
    </rPh>
    <phoneticPr fontId="2"/>
  </si>
  <si>
    <t>ｶｲﾝｽﾞﾓｰﾙ大利根Cﾍﾞｲｼｱ電器棟</t>
    <rPh sb="17" eb="19">
      <t>デンキ</t>
    </rPh>
    <rPh sb="19" eb="20">
      <t>トウ</t>
    </rPh>
    <phoneticPr fontId="2"/>
  </si>
  <si>
    <t>ｶｲﾝｽﾞﾓｰﾙ大利根Bﾍﾞｲｼｱ棟</t>
    <rPh sb="17" eb="18">
      <t>トウ</t>
    </rPh>
    <phoneticPr fontId="2"/>
  </si>
  <si>
    <t>カインズホーム半田店</t>
    <rPh sb="7" eb="9">
      <t>ハンダ</t>
    </rPh>
    <rPh sb="9" eb="10">
      <t>テン</t>
    </rPh>
    <phoneticPr fontId="2"/>
  </si>
  <si>
    <t>大越マテックス三郷事業所</t>
    <rPh sb="0" eb="2">
      <t>オオコシ</t>
    </rPh>
    <rPh sb="7" eb="9">
      <t>ミサト</t>
    </rPh>
    <rPh sb="9" eb="12">
      <t>ジギョウショ</t>
    </rPh>
    <phoneticPr fontId="2"/>
  </si>
  <si>
    <t>望月工業　佐賀工場</t>
    <rPh sb="0" eb="2">
      <t>モチヅキ</t>
    </rPh>
    <rPh sb="2" eb="4">
      <t>コウギョウ</t>
    </rPh>
    <rPh sb="5" eb="7">
      <t>サガ</t>
    </rPh>
    <rPh sb="7" eb="9">
      <t>コウジョウ</t>
    </rPh>
    <phoneticPr fontId="2"/>
  </si>
  <si>
    <t>ドラッグセイムス春日部店</t>
    <rPh sb="8" eb="12">
      <t>カスカベテン</t>
    </rPh>
    <phoneticPr fontId="2"/>
  </si>
  <si>
    <t>三重三菱自動車販売桑名江場店ショールーム</t>
    <rPh sb="0" eb="2">
      <t>ミエ</t>
    </rPh>
    <rPh sb="2" eb="4">
      <t>ミツビシ</t>
    </rPh>
    <rPh sb="4" eb="7">
      <t>ジドウシャ</t>
    </rPh>
    <rPh sb="7" eb="9">
      <t>ハンバイ</t>
    </rPh>
    <rPh sb="9" eb="11">
      <t>クワナ</t>
    </rPh>
    <rPh sb="11" eb="12">
      <t>エ</t>
    </rPh>
    <rPh sb="12" eb="13">
      <t>ジョウ</t>
    </rPh>
    <rPh sb="13" eb="14">
      <t>テン</t>
    </rPh>
    <phoneticPr fontId="2"/>
  </si>
  <si>
    <t>2階建</t>
    <rPh sb="1" eb="3">
      <t>ガイダ</t>
    </rPh>
    <phoneticPr fontId="2"/>
  </si>
  <si>
    <t>※T-BAGS</t>
    <phoneticPr fontId="2"/>
  </si>
  <si>
    <t>豚舎　（排水処理舎）</t>
    <rPh sb="4" eb="6">
      <t>ハイスイ</t>
    </rPh>
    <rPh sb="6" eb="8">
      <t>ショリ</t>
    </rPh>
    <rPh sb="8" eb="9">
      <t>シャ</t>
    </rPh>
    <phoneticPr fontId="2"/>
  </si>
  <si>
    <t>イエローハット広面店南館</t>
    <rPh sb="7" eb="8">
      <t>ヒロ</t>
    </rPh>
    <rPh sb="8" eb="9">
      <t>オモテ</t>
    </rPh>
    <rPh sb="9" eb="10">
      <t>テン</t>
    </rPh>
    <rPh sb="10" eb="11">
      <t>ミナミ</t>
    </rPh>
    <rPh sb="11" eb="12">
      <t>カン</t>
    </rPh>
    <phoneticPr fontId="2"/>
  </si>
  <si>
    <t>亀山様店舗（クリエイト寒川）</t>
    <rPh sb="0" eb="3">
      <t>カメヤマサマ</t>
    </rPh>
    <rPh sb="3" eb="5">
      <t>テンポ</t>
    </rPh>
    <rPh sb="11" eb="13">
      <t>サムカワ</t>
    </rPh>
    <phoneticPr fontId="2"/>
  </si>
  <si>
    <t>オーロラホール南浦和</t>
    <rPh sb="7" eb="8">
      <t>ミナミ</t>
    </rPh>
    <rPh sb="8" eb="10">
      <t>ウラワ</t>
    </rPh>
    <phoneticPr fontId="2"/>
  </si>
  <si>
    <t>あさの冷蔵庫</t>
    <rPh sb="3" eb="6">
      <t>レイゾウコ</t>
    </rPh>
    <phoneticPr fontId="2"/>
  </si>
  <si>
    <t>佐藤鋼材　第二工場</t>
    <rPh sb="0" eb="2">
      <t>サトウ</t>
    </rPh>
    <rPh sb="2" eb="4">
      <t>コウザイ</t>
    </rPh>
    <rPh sb="5" eb="7">
      <t>ダイニ</t>
    </rPh>
    <rPh sb="7" eb="9">
      <t>コウジョウ</t>
    </rPh>
    <phoneticPr fontId="2"/>
  </si>
  <si>
    <t>ヤマザワ新松見店</t>
    <rPh sb="4" eb="5">
      <t>シン</t>
    </rPh>
    <rPh sb="5" eb="7">
      <t>マツミ</t>
    </rPh>
    <rPh sb="7" eb="8">
      <t>テン</t>
    </rPh>
    <phoneticPr fontId="2"/>
  </si>
  <si>
    <t>ヤマザワ川西店</t>
    <rPh sb="4" eb="6">
      <t>カワニシ</t>
    </rPh>
    <rPh sb="6" eb="7">
      <t>テン</t>
    </rPh>
    <phoneticPr fontId="2"/>
  </si>
  <si>
    <t>ウェルネス出雲ドーム北店</t>
    <rPh sb="5" eb="7">
      <t>イズモ</t>
    </rPh>
    <rPh sb="10" eb="12">
      <t>キタテン</t>
    </rPh>
    <phoneticPr fontId="2"/>
  </si>
  <si>
    <t>リョービ㈱東工場金型工場</t>
    <rPh sb="5" eb="6">
      <t>ヒガシ</t>
    </rPh>
    <rPh sb="6" eb="8">
      <t>コウジョウ</t>
    </rPh>
    <rPh sb="8" eb="10">
      <t>カナガタ</t>
    </rPh>
    <rPh sb="10" eb="12">
      <t>コウジョウ</t>
    </rPh>
    <phoneticPr fontId="2"/>
  </si>
  <si>
    <t>宮城ダイハツ㈱気仙沼店</t>
    <rPh sb="0" eb="2">
      <t>ミヤギ</t>
    </rPh>
    <rPh sb="7" eb="10">
      <t>ケセンヌマ</t>
    </rPh>
    <rPh sb="10" eb="11">
      <t>テン</t>
    </rPh>
    <phoneticPr fontId="2"/>
  </si>
  <si>
    <t>ウィンク倉庫</t>
    <rPh sb="4" eb="6">
      <t>ソウコ</t>
    </rPh>
    <phoneticPr fontId="4"/>
  </si>
  <si>
    <t>北川精機工場</t>
    <rPh sb="0" eb="2">
      <t>キタガワ</t>
    </rPh>
    <rPh sb="2" eb="4">
      <t>セイキ</t>
    </rPh>
    <rPh sb="4" eb="6">
      <t>コウジョウ</t>
    </rPh>
    <phoneticPr fontId="4"/>
  </si>
  <si>
    <t>ウエルシア君津西坂田</t>
    <rPh sb="5" eb="7">
      <t>キミツ</t>
    </rPh>
    <rPh sb="7" eb="8">
      <t>ニシ</t>
    </rPh>
    <rPh sb="8" eb="10">
      <t>サカタ</t>
    </rPh>
    <phoneticPr fontId="4"/>
  </si>
  <si>
    <t>ロジネットサポート藤枝</t>
    <rPh sb="9" eb="11">
      <t>フジエダ</t>
    </rPh>
    <phoneticPr fontId="4"/>
  </si>
  <si>
    <t>流山老人ホーム</t>
    <rPh sb="0" eb="2">
      <t>ナガレヤマ</t>
    </rPh>
    <rPh sb="2" eb="4">
      <t>ロウジン</t>
    </rPh>
    <phoneticPr fontId="2"/>
  </si>
  <si>
    <t>キタセキ酒田SS</t>
    <rPh sb="4" eb="6">
      <t>サカタ</t>
    </rPh>
    <phoneticPr fontId="2"/>
  </si>
  <si>
    <t>七十七銀行内脇支店</t>
    <rPh sb="0" eb="3">
      <t>７７</t>
    </rPh>
    <rPh sb="3" eb="5">
      <t>ギンコウ</t>
    </rPh>
    <rPh sb="5" eb="6">
      <t>ウチ</t>
    </rPh>
    <rPh sb="6" eb="7">
      <t>ワキ</t>
    </rPh>
    <rPh sb="7" eb="9">
      <t>シテン</t>
    </rPh>
    <phoneticPr fontId="2"/>
  </si>
  <si>
    <t>ニシムラ鶴岡店</t>
    <rPh sb="4" eb="6">
      <t>ツルオカ</t>
    </rPh>
    <rPh sb="6" eb="7">
      <t>テン</t>
    </rPh>
    <phoneticPr fontId="2"/>
  </si>
  <si>
    <t>ドラッグセイムス安芸矢ノ丸店</t>
    <rPh sb="8" eb="10">
      <t>アキ</t>
    </rPh>
    <rPh sb="10" eb="11">
      <t>ヤ</t>
    </rPh>
    <rPh sb="12" eb="13">
      <t>マル</t>
    </rPh>
    <rPh sb="13" eb="14">
      <t>テン</t>
    </rPh>
    <phoneticPr fontId="2"/>
  </si>
  <si>
    <t>ひまわり第二保育園</t>
    <rPh sb="5" eb="6">
      <t>ニ</t>
    </rPh>
    <phoneticPr fontId="2"/>
  </si>
  <si>
    <t>マルハン橿原店</t>
    <rPh sb="4" eb="6">
      <t>カシハラ</t>
    </rPh>
    <rPh sb="6" eb="7">
      <t>テン</t>
    </rPh>
    <phoneticPr fontId="2"/>
  </si>
  <si>
    <t>マルハン宮崎店</t>
    <rPh sb="4" eb="6">
      <t>ミヤザキ</t>
    </rPh>
    <rPh sb="6" eb="7">
      <t>テン</t>
    </rPh>
    <phoneticPr fontId="2"/>
  </si>
  <si>
    <t>スーパーベルクス七光台店</t>
    <rPh sb="8" eb="11">
      <t>ナナコウダイ</t>
    </rPh>
    <rPh sb="11" eb="12">
      <t>テン</t>
    </rPh>
    <phoneticPr fontId="2"/>
  </si>
  <si>
    <t>浦和すみれ保育園</t>
    <rPh sb="0" eb="2">
      <t>ウラワ</t>
    </rPh>
    <rPh sb="5" eb="8">
      <t>ホイクエン</t>
    </rPh>
    <phoneticPr fontId="2"/>
  </si>
  <si>
    <t>山陰一畑クッキング</t>
    <rPh sb="0" eb="2">
      <t>サンイン</t>
    </rPh>
    <rPh sb="2" eb="3">
      <t>イチ</t>
    </rPh>
    <rPh sb="3" eb="4">
      <t>ハタケ</t>
    </rPh>
    <phoneticPr fontId="2"/>
  </si>
  <si>
    <t>西長柄マンション</t>
    <rPh sb="0" eb="1">
      <t>ニシ</t>
    </rPh>
    <rPh sb="1" eb="3">
      <t>ナガラ</t>
    </rPh>
    <phoneticPr fontId="2"/>
  </si>
  <si>
    <t>浪速区塩草店店舗（マックスバリュ）</t>
    <rPh sb="0" eb="3">
      <t>ナニワク</t>
    </rPh>
    <rPh sb="3" eb="5">
      <t>シオクサ</t>
    </rPh>
    <rPh sb="5" eb="6">
      <t>テン</t>
    </rPh>
    <rPh sb="6" eb="8">
      <t>テンポ</t>
    </rPh>
    <phoneticPr fontId="2"/>
  </si>
  <si>
    <t>木造</t>
    <rPh sb="0" eb="2">
      <t>モクゾウ</t>
    </rPh>
    <phoneticPr fontId="2"/>
  </si>
  <si>
    <t>2階建</t>
    <rPh sb="1" eb="3">
      <t>カイダテ</t>
    </rPh>
    <phoneticPr fontId="2"/>
  </si>
  <si>
    <t>S造</t>
  </si>
  <si>
    <t>2階建</t>
  </si>
  <si>
    <t>特老ひまわり園</t>
    <rPh sb="0" eb="1">
      <t>トク</t>
    </rPh>
    <rPh sb="1" eb="2">
      <t>ロウ</t>
    </rPh>
    <rPh sb="6" eb="7">
      <t>エン</t>
    </rPh>
    <phoneticPr fontId="4"/>
  </si>
  <si>
    <t>韓国広場大阪倉庫</t>
    <rPh sb="0" eb="2">
      <t>カンコク</t>
    </rPh>
    <rPh sb="2" eb="4">
      <t>ヒロバ</t>
    </rPh>
    <rPh sb="4" eb="6">
      <t>オオサカ</t>
    </rPh>
    <rPh sb="6" eb="8">
      <t>ソウコ</t>
    </rPh>
    <phoneticPr fontId="2"/>
  </si>
  <si>
    <t>バロー鏡島店</t>
    <rPh sb="3" eb="4">
      <t>カガミ</t>
    </rPh>
    <rPh sb="4" eb="5">
      <t>シマ</t>
    </rPh>
    <rPh sb="5" eb="6">
      <t>テン</t>
    </rPh>
    <phoneticPr fontId="2"/>
  </si>
  <si>
    <t>治田の里</t>
    <rPh sb="0" eb="2">
      <t>ハルタ</t>
    </rPh>
    <rPh sb="3" eb="4">
      <t>サト</t>
    </rPh>
    <phoneticPr fontId="2"/>
  </si>
  <si>
    <t>スギコ産業倉庫</t>
    <rPh sb="3" eb="5">
      <t>サンギョウ</t>
    </rPh>
    <rPh sb="5" eb="7">
      <t>ソウコ</t>
    </rPh>
    <phoneticPr fontId="2"/>
  </si>
  <si>
    <t>ヤマザワ古川北貸店舗</t>
    <rPh sb="4" eb="6">
      <t>フルカワ</t>
    </rPh>
    <rPh sb="6" eb="7">
      <t>キタ</t>
    </rPh>
    <rPh sb="7" eb="8">
      <t>カシ</t>
    </rPh>
    <rPh sb="8" eb="10">
      <t>テンポ</t>
    </rPh>
    <phoneticPr fontId="2"/>
  </si>
  <si>
    <t>バロー浜松中野店</t>
    <rPh sb="3" eb="5">
      <t>ハママツ</t>
    </rPh>
    <rPh sb="5" eb="7">
      <t>ナカノ</t>
    </rPh>
    <rPh sb="7" eb="8">
      <t>テン</t>
    </rPh>
    <phoneticPr fontId="2"/>
  </si>
  <si>
    <t>業務スーパー磐田店</t>
    <rPh sb="0" eb="2">
      <t>ギョウム</t>
    </rPh>
    <rPh sb="6" eb="9">
      <t>イワタテン</t>
    </rPh>
    <phoneticPr fontId="2"/>
  </si>
  <si>
    <t>バロー焼津石津店</t>
    <rPh sb="3" eb="5">
      <t>ヤイヅ</t>
    </rPh>
    <rPh sb="5" eb="6">
      <t>イシ</t>
    </rPh>
    <rPh sb="6" eb="7">
      <t>ツ</t>
    </rPh>
    <rPh sb="7" eb="8">
      <t>テン</t>
    </rPh>
    <phoneticPr fontId="2"/>
  </si>
  <si>
    <t>ZAGZAG福山山手店</t>
    <rPh sb="6" eb="8">
      <t>フクヤマ</t>
    </rPh>
    <rPh sb="8" eb="10">
      <t>ヤマテ</t>
    </rPh>
    <rPh sb="10" eb="11">
      <t>テン</t>
    </rPh>
    <phoneticPr fontId="2"/>
  </si>
  <si>
    <t>竹原信号機</t>
    <rPh sb="0" eb="2">
      <t>タケハラ</t>
    </rPh>
    <rPh sb="2" eb="5">
      <t>シンゴウキ</t>
    </rPh>
    <phoneticPr fontId="2"/>
  </si>
  <si>
    <t>ジュンテンドー深溝店</t>
    <rPh sb="7" eb="8">
      <t>フカ</t>
    </rPh>
    <rPh sb="8" eb="9">
      <t>ミゾ</t>
    </rPh>
    <rPh sb="9" eb="10">
      <t>ミセ</t>
    </rPh>
    <phoneticPr fontId="2"/>
  </si>
  <si>
    <t>バロー大津ショッピングセンター</t>
    <rPh sb="3" eb="5">
      <t>オオツ</t>
    </rPh>
    <phoneticPr fontId="2"/>
  </si>
  <si>
    <t>セリア古川</t>
    <rPh sb="3" eb="5">
      <t>フルカワ</t>
    </rPh>
    <phoneticPr fontId="2"/>
  </si>
  <si>
    <t>3階建</t>
  </si>
  <si>
    <t>目黒本町鈴木邸</t>
    <rPh sb="0" eb="2">
      <t>メグロ</t>
    </rPh>
    <rPh sb="2" eb="4">
      <t>ホンマチ</t>
    </rPh>
    <rPh sb="4" eb="6">
      <t>スズキ</t>
    </rPh>
    <rPh sb="6" eb="7">
      <t>テイ</t>
    </rPh>
    <phoneticPr fontId="2"/>
  </si>
  <si>
    <t>3階建</t>
    <phoneticPr fontId="2"/>
  </si>
  <si>
    <t>社会福祉法人健伸会　なないろ保育園</t>
    <rPh sb="0" eb="2">
      <t>シャカイ</t>
    </rPh>
    <rPh sb="2" eb="4">
      <t>フクシ</t>
    </rPh>
    <rPh sb="4" eb="6">
      <t>ホウジン</t>
    </rPh>
    <rPh sb="6" eb="8">
      <t>タケノブ</t>
    </rPh>
    <rPh sb="8" eb="9">
      <t>カイ</t>
    </rPh>
    <rPh sb="14" eb="17">
      <t>ホイクエン</t>
    </rPh>
    <phoneticPr fontId="2"/>
  </si>
  <si>
    <t>中部薬品北区中切店</t>
    <rPh sb="0" eb="2">
      <t>チュウブ</t>
    </rPh>
    <rPh sb="2" eb="4">
      <t>ヤクヒン</t>
    </rPh>
    <rPh sb="4" eb="6">
      <t>キタク</t>
    </rPh>
    <rPh sb="6" eb="7">
      <t>ナカ</t>
    </rPh>
    <rPh sb="7" eb="8">
      <t>キリ</t>
    </rPh>
    <rPh sb="8" eb="9">
      <t>テン</t>
    </rPh>
    <phoneticPr fontId="2"/>
  </si>
  <si>
    <t>ドラックヤマザワ旭新町　増築</t>
    <rPh sb="8" eb="9">
      <t>アサヒ</t>
    </rPh>
    <rPh sb="9" eb="11">
      <t>シンマチ</t>
    </rPh>
    <rPh sb="12" eb="14">
      <t>ゾウチク</t>
    </rPh>
    <phoneticPr fontId="2"/>
  </si>
  <si>
    <t>温浴施設</t>
    <rPh sb="0" eb="2">
      <t>オンヨク</t>
    </rPh>
    <rPh sb="2" eb="4">
      <t>シセツ</t>
    </rPh>
    <phoneticPr fontId="2"/>
  </si>
  <si>
    <t>ユニバース青柳店</t>
    <rPh sb="7" eb="8">
      <t>テン</t>
    </rPh>
    <phoneticPr fontId="2"/>
  </si>
  <si>
    <t>ベリー藤里</t>
    <rPh sb="3" eb="5">
      <t>フジサト</t>
    </rPh>
    <phoneticPr fontId="4"/>
  </si>
  <si>
    <t>エンチョー駒越</t>
    <rPh sb="5" eb="6">
      <t>コマ</t>
    </rPh>
    <rPh sb="6" eb="7">
      <t>コ</t>
    </rPh>
    <phoneticPr fontId="4"/>
  </si>
  <si>
    <t>クレストホール印田</t>
    <rPh sb="7" eb="9">
      <t>インダ</t>
    </rPh>
    <phoneticPr fontId="4"/>
  </si>
  <si>
    <t>三洋堂当知店</t>
    <rPh sb="0" eb="2">
      <t>サンヨウ</t>
    </rPh>
    <rPh sb="2" eb="3">
      <t>ドウ</t>
    </rPh>
    <rPh sb="3" eb="5">
      <t>トウチ</t>
    </rPh>
    <rPh sb="5" eb="6">
      <t>テン</t>
    </rPh>
    <phoneticPr fontId="4"/>
  </si>
  <si>
    <t>ベトナム</t>
    <phoneticPr fontId="2"/>
  </si>
  <si>
    <t>-</t>
    <phoneticPr fontId="2"/>
  </si>
  <si>
    <t>コンビニエンスストア</t>
    <phoneticPr fontId="2"/>
  </si>
  <si>
    <t>ホームセンター</t>
    <phoneticPr fontId="4"/>
  </si>
  <si>
    <t>ドラッグストア</t>
    <phoneticPr fontId="4"/>
  </si>
  <si>
    <t>ドラッグクトア</t>
    <phoneticPr fontId="2"/>
  </si>
  <si>
    <t>吹田(信）鉄道倉庫</t>
    <phoneticPr fontId="2"/>
  </si>
  <si>
    <t>中央技術研修センター　第2研修棟　</t>
    <phoneticPr fontId="2"/>
  </si>
  <si>
    <t>柿崎セレモニーホールへいあん</t>
    <phoneticPr fontId="2"/>
  </si>
  <si>
    <t>ハローズ西条飯岡ﾃﾅﾝﾄ１棟店</t>
    <phoneticPr fontId="2"/>
  </si>
  <si>
    <t>ケーズデンキ鷹巣店</t>
    <phoneticPr fontId="2"/>
  </si>
  <si>
    <t>家電量販店</t>
    <phoneticPr fontId="2"/>
  </si>
  <si>
    <t>ヤマザワ古川北店</t>
    <phoneticPr fontId="2"/>
  </si>
  <si>
    <t>マックスバリュ江戸川区松原店</t>
    <phoneticPr fontId="2"/>
  </si>
  <si>
    <t>ゴルフ倶楽部大樹・大府　増築</t>
    <phoneticPr fontId="2"/>
  </si>
  <si>
    <t>SHIMA SEIKI FACTORY AMENITY</t>
    <phoneticPr fontId="2"/>
  </si>
  <si>
    <t>バロー坂本店</t>
    <phoneticPr fontId="2"/>
  </si>
  <si>
    <t xml:space="preserve">えんとく培養センター廃培地リサイクル施設 </t>
    <phoneticPr fontId="2"/>
  </si>
  <si>
    <t>ＪＡめぐみの可児地域通所介護施設　</t>
    <phoneticPr fontId="2"/>
  </si>
  <si>
    <t>中部薬品大垣東店</t>
    <phoneticPr fontId="2"/>
  </si>
  <si>
    <t>(有)松屋電機社屋</t>
    <phoneticPr fontId="2"/>
  </si>
  <si>
    <t>大阪大学(医)自走式立体駐車場</t>
    <phoneticPr fontId="2"/>
  </si>
  <si>
    <t>新香登ATC機器室</t>
    <phoneticPr fontId="2"/>
  </si>
  <si>
    <t>新庄ATC機器室</t>
    <phoneticPr fontId="2"/>
  </si>
  <si>
    <t>下条マンション4丁目マンション　</t>
    <phoneticPr fontId="2"/>
  </si>
  <si>
    <t>ジュンテンドー大柿店</t>
    <phoneticPr fontId="2"/>
  </si>
  <si>
    <t>ルネサンス野田</t>
    <phoneticPr fontId="2"/>
  </si>
  <si>
    <t>バロー東起店　</t>
    <phoneticPr fontId="2"/>
  </si>
  <si>
    <t>あかのれん各務原</t>
    <phoneticPr fontId="2"/>
  </si>
  <si>
    <t>カインズホーム高坂店　</t>
    <phoneticPr fontId="2"/>
  </si>
  <si>
    <t>岐阜瑞穂店舗（ドンキホーテ）</t>
    <phoneticPr fontId="2"/>
  </si>
  <si>
    <t>バロー掛川成滝店　</t>
    <phoneticPr fontId="2"/>
  </si>
  <si>
    <t>インドアゴルフサロン</t>
    <phoneticPr fontId="2"/>
  </si>
  <si>
    <t>※T-BAGS・TNF+</t>
    <phoneticPr fontId="2"/>
  </si>
  <si>
    <t>ガソリンスタンド</t>
    <phoneticPr fontId="2"/>
  </si>
  <si>
    <t>サンドラッグ鏡島店</t>
    <phoneticPr fontId="2"/>
  </si>
  <si>
    <t>アクティブ三郷中間処理場</t>
    <phoneticPr fontId="2"/>
  </si>
  <si>
    <t>新日鉄寮駐車場</t>
    <phoneticPr fontId="2"/>
  </si>
  <si>
    <t>勝山様ぶなしめじ生産施設</t>
    <phoneticPr fontId="2"/>
  </si>
  <si>
    <t>七福の湯　習志野店</t>
    <phoneticPr fontId="2"/>
  </si>
  <si>
    <t>弘前店舗（ドンキホーテ）</t>
    <phoneticPr fontId="2"/>
  </si>
  <si>
    <t>ナイス飯島店</t>
    <rPh sb="5" eb="6">
      <t>テン</t>
    </rPh>
    <phoneticPr fontId="2"/>
  </si>
  <si>
    <t>バロー津藤方店</t>
    <phoneticPr fontId="2"/>
  </si>
  <si>
    <t>マルハン上小田井</t>
    <phoneticPr fontId="2"/>
  </si>
  <si>
    <t>カインズホーム浦和美園店</t>
    <rPh sb="11" eb="12">
      <t>テン</t>
    </rPh>
    <phoneticPr fontId="2"/>
  </si>
  <si>
    <t>北九州若松ホール</t>
    <phoneticPr fontId="2"/>
  </si>
  <si>
    <t>JA山口大島　小松支所</t>
    <phoneticPr fontId="2"/>
  </si>
  <si>
    <t>フォレストモール富士河口湖A棟</t>
    <rPh sb="8" eb="10">
      <t>フジ</t>
    </rPh>
    <rPh sb="10" eb="13">
      <t>カワグチコ</t>
    </rPh>
    <rPh sb="14" eb="15">
      <t>トウ</t>
    </rPh>
    <phoneticPr fontId="4"/>
  </si>
  <si>
    <t>フォレストモール富士河口湖B棟</t>
    <rPh sb="8" eb="10">
      <t>フジ</t>
    </rPh>
    <rPh sb="10" eb="13">
      <t>カワグチコ</t>
    </rPh>
    <rPh sb="14" eb="15">
      <t>トウ</t>
    </rPh>
    <phoneticPr fontId="4"/>
  </si>
  <si>
    <t>フォレストモール富士河口湖C棟</t>
    <rPh sb="8" eb="10">
      <t>フジ</t>
    </rPh>
    <rPh sb="10" eb="13">
      <t>カワグチコ</t>
    </rPh>
    <rPh sb="14" eb="15">
      <t>トウ</t>
    </rPh>
    <phoneticPr fontId="4"/>
  </si>
  <si>
    <t>フォレストモール富士河口湖D棟</t>
    <rPh sb="8" eb="10">
      <t>フジ</t>
    </rPh>
    <rPh sb="10" eb="13">
      <t>カワグチコ</t>
    </rPh>
    <rPh sb="14" eb="15">
      <t>トウ</t>
    </rPh>
    <phoneticPr fontId="4"/>
  </si>
  <si>
    <t>洋服の青山　松井山手店</t>
    <rPh sb="0" eb="2">
      <t>ヨウフク</t>
    </rPh>
    <rPh sb="3" eb="5">
      <t>アオヤマ</t>
    </rPh>
    <rPh sb="6" eb="8">
      <t>マツイ</t>
    </rPh>
    <rPh sb="8" eb="10">
      <t>ヤマテ</t>
    </rPh>
    <rPh sb="10" eb="11">
      <t>テン</t>
    </rPh>
    <phoneticPr fontId="2"/>
  </si>
  <si>
    <t>カメラの北村　松井山手店</t>
    <rPh sb="4" eb="6">
      <t>キタムラ</t>
    </rPh>
    <rPh sb="7" eb="9">
      <t>マツイ</t>
    </rPh>
    <rPh sb="9" eb="11">
      <t>ヤマテ</t>
    </rPh>
    <rPh sb="11" eb="12">
      <t>テン</t>
    </rPh>
    <phoneticPr fontId="2"/>
  </si>
  <si>
    <t>カミタケモータース　店舗棟　</t>
    <phoneticPr fontId="2"/>
  </si>
  <si>
    <t>カミタケモータース　工場棟</t>
    <rPh sb="10" eb="12">
      <t>コウジョウ</t>
    </rPh>
    <rPh sb="12" eb="13">
      <t>トウ</t>
    </rPh>
    <phoneticPr fontId="2"/>
  </si>
  <si>
    <t>バロー各務原店中央店スーパー棟</t>
    <rPh sb="14" eb="15">
      <t>トウ</t>
    </rPh>
    <phoneticPr fontId="2"/>
  </si>
  <si>
    <t>バロー各務原店中央店ホームセンター棟</t>
    <rPh sb="17" eb="18">
      <t>トウ</t>
    </rPh>
    <phoneticPr fontId="2"/>
  </si>
  <si>
    <t>バロー焼津小土店　スーパー棟</t>
    <rPh sb="7" eb="8">
      <t>テン</t>
    </rPh>
    <rPh sb="13" eb="14">
      <t>トウ</t>
    </rPh>
    <phoneticPr fontId="2"/>
  </si>
  <si>
    <t>バロー焼津小土店　　事務所棟</t>
    <rPh sb="10" eb="12">
      <t>ジム</t>
    </rPh>
    <rPh sb="12" eb="13">
      <t>ショ</t>
    </rPh>
    <rPh sb="13" eb="14">
      <t>トウ</t>
    </rPh>
    <phoneticPr fontId="2"/>
  </si>
  <si>
    <t>スーパービバホーム岩槻店　本棟</t>
    <rPh sb="13" eb="14">
      <t>ホン</t>
    </rPh>
    <rPh sb="14" eb="15">
      <t>トウ</t>
    </rPh>
    <phoneticPr fontId="2"/>
  </si>
  <si>
    <t>スーパービバホーム岩槻店　パーゴラ棟</t>
    <rPh sb="17" eb="18">
      <t>トウ</t>
    </rPh>
    <phoneticPr fontId="2"/>
  </si>
  <si>
    <t>スーパービバホーム岩槻店　駐車場1</t>
    <rPh sb="13" eb="16">
      <t>チュウシャジョウ</t>
    </rPh>
    <phoneticPr fontId="2"/>
  </si>
  <si>
    <t>スーパービバホーム岩槻店　駐車場2</t>
    <rPh sb="13" eb="16">
      <t>チュウシャジョウ</t>
    </rPh>
    <phoneticPr fontId="2"/>
  </si>
  <si>
    <t>駐車場</t>
    <rPh sb="0" eb="3">
      <t>チュウシャジョウ</t>
    </rPh>
    <phoneticPr fontId="2"/>
  </si>
  <si>
    <t>沖縄ブライダルプラン　本館・別館</t>
    <rPh sb="0" eb="2">
      <t>オキナワ</t>
    </rPh>
    <rPh sb="11" eb="13">
      <t>ホンカン</t>
    </rPh>
    <rPh sb="14" eb="16">
      <t>ベッカン</t>
    </rPh>
    <phoneticPr fontId="2"/>
  </si>
  <si>
    <t>沖縄ブライダルプラン　駐車場棟</t>
    <rPh sb="0" eb="2">
      <t>オキナワ</t>
    </rPh>
    <rPh sb="11" eb="14">
      <t>チュウシャジョウ</t>
    </rPh>
    <rPh sb="14" eb="15">
      <t>トウ</t>
    </rPh>
    <phoneticPr fontId="2"/>
  </si>
  <si>
    <t>ＪＡ東西しらかわ矢吹総合支店　購買店舗</t>
    <rPh sb="2" eb="4">
      <t>トウザイ</t>
    </rPh>
    <rPh sb="8" eb="10">
      <t>ヤブキ</t>
    </rPh>
    <rPh sb="10" eb="12">
      <t>ソウゴウ</t>
    </rPh>
    <rPh sb="12" eb="14">
      <t>シテン</t>
    </rPh>
    <rPh sb="15" eb="17">
      <t>コウバイ</t>
    </rPh>
    <rPh sb="17" eb="19">
      <t>テンポ</t>
    </rPh>
    <phoneticPr fontId="2"/>
  </si>
  <si>
    <t>ＪＡ東西しらかわ矢吹総合支店　支店事務祖</t>
    <rPh sb="15" eb="17">
      <t>シテン</t>
    </rPh>
    <rPh sb="17" eb="19">
      <t>ジム</t>
    </rPh>
    <rPh sb="19" eb="20">
      <t>ソ</t>
    </rPh>
    <phoneticPr fontId="2"/>
  </si>
  <si>
    <t>ＪＡ東西しらかわ矢吹総合支店　低温倉庫</t>
    <rPh sb="15" eb="17">
      <t>テイオン</t>
    </rPh>
    <rPh sb="17" eb="19">
      <t>ソウコ</t>
    </rPh>
    <phoneticPr fontId="2"/>
  </si>
  <si>
    <t>させぼ5番街　5街区店舗</t>
    <rPh sb="4" eb="6">
      <t>バンガイ</t>
    </rPh>
    <rPh sb="8" eb="10">
      <t>ガイク</t>
    </rPh>
    <rPh sb="10" eb="12">
      <t>テンポ</t>
    </rPh>
    <phoneticPr fontId="2"/>
  </si>
  <si>
    <t>岩本工業株式会社 新工場 倉庫棟</t>
    <rPh sb="0" eb="2">
      <t>イワモト</t>
    </rPh>
    <rPh sb="2" eb="4">
      <t>コウギョウ</t>
    </rPh>
    <rPh sb="4" eb="8">
      <t>カブシキガイシャ</t>
    </rPh>
    <rPh sb="9" eb="12">
      <t>シンコウジョウ</t>
    </rPh>
    <rPh sb="13" eb="15">
      <t>ソウコ</t>
    </rPh>
    <rPh sb="15" eb="16">
      <t>トウ</t>
    </rPh>
    <phoneticPr fontId="2"/>
  </si>
  <si>
    <t>させぼ5番街　5街区駐車場</t>
    <rPh sb="10" eb="13">
      <t>チュウシャジョウ</t>
    </rPh>
    <phoneticPr fontId="2"/>
  </si>
  <si>
    <t>させぼ5番街　6街区店舗</t>
    <rPh sb="10" eb="12">
      <t>テンポ</t>
    </rPh>
    <phoneticPr fontId="2"/>
  </si>
  <si>
    <t>させぼ5番街　7街区店舗・集会場</t>
    <rPh sb="13" eb="16">
      <t>シュウカイジョウ</t>
    </rPh>
    <phoneticPr fontId="2"/>
  </si>
  <si>
    <t>諏訪2丁目駐車場　A棟</t>
    <rPh sb="0" eb="2">
      <t>スワ</t>
    </rPh>
    <rPh sb="3" eb="5">
      <t>チョウメ</t>
    </rPh>
    <rPh sb="5" eb="8">
      <t>チュウシャジョウ</t>
    </rPh>
    <rPh sb="10" eb="11">
      <t>トウ</t>
    </rPh>
    <phoneticPr fontId="2"/>
  </si>
  <si>
    <t>諏訪2丁目駐車場　B棟</t>
    <phoneticPr fontId="2"/>
  </si>
  <si>
    <t>諏訪2丁目駐車場　C棟</t>
    <phoneticPr fontId="2"/>
  </si>
  <si>
    <t>新三田PCB保管庫</t>
    <phoneticPr fontId="2"/>
  </si>
  <si>
    <t>バロー豊川店</t>
    <rPh sb="3" eb="6">
      <t>トヨカワテン</t>
    </rPh>
    <phoneticPr fontId="4"/>
  </si>
  <si>
    <t>市川市田尻商業施設（ヤオコー）</t>
    <rPh sb="0" eb="3">
      <t>イチカワシ</t>
    </rPh>
    <rPh sb="3" eb="5">
      <t>タジリ</t>
    </rPh>
    <rPh sb="5" eb="7">
      <t>ショウギョウ</t>
    </rPh>
    <rPh sb="7" eb="9">
      <t>シセツ</t>
    </rPh>
    <phoneticPr fontId="4"/>
  </si>
  <si>
    <t>ハローズ高松春日店</t>
    <rPh sb="4" eb="6">
      <t>タカマツ</t>
    </rPh>
    <rPh sb="6" eb="9">
      <t>カスガテン</t>
    </rPh>
    <phoneticPr fontId="4"/>
  </si>
  <si>
    <t>ハローズ高松春日店（テナント棟）</t>
    <rPh sb="4" eb="6">
      <t>タカマツ</t>
    </rPh>
    <rPh sb="6" eb="9">
      <t>カスガテン</t>
    </rPh>
    <rPh sb="14" eb="15">
      <t>ムネ</t>
    </rPh>
    <phoneticPr fontId="4"/>
  </si>
  <si>
    <t>ヤマザワ新宮町店</t>
    <phoneticPr fontId="2"/>
  </si>
  <si>
    <t>厚狭駅信号機器室新設</t>
    <phoneticPr fontId="2"/>
  </si>
  <si>
    <t>中国ジェイアールバス㈱山口支店周防支所</t>
    <phoneticPr fontId="2"/>
  </si>
  <si>
    <t>熊本店舗（ドンキホーテ）</t>
    <rPh sb="0" eb="2">
      <t>クマモト</t>
    </rPh>
    <rPh sb="2" eb="4">
      <t>テンポ</t>
    </rPh>
    <phoneticPr fontId="2"/>
  </si>
  <si>
    <t>中金子公民館</t>
    <rPh sb="0" eb="1">
      <t>ナカ</t>
    </rPh>
    <rPh sb="1" eb="3">
      <t>カネコ</t>
    </rPh>
    <rPh sb="3" eb="6">
      <t>コウミンカン</t>
    </rPh>
    <phoneticPr fontId="2"/>
  </si>
  <si>
    <t>ユース安曇川</t>
    <rPh sb="3" eb="6">
      <t>アドガワ</t>
    </rPh>
    <phoneticPr fontId="2"/>
  </si>
  <si>
    <t>うるま店舗（ドンキホーテ）</t>
    <phoneticPr fontId="2"/>
  </si>
  <si>
    <t>メゾンヴェｰル出雲</t>
    <phoneticPr fontId="2"/>
  </si>
  <si>
    <t>バロー松本笹部店</t>
    <phoneticPr fontId="2"/>
  </si>
  <si>
    <t>フレイン　大分東店</t>
    <phoneticPr fontId="2"/>
  </si>
  <si>
    <t>キリン堂　助任橋店</t>
    <phoneticPr fontId="2"/>
  </si>
  <si>
    <t>原商鳥取支店</t>
    <rPh sb="2" eb="4">
      <t>トットリ</t>
    </rPh>
    <rPh sb="4" eb="6">
      <t>シテン</t>
    </rPh>
    <phoneticPr fontId="2"/>
  </si>
  <si>
    <t>P-ARK竹の塚プロジェク</t>
    <phoneticPr fontId="2"/>
  </si>
  <si>
    <t>イズモホール桜丘</t>
    <phoneticPr fontId="2"/>
  </si>
  <si>
    <t>スーパーベルクス西船橋</t>
    <phoneticPr fontId="2"/>
  </si>
  <si>
    <t>田中内科診療所</t>
    <phoneticPr fontId="2"/>
  </si>
  <si>
    <t>HIひろせスーパーコンボ菊陽</t>
    <phoneticPr fontId="2"/>
  </si>
  <si>
    <t>ツルハドラッグ鶴岡新海町</t>
    <phoneticPr fontId="2"/>
  </si>
  <si>
    <t>SVH春日部</t>
    <phoneticPr fontId="2"/>
  </si>
  <si>
    <t>バロー竜南</t>
    <phoneticPr fontId="2"/>
  </si>
  <si>
    <t>墨田テナント（パシオス棟）</t>
    <phoneticPr fontId="2"/>
  </si>
  <si>
    <t>墨田テナント（ダイソー棟）</t>
    <phoneticPr fontId="2"/>
  </si>
  <si>
    <t>カネキチ阿部源食品工場</t>
    <phoneticPr fontId="2"/>
  </si>
  <si>
    <t>ZAGZAG津山小原店</t>
    <phoneticPr fontId="2"/>
  </si>
  <si>
    <t>八潮市物販店舗</t>
    <phoneticPr fontId="2"/>
  </si>
  <si>
    <t>西松屋赤磐高屋店</t>
    <phoneticPr fontId="2"/>
  </si>
  <si>
    <t>サービス付高齢者向け住宅東津田</t>
    <phoneticPr fontId="2"/>
  </si>
  <si>
    <t>サンタウンプラザ立体駐車場</t>
    <phoneticPr fontId="2"/>
  </si>
  <si>
    <t>吉本内科外科クリニック</t>
    <phoneticPr fontId="2"/>
  </si>
  <si>
    <t>なんじゃ村上越インター店</t>
    <rPh sb="4" eb="5">
      <t>ムラ</t>
    </rPh>
    <rPh sb="5" eb="7">
      <t>ジョウエツ</t>
    </rPh>
    <rPh sb="11" eb="12">
      <t>テン</t>
    </rPh>
    <phoneticPr fontId="2"/>
  </si>
  <si>
    <t>ドラッグトップス上越</t>
    <rPh sb="8" eb="10">
      <t>ジョウエツ</t>
    </rPh>
    <phoneticPr fontId="2"/>
  </si>
  <si>
    <t>マナベインテリアハーツ川西</t>
    <rPh sb="11" eb="13">
      <t>カワニシ</t>
    </rPh>
    <phoneticPr fontId="2"/>
  </si>
  <si>
    <t>バロー大垣東店</t>
    <phoneticPr fontId="2"/>
  </si>
  <si>
    <t>ライフコミュニティパークみさわサービス付高齢者住宅棟</t>
    <phoneticPr fontId="2"/>
  </si>
  <si>
    <t>倉庫</t>
    <phoneticPr fontId="2"/>
  </si>
  <si>
    <t>スズキショールーム鹿の子台</t>
    <phoneticPr fontId="2"/>
  </si>
  <si>
    <t>若草保育園</t>
    <phoneticPr fontId="2"/>
  </si>
  <si>
    <t>工場</t>
    <phoneticPr fontId="2"/>
  </si>
  <si>
    <t>WT+ハイブリット</t>
    <phoneticPr fontId="6"/>
  </si>
  <si>
    <t>12/17</t>
    <phoneticPr fontId="6"/>
  </si>
  <si>
    <t>ＮＨＫラジオ局オイルタンク</t>
    <phoneticPr fontId="6"/>
  </si>
  <si>
    <t>軽井沢72クラブハウス</t>
    <rPh sb="0" eb="3">
      <t>カルイザワ</t>
    </rPh>
    <phoneticPr fontId="6"/>
  </si>
  <si>
    <t>12/18</t>
    <phoneticPr fontId="6"/>
  </si>
  <si>
    <t>積村ビル管理事務所</t>
    <phoneticPr fontId="2"/>
  </si>
  <si>
    <t>佐野製作所工場兼事務所</t>
    <phoneticPr fontId="2"/>
  </si>
  <si>
    <t>仁愛幼育園</t>
    <phoneticPr fontId="2"/>
  </si>
  <si>
    <t>越谷保育園専門学校附属認定こども園</t>
    <phoneticPr fontId="2"/>
  </si>
  <si>
    <t>くぼたクリニック（1期・2期）</t>
    <phoneticPr fontId="2"/>
  </si>
  <si>
    <t>軽井沢PSP　A棟</t>
    <rPh sb="8" eb="9">
      <t>トウ</t>
    </rPh>
    <phoneticPr fontId="2"/>
  </si>
  <si>
    <t>軽井沢PSP　B棟</t>
    <rPh sb="8" eb="9">
      <t>トウ</t>
    </rPh>
    <phoneticPr fontId="2"/>
  </si>
  <si>
    <t>軽井沢PSP　C棟</t>
    <rPh sb="8" eb="9">
      <t>トウ</t>
    </rPh>
    <phoneticPr fontId="2"/>
  </si>
  <si>
    <t>軽井沢PSP　D棟</t>
    <rPh sb="8" eb="9">
      <t>トウ</t>
    </rPh>
    <phoneticPr fontId="2"/>
  </si>
  <si>
    <t>軽井沢PSP　E棟</t>
    <rPh sb="8" eb="9">
      <t>トウ</t>
    </rPh>
    <phoneticPr fontId="2"/>
  </si>
  <si>
    <t>軽井沢PSP　F棟</t>
    <rPh sb="8" eb="9">
      <t>トウ</t>
    </rPh>
    <phoneticPr fontId="2"/>
  </si>
  <si>
    <t>軽井沢PSP　G棟</t>
    <rPh sb="8" eb="9">
      <t>トウ</t>
    </rPh>
    <phoneticPr fontId="2"/>
  </si>
  <si>
    <t>軽井沢PSP　H棟</t>
    <rPh sb="8" eb="9">
      <t>トウ</t>
    </rPh>
    <phoneticPr fontId="2"/>
  </si>
  <si>
    <t>軽井沢PSP　I棟</t>
    <rPh sb="8" eb="9">
      <t>トウ</t>
    </rPh>
    <phoneticPr fontId="2"/>
  </si>
  <si>
    <t>軽井沢PSP　J棟</t>
    <rPh sb="8" eb="9">
      <t>トウ</t>
    </rPh>
    <phoneticPr fontId="2"/>
  </si>
  <si>
    <t>4階建</t>
    <phoneticPr fontId="2"/>
  </si>
  <si>
    <t>事務所</t>
    <phoneticPr fontId="2"/>
  </si>
  <si>
    <t>地下</t>
    <phoneticPr fontId="2"/>
  </si>
  <si>
    <t>タンクピット</t>
    <phoneticPr fontId="2"/>
  </si>
  <si>
    <t>JR新大阪駅1F（大阪駅味の街）</t>
    <phoneticPr fontId="2"/>
  </si>
  <si>
    <t>農事組合法人稲和ファーム穀類乾燥調整施設</t>
    <phoneticPr fontId="2"/>
  </si>
  <si>
    <t>（株）協伸建材興業　新潟営業所</t>
    <rPh sb="1" eb="2">
      <t>カブ</t>
    </rPh>
    <rPh sb="3" eb="5">
      <t>キョウシン</t>
    </rPh>
    <rPh sb="5" eb="7">
      <t>ケンザイ</t>
    </rPh>
    <rPh sb="7" eb="9">
      <t>コウギョウ</t>
    </rPh>
    <rPh sb="10" eb="12">
      <t>ニイガタ</t>
    </rPh>
    <rPh sb="12" eb="15">
      <t>エイギョウショ</t>
    </rPh>
    <phoneticPr fontId="6"/>
  </si>
  <si>
    <t>シートス本社工場</t>
    <rPh sb="4" eb="6">
      <t>ホンシャ</t>
    </rPh>
    <rPh sb="6" eb="8">
      <t>コウジョウ</t>
    </rPh>
    <phoneticPr fontId="2"/>
  </si>
  <si>
    <t>阪急オアシス宝塚中筋店</t>
    <phoneticPr fontId="2"/>
  </si>
  <si>
    <t>三栄商事</t>
    <rPh sb="0" eb="1">
      <t>３</t>
    </rPh>
    <rPh sb="1" eb="2">
      <t>エイ</t>
    </rPh>
    <rPh sb="2" eb="4">
      <t>ショウジ</t>
    </rPh>
    <phoneticPr fontId="2"/>
  </si>
  <si>
    <t>ファミリー大型新店舗</t>
    <rPh sb="5" eb="7">
      <t>オオガタ</t>
    </rPh>
    <rPh sb="7" eb="10">
      <t>シンテンポ</t>
    </rPh>
    <phoneticPr fontId="2"/>
  </si>
  <si>
    <t>大阪運輸</t>
    <rPh sb="0" eb="2">
      <t>オオサカ</t>
    </rPh>
    <rPh sb="2" eb="4">
      <t>ウンユ</t>
    </rPh>
    <phoneticPr fontId="2"/>
  </si>
  <si>
    <t>ＫＯＡ㈱水戸営業所</t>
    <phoneticPr fontId="2"/>
  </si>
  <si>
    <t>Audiりんくうショールーム</t>
    <phoneticPr fontId="2"/>
  </si>
  <si>
    <t>流山老人ホーム　憩いの家</t>
    <rPh sb="8" eb="9">
      <t>イコ</t>
    </rPh>
    <rPh sb="11" eb="12">
      <t>イエ</t>
    </rPh>
    <phoneticPr fontId="2"/>
  </si>
  <si>
    <t>日立物流</t>
    <rPh sb="0" eb="2">
      <t>ヒタチ</t>
    </rPh>
    <rPh sb="2" eb="4">
      <t>ブツリュウ</t>
    </rPh>
    <phoneticPr fontId="2"/>
  </si>
  <si>
    <t>マックスバリュ守口</t>
    <rPh sb="7" eb="9">
      <t>モリグチ</t>
    </rPh>
    <phoneticPr fontId="2"/>
  </si>
  <si>
    <t>六甲アイランド フェラーリ</t>
    <rPh sb="0" eb="2">
      <t>ロッコウ</t>
    </rPh>
    <phoneticPr fontId="2"/>
  </si>
  <si>
    <t>シュテルン広島</t>
    <rPh sb="5" eb="7">
      <t>ヒロシマ</t>
    </rPh>
    <phoneticPr fontId="2"/>
  </si>
  <si>
    <t>花畑団地Ｆ街区商業施設</t>
    <phoneticPr fontId="2"/>
  </si>
  <si>
    <t>イエローハット加美店</t>
    <phoneticPr fontId="2"/>
  </si>
  <si>
    <t>山新　土浦店　</t>
    <rPh sb="0" eb="2">
      <t>ヤマシン</t>
    </rPh>
    <rPh sb="3" eb="6">
      <t>ツチウラテン</t>
    </rPh>
    <phoneticPr fontId="2"/>
  </si>
  <si>
    <t>緑2丁目</t>
    <rPh sb="0" eb="1">
      <t>ミドリ</t>
    </rPh>
    <rPh sb="2" eb="4">
      <t>チョウメ</t>
    </rPh>
    <phoneticPr fontId="2"/>
  </si>
  <si>
    <t>池伝㈱大阪支店</t>
    <rPh sb="0" eb="1">
      <t>イケ</t>
    </rPh>
    <rPh sb="1" eb="2">
      <t>デン</t>
    </rPh>
    <rPh sb="3" eb="5">
      <t>オオサカ</t>
    </rPh>
    <rPh sb="5" eb="7">
      <t>シテン</t>
    </rPh>
    <phoneticPr fontId="2"/>
  </si>
  <si>
    <t>ラ・カーサ天童</t>
    <rPh sb="5" eb="7">
      <t>テンドウ</t>
    </rPh>
    <phoneticPr fontId="2"/>
  </si>
  <si>
    <t>JA葬祭津軽西</t>
    <rPh sb="2" eb="4">
      <t>ソウサイ</t>
    </rPh>
    <rPh sb="4" eb="6">
      <t>ツガル</t>
    </rPh>
    <rPh sb="6" eb="7">
      <t>ニシ</t>
    </rPh>
    <phoneticPr fontId="2"/>
  </si>
  <si>
    <t>バロー伊那</t>
    <rPh sb="3" eb="5">
      <t>イナ</t>
    </rPh>
    <phoneticPr fontId="2"/>
  </si>
  <si>
    <t>老人福祉施設（ユニット型）さくらの里</t>
    <rPh sb="0" eb="2">
      <t>ロウジン</t>
    </rPh>
    <rPh sb="2" eb="4">
      <t>フクシ</t>
    </rPh>
    <rPh sb="4" eb="6">
      <t>シセツ</t>
    </rPh>
    <rPh sb="11" eb="12">
      <t>ガタ</t>
    </rPh>
    <rPh sb="17" eb="18">
      <t>サト</t>
    </rPh>
    <phoneticPr fontId="2"/>
  </si>
  <si>
    <t>大分銀行</t>
    <rPh sb="0" eb="2">
      <t>オオイタ</t>
    </rPh>
    <rPh sb="2" eb="4">
      <t>ギンコウ</t>
    </rPh>
    <phoneticPr fontId="2"/>
  </si>
  <si>
    <t>草加市栄町3丁目</t>
    <rPh sb="0" eb="3">
      <t>ソウカシ</t>
    </rPh>
    <rPh sb="3" eb="5">
      <t>サカエマチ</t>
    </rPh>
    <rPh sb="6" eb="8">
      <t>チョウメ</t>
    </rPh>
    <phoneticPr fontId="2"/>
  </si>
  <si>
    <t>4階建</t>
    <rPh sb="1" eb="2">
      <t>カイ</t>
    </rPh>
    <rPh sb="2" eb="3">
      <t>タ</t>
    </rPh>
    <phoneticPr fontId="2"/>
  </si>
  <si>
    <t>熊山駅信号機室</t>
    <rPh sb="0" eb="2">
      <t>クマヤマ</t>
    </rPh>
    <rPh sb="2" eb="3">
      <t>エキ</t>
    </rPh>
    <rPh sb="3" eb="6">
      <t>シンゴウキ</t>
    </rPh>
    <rPh sb="6" eb="7">
      <t>シツ</t>
    </rPh>
    <phoneticPr fontId="2"/>
  </si>
  <si>
    <t>ドラッグコスモス阿南</t>
    <phoneticPr fontId="2"/>
  </si>
  <si>
    <t>木造</t>
    <phoneticPr fontId="2"/>
  </si>
  <si>
    <t>中部薬品美浜店</t>
    <phoneticPr fontId="2"/>
  </si>
  <si>
    <t>福島公民館</t>
    <phoneticPr fontId="2"/>
  </si>
  <si>
    <t>公民館</t>
    <phoneticPr fontId="2"/>
  </si>
  <si>
    <t>ホンダカーズ斐川　中古車棟</t>
    <phoneticPr fontId="2"/>
  </si>
  <si>
    <t>ワークオフィス滝井</t>
    <phoneticPr fontId="2"/>
  </si>
  <si>
    <t>主婦の店</t>
    <phoneticPr fontId="2"/>
  </si>
  <si>
    <t>宏和工業</t>
    <phoneticPr fontId="2"/>
  </si>
  <si>
    <t>藤久運輸倉庫株式会社・倉庫棟</t>
  </si>
  <si>
    <t>紀の川ボート艇庫</t>
    <phoneticPr fontId="2"/>
  </si>
  <si>
    <t>ダイユーエイト寺内店</t>
    <phoneticPr fontId="2"/>
  </si>
  <si>
    <t>ホンダカーズ斐川　ショールーム棟</t>
    <phoneticPr fontId="2"/>
  </si>
  <si>
    <t>ドラッグセイムス川口天神</t>
    <rPh sb="8" eb="10">
      <t>カワグチ</t>
    </rPh>
    <rPh sb="10" eb="12">
      <t>テンジン</t>
    </rPh>
    <phoneticPr fontId="2"/>
  </si>
  <si>
    <t>ホンダカーズ明舞</t>
    <rPh sb="6" eb="7">
      <t>メイ</t>
    </rPh>
    <rPh sb="7" eb="8">
      <t>マイ</t>
    </rPh>
    <phoneticPr fontId="2"/>
  </si>
  <si>
    <t>イオンビッグ玉城</t>
    <rPh sb="6" eb="8">
      <t>タマキ</t>
    </rPh>
    <phoneticPr fontId="2"/>
  </si>
  <si>
    <t>ミヤカン新工場　工場棟</t>
    <rPh sb="4" eb="7">
      <t>シンコウジョウ</t>
    </rPh>
    <rPh sb="8" eb="10">
      <t>コウジョウ</t>
    </rPh>
    <rPh sb="10" eb="11">
      <t>トウ</t>
    </rPh>
    <phoneticPr fontId="2"/>
  </si>
  <si>
    <t>ミヤカン新工場　機械室棟</t>
    <rPh sb="4" eb="7">
      <t>シンコウジョウ</t>
    </rPh>
    <rPh sb="8" eb="11">
      <t>キカイシツ</t>
    </rPh>
    <rPh sb="11" eb="12">
      <t>トウ</t>
    </rPh>
    <phoneticPr fontId="2"/>
  </si>
  <si>
    <t>ミヤカン新工場　排水処理施設棟</t>
    <rPh sb="4" eb="7">
      <t>シンコウジョウ</t>
    </rPh>
    <rPh sb="8" eb="10">
      <t>ハイスイ</t>
    </rPh>
    <rPh sb="10" eb="12">
      <t>ショリ</t>
    </rPh>
    <rPh sb="12" eb="14">
      <t>シセツ</t>
    </rPh>
    <rPh sb="14" eb="15">
      <t>トウ</t>
    </rPh>
    <phoneticPr fontId="2"/>
  </si>
  <si>
    <t>大剛様新工場</t>
    <rPh sb="0" eb="1">
      <t>ダイ</t>
    </rPh>
    <rPh sb="1" eb="2">
      <t>ツヨシ</t>
    </rPh>
    <rPh sb="2" eb="3">
      <t>サマ</t>
    </rPh>
    <rPh sb="3" eb="6">
      <t>シンコウジョウ</t>
    </rPh>
    <phoneticPr fontId="2"/>
  </si>
  <si>
    <t>庄交SC</t>
    <rPh sb="0" eb="2">
      <t>ショウコウ</t>
    </rPh>
    <phoneticPr fontId="2"/>
  </si>
  <si>
    <t>JSSスイミングスクール</t>
    <phoneticPr fontId="2"/>
  </si>
  <si>
    <t>いちやまマート岡谷</t>
    <rPh sb="7" eb="9">
      <t>オカタニ</t>
    </rPh>
    <phoneticPr fontId="2"/>
  </si>
  <si>
    <t>新鎌ヶ谷駅高架下店舗</t>
    <rPh sb="0" eb="1">
      <t>シン</t>
    </rPh>
    <rPh sb="1" eb="5">
      <t>カマガヤエキ</t>
    </rPh>
    <rPh sb="5" eb="8">
      <t>コウカシタ</t>
    </rPh>
    <rPh sb="8" eb="10">
      <t>テンポ</t>
    </rPh>
    <phoneticPr fontId="2"/>
  </si>
  <si>
    <t>新西宮ATC機器室</t>
    <phoneticPr fontId="2"/>
  </si>
  <si>
    <t>新塚本ATC機器室</t>
    <phoneticPr fontId="2"/>
  </si>
  <si>
    <t>宜野湾店舗（ドンキホーテ）</t>
    <phoneticPr fontId="2"/>
  </si>
  <si>
    <t>ホーマック新広面店</t>
    <phoneticPr fontId="2"/>
  </si>
  <si>
    <t>ハピッシュ新小田中店</t>
    <rPh sb="5" eb="6">
      <t>シン</t>
    </rPh>
    <rPh sb="6" eb="9">
      <t>オダナカ</t>
    </rPh>
    <rPh sb="9" eb="10">
      <t>テン</t>
    </rPh>
    <phoneticPr fontId="2"/>
  </si>
  <si>
    <t>西日本電気テック㈱鳥取MC</t>
    <rPh sb="0" eb="1">
      <t>ニシ</t>
    </rPh>
    <rPh sb="1" eb="3">
      <t>ニホン</t>
    </rPh>
    <rPh sb="3" eb="5">
      <t>デンキ</t>
    </rPh>
    <phoneticPr fontId="2"/>
  </si>
  <si>
    <t>バロー上越門前店　</t>
    <rPh sb="3" eb="5">
      <t>ジョウエツ</t>
    </rPh>
    <rPh sb="5" eb="7">
      <t>モンゼン</t>
    </rPh>
    <rPh sb="7" eb="8">
      <t>テン</t>
    </rPh>
    <phoneticPr fontId="2"/>
  </si>
  <si>
    <t>伊野福祉会ケアハウス</t>
    <phoneticPr fontId="2"/>
  </si>
  <si>
    <t>寺津公民館</t>
    <phoneticPr fontId="2"/>
  </si>
  <si>
    <t>赤レンガ倉庫</t>
    <phoneticPr fontId="2"/>
  </si>
  <si>
    <t>ビーアイケー社屋</t>
    <phoneticPr fontId="2"/>
  </si>
  <si>
    <t>セレモニーホール越谷</t>
    <phoneticPr fontId="2"/>
  </si>
  <si>
    <t>林医院</t>
    <phoneticPr fontId="2"/>
  </si>
  <si>
    <t>カインズホーム船橋南習志野　本館</t>
    <rPh sb="14" eb="16">
      <t>ホンカン</t>
    </rPh>
    <phoneticPr fontId="2"/>
  </si>
  <si>
    <t>カインズホーム船橋南習志野　資材館</t>
    <rPh sb="14" eb="16">
      <t>シザイ</t>
    </rPh>
    <rPh sb="16" eb="17">
      <t>カン</t>
    </rPh>
    <phoneticPr fontId="2"/>
  </si>
  <si>
    <t>富田製薬</t>
    <rPh sb="0" eb="2">
      <t>トミタ</t>
    </rPh>
    <rPh sb="2" eb="4">
      <t>セイヤク</t>
    </rPh>
    <phoneticPr fontId="2"/>
  </si>
  <si>
    <t>てらお八千代</t>
    <rPh sb="3" eb="6">
      <t>ヤチヨ</t>
    </rPh>
    <phoneticPr fontId="2"/>
  </si>
  <si>
    <t>バロー松任東</t>
    <rPh sb="3" eb="5">
      <t>マットウ</t>
    </rPh>
    <rPh sb="5" eb="6">
      <t>ヒガシ</t>
    </rPh>
    <phoneticPr fontId="2"/>
  </si>
  <si>
    <t>ジョーシン高岡蓮花寺</t>
    <rPh sb="5" eb="7">
      <t>タカオカ</t>
    </rPh>
    <rPh sb="7" eb="10">
      <t>レンゲジ</t>
    </rPh>
    <phoneticPr fontId="2"/>
  </si>
  <si>
    <t>バロー四日市別名</t>
    <rPh sb="3" eb="6">
      <t>ヨッカイチ</t>
    </rPh>
    <rPh sb="6" eb="7">
      <t>ベツ</t>
    </rPh>
    <rPh sb="7" eb="8">
      <t>ナ</t>
    </rPh>
    <phoneticPr fontId="2"/>
  </si>
  <si>
    <t>中部薬品高岡蓮花寺</t>
    <rPh sb="0" eb="2">
      <t>チュウブ</t>
    </rPh>
    <rPh sb="2" eb="4">
      <t>ヤクヒン</t>
    </rPh>
    <rPh sb="4" eb="6">
      <t>タカオカ</t>
    </rPh>
    <rPh sb="6" eb="9">
      <t>レンゲジ</t>
    </rPh>
    <phoneticPr fontId="2"/>
  </si>
  <si>
    <t>佛所護念会教団　青森教会</t>
    <rPh sb="0" eb="1">
      <t>ブツ</t>
    </rPh>
    <rPh sb="1" eb="2">
      <t>ショ</t>
    </rPh>
    <rPh sb="2" eb="3">
      <t>ゴ</t>
    </rPh>
    <rPh sb="3" eb="4">
      <t>ネン</t>
    </rPh>
    <rPh sb="4" eb="5">
      <t>カイ</t>
    </rPh>
    <rPh sb="5" eb="7">
      <t>キョウダン</t>
    </rPh>
    <rPh sb="8" eb="10">
      <t>アオモリ</t>
    </rPh>
    <rPh sb="10" eb="12">
      <t>キョウカイ</t>
    </rPh>
    <phoneticPr fontId="2"/>
  </si>
  <si>
    <t>カインズホーム名古屋当地</t>
    <rPh sb="7" eb="10">
      <t>ナゴヤ</t>
    </rPh>
    <rPh sb="10" eb="12">
      <t>トウチ</t>
    </rPh>
    <phoneticPr fontId="2"/>
  </si>
  <si>
    <t>こだまぶなしめじ生産施設</t>
    <rPh sb="8" eb="10">
      <t>セイサン</t>
    </rPh>
    <rPh sb="10" eb="12">
      <t>シセツ</t>
    </rPh>
    <phoneticPr fontId="2"/>
  </si>
  <si>
    <t>はしま特別養護老人ホーム</t>
    <rPh sb="3" eb="5">
      <t>トクベツ</t>
    </rPh>
    <rPh sb="5" eb="7">
      <t>ヨウゴ</t>
    </rPh>
    <rPh sb="7" eb="9">
      <t>ロウジン</t>
    </rPh>
    <phoneticPr fontId="2"/>
  </si>
  <si>
    <t>老人ホーム天神（小山園）</t>
    <rPh sb="0" eb="2">
      <t>ロウジン</t>
    </rPh>
    <rPh sb="5" eb="7">
      <t>テンジン</t>
    </rPh>
    <rPh sb="8" eb="10">
      <t>コヤマ</t>
    </rPh>
    <rPh sb="10" eb="11">
      <t>エン</t>
    </rPh>
    <phoneticPr fontId="2"/>
  </si>
  <si>
    <t>フェスティバルゲート跡地</t>
    <phoneticPr fontId="2"/>
  </si>
  <si>
    <t>ささめ保育園</t>
    <phoneticPr fontId="2"/>
  </si>
  <si>
    <t>ユニバース湊高台</t>
    <phoneticPr fontId="2"/>
  </si>
  <si>
    <t>大剛新工場　休憩棟</t>
    <phoneticPr fontId="2"/>
  </si>
  <si>
    <t>バロー各務原　タイヤ市場</t>
    <rPh sb="3" eb="6">
      <t>カガミハラ</t>
    </rPh>
    <rPh sb="10" eb="12">
      <t>イチバ</t>
    </rPh>
    <phoneticPr fontId="2"/>
  </si>
  <si>
    <t>ドコモショップ藤代</t>
    <rPh sb="7" eb="9">
      <t>フジシロ</t>
    </rPh>
    <phoneticPr fontId="2"/>
  </si>
  <si>
    <t>向島1丁目</t>
    <rPh sb="0" eb="2">
      <t>ムカイジマ</t>
    </rPh>
    <rPh sb="3" eb="5">
      <t>チョウメ</t>
    </rPh>
    <phoneticPr fontId="2"/>
  </si>
  <si>
    <t>ドラッグヤマザワ花沢</t>
    <rPh sb="8" eb="9">
      <t>ハナ</t>
    </rPh>
    <rPh sb="9" eb="10">
      <t>サワ</t>
    </rPh>
    <phoneticPr fontId="2"/>
  </si>
  <si>
    <t>中部薬品松任東</t>
    <rPh sb="0" eb="2">
      <t>チュウブ</t>
    </rPh>
    <rPh sb="2" eb="4">
      <t>ヤクヒン</t>
    </rPh>
    <rPh sb="4" eb="6">
      <t>マットウ</t>
    </rPh>
    <rPh sb="6" eb="7">
      <t>ヒガシ</t>
    </rPh>
    <phoneticPr fontId="2"/>
  </si>
  <si>
    <t>ビッグモーター守山</t>
    <rPh sb="7" eb="9">
      <t>モリヤマ</t>
    </rPh>
    <phoneticPr fontId="2"/>
  </si>
  <si>
    <t>ロピア希望ヶ丘</t>
    <rPh sb="3" eb="7">
      <t>キボウガオカ</t>
    </rPh>
    <phoneticPr fontId="2"/>
  </si>
  <si>
    <t>京滋マツダA棟</t>
    <rPh sb="0" eb="2">
      <t>ケイジ</t>
    </rPh>
    <rPh sb="6" eb="7">
      <t>トウ</t>
    </rPh>
    <phoneticPr fontId="2"/>
  </si>
  <si>
    <t>ドンキホーテ都城</t>
    <phoneticPr fontId="2"/>
  </si>
  <si>
    <t>ニラク渋川白井</t>
    <rPh sb="3" eb="5">
      <t>シブカワ</t>
    </rPh>
    <phoneticPr fontId="2"/>
  </si>
  <si>
    <t>南牧村基幹集落センター</t>
    <phoneticPr fontId="2"/>
  </si>
  <si>
    <t>マルイ上井</t>
    <phoneticPr fontId="2"/>
  </si>
  <si>
    <t>川崎事業所工場見学施設(味の素)</t>
    <rPh sb="0" eb="2">
      <t>カワサキ</t>
    </rPh>
    <rPh sb="2" eb="5">
      <t>ジギョウショ</t>
    </rPh>
    <rPh sb="5" eb="7">
      <t>コウジョウ</t>
    </rPh>
    <rPh sb="7" eb="9">
      <t>ケンガク</t>
    </rPh>
    <rPh sb="9" eb="11">
      <t>シセツ</t>
    </rPh>
    <rPh sb="12" eb="13">
      <t>アジ</t>
    </rPh>
    <rPh sb="14" eb="15">
      <t>モト</t>
    </rPh>
    <phoneticPr fontId="2"/>
  </si>
  <si>
    <t>越谷保育専門学校附属認定こども園さくらの森(2・3期)</t>
    <phoneticPr fontId="2"/>
  </si>
  <si>
    <t>認定こども園</t>
    <phoneticPr fontId="2"/>
  </si>
  <si>
    <t>ドラックセイムス稲葉(東大阪)</t>
    <phoneticPr fontId="2"/>
  </si>
  <si>
    <t>デイサービス まちなか</t>
    <phoneticPr fontId="2"/>
  </si>
  <si>
    <t>こと京都㈱ 向島作業場</t>
    <phoneticPr fontId="2"/>
  </si>
  <si>
    <t>佐賀あかつき保育園</t>
    <phoneticPr fontId="2"/>
  </si>
  <si>
    <t>トーザイ貿易㈱重機機材倉庫棟</t>
    <phoneticPr fontId="2"/>
  </si>
  <si>
    <t>戸田市新曽有料老人ホーム</t>
    <phoneticPr fontId="2"/>
  </si>
  <si>
    <t>弓ヶ浜水産㈱新工場排水処理施設</t>
    <phoneticPr fontId="2"/>
  </si>
  <si>
    <t>弓ヶ浜水産㈱加工工場</t>
    <phoneticPr fontId="2"/>
  </si>
  <si>
    <t>RC造</t>
    <phoneticPr fontId="2"/>
  </si>
  <si>
    <t>三重三菱自動車販売</t>
    <phoneticPr fontId="2"/>
  </si>
  <si>
    <t>ケアタウンいの</t>
    <phoneticPr fontId="2"/>
  </si>
  <si>
    <t>関東マツダ朝霞店</t>
    <phoneticPr fontId="2"/>
  </si>
  <si>
    <t>ツルハドラック石巻河北店</t>
    <phoneticPr fontId="2"/>
  </si>
  <si>
    <t>ハローズ乙島店</t>
    <phoneticPr fontId="2"/>
  </si>
  <si>
    <t>ファミリーマート平塚広川店</t>
    <phoneticPr fontId="2"/>
  </si>
  <si>
    <t>平屋、2階</t>
    <phoneticPr fontId="2"/>
  </si>
  <si>
    <t>製缶陸運</t>
    <phoneticPr fontId="2"/>
  </si>
  <si>
    <t>キムラ鉄工所　工場・事務所</t>
    <phoneticPr fontId="2"/>
  </si>
  <si>
    <t>南東北クボタ東根営業所・村山中央ＳＣ</t>
    <phoneticPr fontId="2"/>
  </si>
  <si>
    <t>ミヤカン新工場(空缶置場)</t>
    <phoneticPr fontId="2"/>
  </si>
  <si>
    <t>マセラティ神戸(本棟+洗車場）</t>
    <phoneticPr fontId="2"/>
  </si>
  <si>
    <t>ラ・ムー和歌山西浜店</t>
    <phoneticPr fontId="2"/>
  </si>
  <si>
    <t>平和堂大河端店</t>
    <phoneticPr fontId="2"/>
  </si>
  <si>
    <t>ＨＩひろせ明野店(C棟)</t>
    <phoneticPr fontId="2"/>
  </si>
  <si>
    <t>みちのく銀行倉庫</t>
    <phoneticPr fontId="2"/>
  </si>
  <si>
    <t>リードＲ３工場</t>
    <phoneticPr fontId="2"/>
  </si>
  <si>
    <t>宇多興産㈱河原町建屋</t>
    <phoneticPr fontId="2"/>
  </si>
  <si>
    <t>西糀谷二丁目グループホーム</t>
    <phoneticPr fontId="2"/>
  </si>
  <si>
    <t>ツルハドラッグ大内店</t>
    <phoneticPr fontId="2"/>
  </si>
  <si>
    <t>鳥繁産業本社工場</t>
    <phoneticPr fontId="2"/>
  </si>
  <si>
    <t>児玉産業㈱住宅</t>
    <phoneticPr fontId="2"/>
  </si>
  <si>
    <t>バロー塩尻浅敷</t>
    <phoneticPr fontId="2"/>
  </si>
  <si>
    <t>コンドーテック㈱盛岡営業所</t>
    <phoneticPr fontId="2"/>
  </si>
  <si>
    <t>宮坂米倉庫</t>
    <phoneticPr fontId="2"/>
  </si>
  <si>
    <t>庄交SC　C棟</t>
    <phoneticPr fontId="2"/>
  </si>
  <si>
    <t>㈱ジェイ・ポートリサイクル工場</t>
    <phoneticPr fontId="2"/>
  </si>
  <si>
    <t>アドバネクス埼玉工場</t>
    <phoneticPr fontId="2"/>
  </si>
  <si>
    <t>東北マツダ　多賀城</t>
    <phoneticPr fontId="2"/>
  </si>
  <si>
    <t>㈱龍嘻飯店 尼崎倉庫</t>
    <phoneticPr fontId="2"/>
  </si>
  <si>
    <t>日清食材株式会社</t>
    <phoneticPr fontId="2"/>
  </si>
  <si>
    <t>ホーマック留萌店別棟</t>
    <phoneticPr fontId="2"/>
  </si>
  <si>
    <t>玉縄子どもセンター園</t>
    <phoneticPr fontId="2"/>
  </si>
  <si>
    <t>くすりのレデイ井口店</t>
    <phoneticPr fontId="2"/>
  </si>
  <si>
    <t>ふるさとホーム春日部武里</t>
    <phoneticPr fontId="2"/>
  </si>
  <si>
    <t>旭北歯科医院</t>
    <phoneticPr fontId="2"/>
  </si>
  <si>
    <t>※ハイブリッド</t>
    <phoneticPr fontId="2"/>
  </si>
  <si>
    <t>九州児湯フーズ 北九州支店</t>
    <phoneticPr fontId="2"/>
  </si>
  <si>
    <t>ホーマックスーパーデポ横手店</t>
    <phoneticPr fontId="2"/>
  </si>
  <si>
    <t>グレースメイト練馬桜台</t>
    <phoneticPr fontId="2"/>
  </si>
  <si>
    <t>ハタノ新工場</t>
    <phoneticPr fontId="2"/>
  </si>
  <si>
    <t>KAT結城営業所</t>
    <phoneticPr fontId="2"/>
  </si>
  <si>
    <t>姫島高架下賃貸建物</t>
    <phoneticPr fontId="2"/>
  </si>
  <si>
    <t>㈱キタセキＲ１２２号白岡</t>
    <phoneticPr fontId="2"/>
  </si>
  <si>
    <t>大江町中央公民館</t>
    <phoneticPr fontId="2"/>
  </si>
  <si>
    <t>アリオンテック㈱　第３工場</t>
    <phoneticPr fontId="2"/>
  </si>
  <si>
    <t>京滋マツダ大津店（B棟）</t>
    <phoneticPr fontId="2"/>
  </si>
  <si>
    <t>京滋マツダ大津店（E棟）</t>
    <phoneticPr fontId="2"/>
  </si>
  <si>
    <t>サンライズ産業㈱浪岡第二倉庫</t>
    <phoneticPr fontId="2"/>
  </si>
  <si>
    <t>奈良日産自動車　登美ケ丘店</t>
    <phoneticPr fontId="2"/>
  </si>
  <si>
    <t>浜山保育園</t>
    <phoneticPr fontId="2"/>
  </si>
  <si>
    <t>美濃工業㈱坂本工場D棟</t>
    <phoneticPr fontId="2"/>
  </si>
  <si>
    <t>バロー北方店</t>
    <phoneticPr fontId="2"/>
  </si>
  <si>
    <t>㈱ジャパンフードサポート様 玄米低温倉庫・精米プラント</t>
    <phoneticPr fontId="2"/>
  </si>
  <si>
    <t>西新井店</t>
    <phoneticPr fontId="2"/>
  </si>
  <si>
    <t>田原本唐子マンション</t>
    <phoneticPr fontId="2"/>
  </si>
  <si>
    <t>Vドラッグ蟹江　</t>
    <phoneticPr fontId="2"/>
  </si>
  <si>
    <t>内村電機工務店倉庫</t>
    <phoneticPr fontId="2"/>
  </si>
  <si>
    <t>オーナースロット館</t>
    <phoneticPr fontId="2"/>
  </si>
  <si>
    <t>遊技場</t>
    <phoneticPr fontId="2"/>
  </si>
  <si>
    <t>(株)ナルシマ工場・事務所</t>
    <phoneticPr fontId="2"/>
  </si>
  <si>
    <t>株式会社やまみ関西工場　第２期</t>
    <phoneticPr fontId="2"/>
  </si>
  <si>
    <t>中部薬品長島店</t>
    <phoneticPr fontId="2"/>
  </si>
  <si>
    <t>日立建機日本㈱山陰営業所</t>
    <phoneticPr fontId="2"/>
  </si>
  <si>
    <t>函館どっく㈱造船・艦修部事務所</t>
    <phoneticPr fontId="2"/>
  </si>
  <si>
    <t>某F倉庫</t>
    <phoneticPr fontId="2"/>
  </si>
  <si>
    <t>埼玉ダイハツ販売株式会社(仮称)越谷北店</t>
    <phoneticPr fontId="2"/>
  </si>
  <si>
    <t>※WT</t>
    <phoneticPr fontId="2"/>
  </si>
  <si>
    <t>ダイハツ広島販売(株)　曙店</t>
    <phoneticPr fontId="2"/>
  </si>
  <si>
    <t>協栄マリンテクノロジ（株）函館営業所</t>
    <phoneticPr fontId="2"/>
  </si>
  <si>
    <t>ユニバースむつ柳町店</t>
    <phoneticPr fontId="2"/>
  </si>
  <si>
    <t>マルハン新発田店</t>
    <phoneticPr fontId="2"/>
  </si>
  <si>
    <t>座間２丁目</t>
    <phoneticPr fontId="2"/>
  </si>
  <si>
    <t>エンヂェルハート保育園</t>
    <phoneticPr fontId="2"/>
  </si>
  <si>
    <t>バロー守山小島店</t>
    <phoneticPr fontId="2"/>
  </si>
  <si>
    <t>ルネスマンション足立区千住旭町</t>
    <phoneticPr fontId="2"/>
  </si>
  <si>
    <t>6階建</t>
    <phoneticPr fontId="2"/>
  </si>
  <si>
    <t>ウェルネス出雲中野店</t>
    <phoneticPr fontId="2"/>
  </si>
  <si>
    <t>正覚寺</t>
    <phoneticPr fontId="2"/>
  </si>
  <si>
    <t>株式会社 大森　新社屋</t>
    <phoneticPr fontId="2"/>
  </si>
  <si>
    <t>宗教法人内信寺東三河別院</t>
    <phoneticPr fontId="2"/>
  </si>
  <si>
    <t>中津川リサイクルセンター</t>
    <phoneticPr fontId="2"/>
  </si>
  <si>
    <t>S+RC造</t>
    <phoneticPr fontId="2"/>
  </si>
  <si>
    <t>スズキショールーム豊岡店</t>
    <phoneticPr fontId="2"/>
  </si>
  <si>
    <t>医療法人千成会様　旭北歯科医院（2期）</t>
    <phoneticPr fontId="2"/>
  </si>
  <si>
    <t>第2みさとしらゆり保育園</t>
    <phoneticPr fontId="2"/>
  </si>
  <si>
    <t>マルハン赤穂店</t>
    <phoneticPr fontId="2"/>
  </si>
  <si>
    <t>ケーアイ・オギワラ9号・10号棟</t>
    <phoneticPr fontId="2"/>
  </si>
  <si>
    <t>扇工業様新社屋</t>
    <phoneticPr fontId="2"/>
  </si>
  <si>
    <t>福島県買取型復興公営住宅整備事業（関船団地１号棟）</t>
    <phoneticPr fontId="2"/>
  </si>
  <si>
    <t>福島県買取型復興公営住宅整備事業（関船団地２号棟）</t>
    <phoneticPr fontId="2"/>
  </si>
  <si>
    <t>吉田容器店第２立花ヤード</t>
    <phoneticPr fontId="2"/>
  </si>
  <si>
    <t>高和保育園</t>
    <phoneticPr fontId="2"/>
  </si>
  <si>
    <t>遠藤商事　新野菜工場</t>
    <phoneticPr fontId="2"/>
  </si>
  <si>
    <t>御所野物流センター増築</t>
    <phoneticPr fontId="2"/>
  </si>
  <si>
    <t>中部薬品武豊店</t>
    <phoneticPr fontId="2"/>
  </si>
  <si>
    <t>ドラッグユタカ南陽店</t>
    <phoneticPr fontId="2"/>
  </si>
  <si>
    <t>中部工業(株)工場</t>
    <phoneticPr fontId="2"/>
  </si>
  <si>
    <t>ダイナム山口宇部港町店</t>
    <phoneticPr fontId="2"/>
  </si>
  <si>
    <t>株式会社　シバ工芸様　テナント棟</t>
    <phoneticPr fontId="2"/>
  </si>
  <si>
    <t>千種新西プロジェクト（ドンキ千種）</t>
    <phoneticPr fontId="2"/>
  </si>
  <si>
    <t>京滋マツダ大津店（D棟）</t>
    <phoneticPr fontId="2"/>
  </si>
  <si>
    <t>アートコーポレーション大阪</t>
    <phoneticPr fontId="2"/>
  </si>
  <si>
    <t>ほのぼの会厨房棟</t>
    <phoneticPr fontId="2"/>
  </si>
  <si>
    <t>三井造船㈱ブラスト工場</t>
    <phoneticPr fontId="2"/>
  </si>
  <si>
    <t>中部薬品越前</t>
    <phoneticPr fontId="2"/>
  </si>
  <si>
    <t>大川魚店</t>
    <phoneticPr fontId="2"/>
  </si>
  <si>
    <t>石巻商工信用金庫</t>
    <phoneticPr fontId="2"/>
  </si>
  <si>
    <t>中川保育園</t>
    <phoneticPr fontId="2"/>
  </si>
  <si>
    <t>ドラッグセイムス吉川さくら通り</t>
    <phoneticPr fontId="2"/>
  </si>
  <si>
    <t>関西トランスウェイ㈱ 岸和田物流センター</t>
    <phoneticPr fontId="2"/>
  </si>
  <si>
    <t>中国通運㈱冷蔵倉庫</t>
    <phoneticPr fontId="2"/>
  </si>
  <si>
    <t>関西マツダ住之江店</t>
    <phoneticPr fontId="2"/>
  </si>
  <si>
    <t>浪岡配送センター</t>
    <phoneticPr fontId="2"/>
  </si>
  <si>
    <t>青森県津軽市</t>
    <rPh sb="0" eb="3">
      <t>アオモリケン</t>
    </rPh>
    <rPh sb="3" eb="5">
      <t>ツガル</t>
    </rPh>
    <rPh sb="5" eb="6">
      <t>シ</t>
    </rPh>
    <phoneticPr fontId="2"/>
  </si>
  <si>
    <t>施工面積</t>
    <rPh sb="0" eb="2">
      <t>セコウ</t>
    </rPh>
    <rPh sb="2" eb="4">
      <t>メンセキ</t>
    </rPh>
    <phoneticPr fontId="2"/>
  </si>
  <si>
    <t>施工量</t>
    <rPh sb="0" eb="2">
      <t>セコウ</t>
    </rPh>
    <rPh sb="2" eb="3">
      <t>リョウ</t>
    </rPh>
    <phoneticPr fontId="2"/>
  </si>
  <si>
    <t>工場</t>
  </si>
  <si>
    <t>㈱ホリ・コーポレーション</t>
    <phoneticPr fontId="2"/>
  </si>
  <si>
    <t>Honda　Cars　南北海道函館亀田支店</t>
    <phoneticPr fontId="2"/>
  </si>
  <si>
    <t>おおさか東線ＪＲ長瀬～ＪＲ新加美駅間高架下</t>
    <phoneticPr fontId="2"/>
  </si>
  <si>
    <t>ファミリーマート女川中央店</t>
    <phoneticPr fontId="2"/>
  </si>
  <si>
    <t>ＪＡ郡山市　耕種作物共同利用施設整備</t>
    <phoneticPr fontId="2"/>
  </si>
  <si>
    <t>薬王堂 由利本荘大内店</t>
    <phoneticPr fontId="2"/>
  </si>
  <si>
    <t>ケーズデンキ東生駒店</t>
    <phoneticPr fontId="2"/>
  </si>
  <si>
    <t>益田自動車工業（看板下）</t>
    <rPh sb="0" eb="2">
      <t>マスダ</t>
    </rPh>
    <rPh sb="2" eb="5">
      <t>ジドウシャ</t>
    </rPh>
    <rPh sb="8" eb="10">
      <t>カンバン</t>
    </rPh>
    <rPh sb="10" eb="11">
      <t>シタ</t>
    </rPh>
    <phoneticPr fontId="2"/>
  </si>
  <si>
    <t>東松戸駅高架下店舗</t>
    <phoneticPr fontId="2"/>
  </si>
  <si>
    <t>利岡様邸</t>
    <phoneticPr fontId="2"/>
  </si>
  <si>
    <t>夙川学院神戸ポートアイランドキャンパススポーツ棟</t>
    <phoneticPr fontId="2"/>
  </si>
  <si>
    <t>カインズ静岡清水店</t>
    <phoneticPr fontId="2"/>
  </si>
  <si>
    <t>バロー上越寺店</t>
    <phoneticPr fontId="2"/>
  </si>
  <si>
    <t>東北企業(株)酒田支店</t>
    <phoneticPr fontId="2"/>
  </si>
  <si>
    <t>ＪＡ庄内みどり　広野定温米倉庫</t>
    <phoneticPr fontId="2"/>
  </si>
  <si>
    <t>直方保線所社屋</t>
    <phoneticPr fontId="2"/>
  </si>
  <si>
    <t>㈱三和鋲螺製作所</t>
    <phoneticPr fontId="2"/>
  </si>
  <si>
    <t>㈱ナプラス産業廃棄物処理施設</t>
    <phoneticPr fontId="2"/>
  </si>
  <si>
    <t>西四国マツダ　中村店</t>
    <phoneticPr fontId="2"/>
  </si>
  <si>
    <t>㈱石井製作所社屋工場</t>
    <phoneticPr fontId="2"/>
  </si>
  <si>
    <t>河原木中央保育園</t>
    <phoneticPr fontId="2"/>
  </si>
  <si>
    <t>郡山合同庁舎北分庁舎</t>
    <phoneticPr fontId="2"/>
  </si>
  <si>
    <t>出雲ケーブルビジョン</t>
    <phoneticPr fontId="2"/>
  </si>
  <si>
    <t>シシドモータース塗装工場</t>
    <phoneticPr fontId="2"/>
  </si>
  <si>
    <t>ヨークベニマル塩釜北浜店</t>
    <phoneticPr fontId="2"/>
  </si>
  <si>
    <t>油脂タンク（一期）</t>
    <phoneticPr fontId="2"/>
  </si>
  <si>
    <t>兵庫県神戸市</t>
    <phoneticPr fontId="2"/>
  </si>
  <si>
    <t>薬王堂 由利本荘荒町店</t>
    <phoneticPr fontId="2"/>
  </si>
  <si>
    <t>日立建機日本㈱市川整備センター</t>
    <phoneticPr fontId="2"/>
  </si>
  <si>
    <t>㈱大潟村同友会様　低温倉庫</t>
    <phoneticPr fontId="2"/>
  </si>
  <si>
    <t>東北マツダ酒田店</t>
    <phoneticPr fontId="2"/>
  </si>
  <si>
    <t>山進運輸㈱境港配送センター</t>
    <phoneticPr fontId="2"/>
  </si>
  <si>
    <t>京滋マツダ大津店（C棟）</t>
    <phoneticPr fontId="2"/>
  </si>
  <si>
    <t>（㎥）</t>
    <phoneticPr fontId="2"/>
  </si>
  <si>
    <t>（㎡）</t>
    <phoneticPr fontId="2"/>
  </si>
  <si>
    <t>広島県広島市</t>
    <phoneticPr fontId="2"/>
  </si>
  <si>
    <t>高砂医科工業柏工場</t>
    <phoneticPr fontId="2"/>
  </si>
  <si>
    <t>巽冷凍食品（株）加工場</t>
    <phoneticPr fontId="2"/>
  </si>
  <si>
    <t>サンライズ産業㈱　浪岡第三倉庫</t>
    <phoneticPr fontId="2"/>
  </si>
  <si>
    <t>協同組合八戸青果センター 野菜加工施設</t>
    <phoneticPr fontId="2"/>
  </si>
  <si>
    <t>サコス(株)羽田営業所</t>
    <phoneticPr fontId="2"/>
  </si>
  <si>
    <t>Ｖ・ｄｒｕｇ　中部薬品大垣西店</t>
    <phoneticPr fontId="2"/>
  </si>
  <si>
    <t>長浜事業所社屋</t>
    <phoneticPr fontId="2"/>
  </si>
  <si>
    <t>株式会社インテルノ工場</t>
    <phoneticPr fontId="2"/>
  </si>
  <si>
    <t>ＪＳＳスイミングスクール立石</t>
    <phoneticPr fontId="2"/>
  </si>
  <si>
    <t>佐野寛様貸店舗</t>
    <phoneticPr fontId="2"/>
  </si>
  <si>
    <t>(社)せんだん会サ付住宅</t>
    <phoneticPr fontId="2"/>
  </si>
  <si>
    <t>牡蠣ノ星</t>
    <phoneticPr fontId="2"/>
  </si>
  <si>
    <t>じゃんじゃん亭環七梅島店</t>
    <phoneticPr fontId="2"/>
  </si>
  <si>
    <t>山形飛鳥水産加工施設</t>
    <phoneticPr fontId="2"/>
  </si>
  <si>
    <t>(株)南木曽発条　田立工場</t>
    <phoneticPr fontId="2"/>
  </si>
  <si>
    <t>マルハン光明池店</t>
    <phoneticPr fontId="2"/>
  </si>
  <si>
    <t>5階建</t>
    <phoneticPr fontId="2"/>
  </si>
  <si>
    <t>マルハン高槻店</t>
    <phoneticPr fontId="2"/>
  </si>
  <si>
    <t>おおぼし保育園</t>
    <phoneticPr fontId="2"/>
  </si>
  <si>
    <t>丘珠配送センター</t>
    <phoneticPr fontId="2"/>
  </si>
  <si>
    <t>㈱ランプロジェクト</t>
    <phoneticPr fontId="2"/>
  </si>
  <si>
    <t>バロー春江中央店テナント棟</t>
    <phoneticPr fontId="2"/>
  </si>
  <si>
    <t>バロー春江店</t>
    <phoneticPr fontId="2"/>
  </si>
  <si>
    <t>えのき栽培施設（原きのこ様）</t>
    <phoneticPr fontId="2"/>
  </si>
  <si>
    <t>えのき栽培施設（小池えのき様）</t>
    <phoneticPr fontId="2"/>
  </si>
  <si>
    <t>ハローズ住吉店（本棟）</t>
    <phoneticPr fontId="2"/>
  </si>
  <si>
    <t>ハローズ住吉店（テナント棟）</t>
    <phoneticPr fontId="2"/>
  </si>
  <si>
    <t>きのこ栽培施設（佐藤きのこ園様）</t>
    <phoneticPr fontId="2"/>
  </si>
  <si>
    <t>きのこ栽培施設（萩原きのこ園様）</t>
    <phoneticPr fontId="2"/>
  </si>
  <si>
    <t>観音地区グループホーム</t>
    <phoneticPr fontId="2"/>
  </si>
  <si>
    <t>㈱フィールドメンテナンス倉庫棟</t>
    <phoneticPr fontId="2"/>
  </si>
  <si>
    <t>東北マツダ柴田店</t>
    <phoneticPr fontId="2"/>
  </si>
  <si>
    <t>関西マツダ 新金岡店</t>
    <phoneticPr fontId="2"/>
  </si>
  <si>
    <t>コメリパワー佐沼店</t>
    <phoneticPr fontId="2"/>
  </si>
  <si>
    <t>ツルハドラッグ村山河島店</t>
    <phoneticPr fontId="2"/>
  </si>
  <si>
    <t>東和食品（株）鮭フィレ－工場</t>
    <phoneticPr fontId="2"/>
  </si>
  <si>
    <t>イーアンドエム発寒プラスティック破砕施設棟</t>
    <phoneticPr fontId="2"/>
  </si>
  <si>
    <t>えのき栽培施設（悦和産業様様）</t>
    <phoneticPr fontId="2"/>
  </si>
  <si>
    <t>えのき栽培施設（大熊えのき園様）</t>
    <phoneticPr fontId="2"/>
  </si>
  <si>
    <t>稲田製作所新社屋</t>
    <phoneticPr fontId="2"/>
  </si>
  <si>
    <t>Ｖ・ｄｒｕｇ　笠松店</t>
    <phoneticPr fontId="2"/>
  </si>
  <si>
    <t>㈱スガテック関東支店</t>
    <phoneticPr fontId="2"/>
  </si>
  <si>
    <t>ホーマックニコット藤代店</t>
    <phoneticPr fontId="2"/>
  </si>
  <si>
    <t>特別養護老人ホーム　偕生園改築（1期）</t>
    <phoneticPr fontId="2"/>
  </si>
  <si>
    <t>関西マツダ鳳BPセンター</t>
    <rPh sb="0" eb="2">
      <t>カンサイ</t>
    </rPh>
    <rPh sb="5" eb="6">
      <t>オオトリ</t>
    </rPh>
    <phoneticPr fontId="2"/>
  </si>
  <si>
    <t>イズモホール篠原</t>
    <phoneticPr fontId="2"/>
  </si>
  <si>
    <t>ﾊﾞﾛｰHC稲沢平和店スタンド棟</t>
    <phoneticPr fontId="2"/>
  </si>
  <si>
    <t>境港海陸運送㈱竹内2号倉庫</t>
    <phoneticPr fontId="2"/>
  </si>
  <si>
    <t>Ｖ・ｄｒｕｇ　中部薬品二瀬店</t>
    <phoneticPr fontId="2"/>
  </si>
  <si>
    <t>（有）福相食品工業 小高第２工場</t>
    <phoneticPr fontId="2"/>
  </si>
  <si>
    <t>ナイス苫小牧物流センター</t>
    <phoneticPr fontId="2"/>
  </si>
  <si>
    <t>ケーズデンキ佐沼店</t>
    <phoneticPr fontId="2"/>
  </si>
  <si>
    <t>協立エアテック㈱様名古屋工場</t>
    <phoneticPr fontId="2"/>
  </si>
  <si>
    <t>センコー(株)北広島危険物倉庫</t>
    <phoneticPr fontId="2"/>
  </si>
  <si>
    <t>スシロー西大津店</t>
    <phoneticPr fontId="2"/>
  </si>
  <si>
    <t>今井運送㈱整備工場</t>
    <phoneticPr fontId="2"/>
  </si>
  <si>
    <t>ＧＵ山形三川</t>
    <phoneticPr fontId="2"/>
  </si>
  <si>
    <t>恵愛学園</t>
    <phoneticPr fontId="2"/>
  </si>
  <si>
    <t>竹原火力　竹原カンパニー詰所及び資材倉庫</t>
    <phoneticPr fontId="2"/>
  </si>
  <si>
    <t>ラ・ムー和歌山直川店</t>
    <phoneticPr fontId="2"/>
  </si>
  <si>
    <t>復興公営住宅（小名浜中原団地4号棟）</t>
    <phoneticPr fontId="2"/>
  </si>
  <si>
    <t>復興公営住宅（小名浜中原団地5号棟）</t>
    <phoneticPr fontId="2"/>
  </si>
  <si>
    <t>城陽工場（A棟）</t>
    <phoneticPr fontId="2"/>
  </si>
  <si>
    <t>城陽工場（B棟）</t>
    <phoneticPr fontId="2"/>
  </si>
  <si>
    <t>城陽工場（C棟）</t>
    <phoneticPr fontId="2"/>
  </si>
  <si>
    <t>城陽工場（D棟）</t>
    <phoneticPr fontId="2"/>
  </si>
  <si>
    <t>城陽工場（F棟）</t>
    <phoneticPr fontId="2"/>
  </si>
  <si>
    <t>亀岡大井町ストックヤード（整備棟）</t>
    <phoneticPr fontId="2"/>
  </si>
  <si>
    <t>亀岡大井町ストックヤード（駐車場棟）</t>
    <phoneticPr fontId="2"/>
  </si>
  <si>
    <t>ユニバース惣菜センター</t>
    <phoneticPr fontId="2"/>
  </si>
  <si>
    <t>北海道宗谷郡</t>
    <phoneticPr fontId="2"/>
  </si>
  <si>
    <t>丸中ゴム工業㈱加木屋町倉庫</t>
    <phoneticPr fontId="2"/>
  </si>
  <si>
    <t>丸一ゴム工業㈱諏訪工場</t>
    <phoneticPr fontId="2"/>
  </si>
  <si>
    <t>エムジーホールディング事務所</t>
    <phoneticPr fontId="2"/>
  </si>
  <si>
    <t>㈱三共ゴム平林営業所</t>
    <phoneticPr fontId="2"/>
  </si>
  <si>
    <t>イズモホール根堅</t>
    <phoneticPr fontId="2"/>
  </si>
  <si>
    <t>静岡中央銀行　防災センター及び備品倉庫</t>
    <phoneticPr fontId="2"/>
  </si>
  <si>
    <t>和幸セントラルハウス</t>
    <phoneticPr fontId="2"/>
  </si>
  <si>
    <t>函館どっぐ中央変電所</t>
    <phoneticPr fontId="2"/>
  </si>
  <si>
    <t>バロー浜松北寺島</t>
    <phoneticPr fontId="2"/>
  </si>
  <si>
    <t>ヤマザワ寒河江プラザ店テナント</t>
    <phoneticPr fontId="2"/>
  </si>
  <si>
    <t>新子安方面保育所</t>
    <phoneticPr fontId="2"/>
  </si>
  <si>
    <t>ツルハドラッグ直川</t>
    <phoneticPr fontId="2"/>
  </si>
  <si>
    <t>関西マツダ平野(A棟)</t>
    <phoneticPr fontId="2"/>
  </si>
  <si>
    <t>関西マツダ平野(B棟)</t>
    <phoneticPr fontId="2"/>
  </si>
  <si>
    <t>ＤＣＭホーマック東苗穂店</t>
    <phoneticPr fontId="2"/>
  </si>
  <si>
    <t>ハローズ三原店</t>
    <phoneticPr fontId="2"/>
  </si>
  <si>
    <t>平屋</t>
    <phoneticPr fontId="2"/>
  </si>
  <si>
    <t>㈱キタセキ　ルート7蓮野インター給油所</t>
    <phoneticPr fontId="2"/>
  </si>
  <si>
    <t>こと京野菜㈱亀岡工場</t>
    <phoneticPr fontId="2"/>
  </si>
  <si>
    <t>なないろ芥見店</t>
    <phoneticPr fontId="2"/>
  </si>
  <si>
    <t>阪神自動車専門学校増築</t>
    <phoneticPr fontId="2"/>
  </si>
  <si>
    <t>十文字チキンカンパニー</t>
    <phoneticPr fontId="2"/>
  </si>
  <si>
    <t>ツルハドラッグ石巻新蛇田店</t>
    <phoneticPr fontId="2"/>
  </si>
  <si>
    <t>バロー湖西古見</t>
    <phoneticPr fontId="2"/>
  </si>
  <si>
    <t>アンフィニ福島工場</t>
    <phoneticPr fontId="2"/>
  </si>
  <si>
    <t>山傳商店仙台港工場</t>
    <phoneticPr fontId="2"/>
  </si>
  <si>
    <t>札幌市東区東苗穂(100満ボルト)</t>
    <phoneticPr fontId="2"/>
  </si>
  <si>
    <t>サン・サポート岡宮</t>
    <phoneticPr fontId="2"/>
  </si>
  <si>
    <t>新浦安明海プロジェクト(シニア棟)</t>
    <phoneticPr fontId="2"/>
  </si>
  <si>
    <t>新浦安明海プロジェクト(保育園棟)</t>
    <phoneticPr fontId="2"/>
  </si>
  <si>
    <t>新浦安明海プロジェクト(公共施設棟)</t>
    <phoneticPr fontId="2"/>
  </si>
  <si>
    <t>公共施設</t>
    <phoneticPr fontId="2"/>
  </si>
  <si>
    <t>コメリPW佐沼店(看板下+貯水槽下)</t>
    <phoneticPr fontId="2"/>
  </si>
  <si>
    <t>スターバックスコーヒー神戸メリケンパーク店</t>
    <phoneticPr fontId="2"/>
  </si>
  <si>
    <t>M-CLINIC　PROJECT</t>
    <phoneticPr fontId="2"/>
  </si>
  <si>
    <t>ヤマザワ村山駅西店</t>
    <phoneticPr fontId="2"/>
  </si>
  <si>
    <t>ナイス山手台</t>
    <phoneticPr fontId="2"/>
  </si>
  <si>
    <t>みたけ老人福祉センター</t>
    <phoneticPr fontId="2"/>
  </si>
  <si>
    <t>スーパーサンシ明和店</t>
    <phoneticPr fontId="2"/>
  </si>
  <si>
    <t>山陰ヤクルト販売（株）本社社屋</t>
    <phoneticPr fontId="2"/>
  </si>
  <si>
    <t>WRC造</t>
    <phoneticPr fontId="2"/>
  </si>
  <si>
    <t>島根電工㈱出雲支店</t>
    <phoneticPr fontId="2"/>
  </si>
  <si>
    <t>㈱赤田運輸産業様倉庫</t>
    <phoneticPr fontId="2"/>
  </si>
  <si>
    <t>農事組合法人Ｕ.Ｍ.Ａ.Ｓ.Ｉ　穀類乾燥調製・育苗施設</t>
    <phoneticPr fontId="2"/>
  </si>
  <si>
    <t>アルス㈱工場</t>
    <phoneticPr fontId="2"/>
  </si>
  <si>
    <t>西新井七丁目店舗</t>
    <phoneticPr fontId="2"/>
  </si>
  <si>
    <t>酒田酒造㈱様定温倉庫</t>
    <phoneticPr fontId="2"/>
  </si>
  <si>
    <t>㈱ヤマナカ水産（塩水処理施設）</t>
    <phoneticPr fontId="2"/>
  </si>
  <si>
    <t>㈱ヤマナカ水産(加工場)</t>
    <phoneticPr fontId="2"/>
  </si>
  <si>
    <t>マルイ鳥取国府店(商業棟)</t>
    <phoneticPr fontId="2"/>
  </si>
  <si>
    <t>東大阪営業所</t>
    <phoneticPr fontId="2"/>
  </si>
  <si>
    <t>JA呉　高須支店</t>
    <phoneticPr fontId="2"/>
  </si>
  <si>
    <t>㈱赤田運輸産業様事務所</t>
    <phoneticPr fontId="2"/>
  </si>
  <si>
    <t>多機能型事務所　ふれんず</t>
    <phoneticPr fontId="2"/>
  </si>
  <si>
    <t>セブンイレブン益田中吉田店</t>
    <phoneticPr fontId="2"/>
  </si>
  <si>
    <t>鶴見ファッションモール</t>
    <phoneticPr fontId="2"/>
  </si>
  <si>
    <t>内山商事　東京営業所</t>
    <phoneticPr fontId="2"/>
  </si>
  <si>
    <t>東名電気㈱新事務所</t>
    <phoneticPr fontId="2"/>
  </si>
  <si>
    <t>カインズ相模原当麻店</t>
    <phoneticPr fontId="2"/>
  </si>
  <si>
    <t>バロー湖西古見(看板下)</t>
    <phoneticPr fontId="2"/>
  </si>
  <si>
    <t>広島.井口台の家-宮島を臨む家</t>
    <phoneticPr fontId="2"/>
  </si>
  <si>
    <t>石巻かわまち商業施設　プロジェクト(商業施設棟)</t>
    <phoneticPr fontId="2"/>
  </si>
  <si>
    <t>石巻かわまち商業施設　プロジェクト(管理棟)</t>
    <phoneticPr fontId="2"/>
  </si>
  <si>
    <t>ヨークベニマルいわき泉下川店</t>
    <phoneticPr fontId="2"/>
  </si>
  <si>
    <t>東北マツダ秋田（板金塗装工場）</t>
    <phoneticPr fontId="2"/>
  </si>
  <si>
    <t>東北マツダ秋田（車両保管庫）</t>
    <phoneticPr fontId="2"/>
  </si>
  <si>
    <t>東北マツダ秋田（ショールーム棟）</t>
    <phoneticPr fontId="2"/>
  </si>
  <si>
    <t>㈱キタセキ　ルート7蓮野インター給油所(外構)</t>
    <phoneticPr fontId="2"/>
  </si>
  <si>
    <t>Vドラッグ　安城今池店</t>
    <phoneticPr fontId="2"/>
  </si>
  <si>
    <t>㈱上組名古屋支店飛鳥コンテナセンター</t>
    <phoneticPr fontId="2"/>
  </si>
  <si>
    <t>ネッツトヨタ島根㈱浜田店(本棟：ショールーム棟)</t>
    <phoneticPr fontId="2"/>
  </si>
  <si>
    <t>Honda Cars熊本東　新車置場</t>
    <phoneticPr fontId="2"/>
  </si>
  <si>
    <t>㈱テンホウ・フーズ工場棟</t>
    <phoneticPr fontId="2"/>
  </si>
  <si>
    <t>ツルハドラッグ登米加賀野店</t>
    <phoneticPr fontId="2"/>
  </si>
  <si>
    <t>JAいわて滝沢倉庫「いわて純情米」</t>
    <phoneticPr fontId="2"/>
  </si>
  <si>
    <t>㈱マルセン食品　新工場</t>
    <phoneticPr fontId="2"/>
  </si>
  <si>
    <t>油脂タンク（二期）</t>
    <rPh sb="0" eb="2">
      <t>ユシ</t>
    </rPh>
    <rPh sb="6" eb="7">
      <t>ニ</t>
    </rPh>
    <rPh sb="7" eb="8">
      <t>キ</t>
    </rPh>
    <phoneticPr fontId="2"/>
  </si>
  <si>
    <t>ネッツトヨタ島根㈱浜田店(新車展示場棟)</t>
    <phoneticPr fontId="2"/>
  </si>
  <si>
    <t>マルイ鳥取国府店（生活棟2棟）</t>
    <phoneticPr fontId="2"/>
  </si>
  <si>
    <t>特別養護老人ﾎｰﾑささえ</t>
    <phoneticPr fontId="2"/>
  </si>
  <si>
    <t>大阪府大阪市</t>
    <phoneticPr fontId="2"/>
  </si>
  <si>
    <t>スーパーバリュー春日部小淵店</t>
    <phoneticPr fontId="2"/>
  </si>
  <si>
    <t>ハローズ向島店</t>
    <phoneticPr fontId="2"/>
  </si>
  <si>
    <t>Vドラッグ　刈谷下重原店</t>
    <phoneticPr fontId="2"/>
  </si>
  <si>
    <t>ネッツトヨタ高知(仮称)駅前通り</t>
    <phoneticPr fontId="2"/>
  </si>
  <si>
    <t>バロー勝川店</t>
    <phoneticPr fontId="2"/>
  </si>
  <si>
    <t>㈱ハニーズ物流センター倉庫</t>
    <phoneticPr fontId="2"/>
  </si>
  <si>
    <t>ホーマックニコット当別太美店</t>
    <phoneticPr fontId="2"/>
  </si>
  <si>
    <t>特別養護老人ホーム偕生園改築（2期）</t>
    <phoneticPr fontId="2"/>
  </si>
  <si>
    <t>みどりサービスやすらぎホールさかた</t>
    <phoneticPr fontId="2"/>
  </si>
  <si>
    <t>薬王堂青森五所川原稲実店</t>
    <phoneticPr fontId="2"/>
  </si>
  <si>
    <t>平屋建</t>
    <rPh sb="0" eb="1">
      <t>ヒラ</t>
    </rPh>
    <rPh sb="1" eb="2">
      <t>ヤ</t>
    </rPh>
    <rPh sb="2" eb="3">
      <t>ダテ</t>
    </rPh>
    <phoneticPr fontId="2"/>
  </si>
  <si>
    <t>介護付き有料老人ホーム さわやかあおい館</t>
    <phoneticPr fontId="2"/>
  </si>
  <si>
    <t>仙北信用組合迫支店</t>
    <phoneticPr fontId="2"/>
  </si>
  <si>
    <t>関西トランスウェイ㈱南大阪第2物流センター（冷蔵棟）</t>
    <phoneticPr fontId="2"/>
  </si>
  <si>
    <t>関西トランスウェイ㈱南大阪第2物流センター（常温棟）</t>
    <rPh sb="22" eb="24">
      <t>ジョウオン</t>
    </rPh>
    <phoneticPr fontId="2"/>
  </si>
  <si>
    <t>八重田複合物販店舗</t>
    <rPh sb="0" eb="2">
      <t>ヤエ</t>
    </rPh>
    <rPh sb="2" eb="3">
      <t>タ</t>
    </rPh>
    <rPh sb="3" eb="5">
      <t>フクゴウ</t>
    </rPh>
    <rPh sb="5" eb="7">
      <t>ブッパン</t>
    </rPh>
    <rPh sb="7" eb="9">
      <t>テンポ</t>
    </rPh>
    <phoneticPr fontId="2"/>
  </si>
  <si>
    <t>物流センター</t>
    <phoneticPr fontId="2"/>
  </si>
  <si>
    <t>日通トランスポート㈱埼玉トラックターミナル</t>
    <rPh sb="0" eb="2">
      <t>ニッツウ</t>
    </rPh>
    <rPh sb="10" eb="12">
      <t>サイタマ</t>
    </rPh>
    <phoneticPr fontId="2"/>
  </si>
  <si>
    <t>はま寿司　益田店</t>
    <phoneticPr fontId="2"/>
  </si>
  <si>
    <t>企業主導型保育所キッズルームにこにこ</t>
    <phoneticPr fontId="2"/>
  </si>
  <si>
    <t>Vドラッグ北丸子店</t>
    <phoneticPr fontId="2"/>
  </si>
  <si>
    <t>ハローズ向島店　テナントB棟</t>
    <phoneticPr fontId="2"/>
  </si>
  <si>
    <t>V・drug日進赤池店</t>
    <phoneticPr fontId="2"/>
  </si>
  <si>
    <t>ツルハドラッグ紀三井寺店</t>
    <phoneticPr fontId="2"/>
  </si>
  <si>
    <t>三岐通運㈱桑名市多度倉庫</t>
    <phoneticPr fontId="2"/>
  </si>
  <si>
    <t>アピタ太陽(錦町マンション)</t>
    <phoneticPr fontId="2"/>
  </si>
  <si>
    <t>仁平自動車第2工場</t>
    <phoneticPr fontId="2"/>
  </si>
  <si>
    <t>ヨークベニマル古川店</t>
    <phoneticPr fontId="2"/>
  </si>
  <si>
    <t>南小泉複合施設A棟</t>
    <phoneticPr fontId="2"/>
  </si>
  <si>
    <t>アド・ワン・ファーム丘珠農場</t>
    <phoneticPr fontId="2"/>
  </si>
  <si>
    <t>ヤマイシ水産加工施設</t>
    <phoneticPr fontId="2"/>
  </si>
  <si>
    <t>新発寒商業施設(MV棟)</t>
    <phoneticPr fontId="2"/>
  </si>
  <si>
    <t>新発寒商業施設(サツドラ棟+ダイソー棟)</t>
    <phoneticPr fontId="2"/>
  </si>
  <si>
    <t>ジョーシン射水店</t>
    <rPh sb="5" eb="6">
      <t>シャ</t>
    </rPh>
    <rPh sb="6" eb="7">
      <t>スイ</t>
    </rPh>
    <rPh sb="7" eb="8">
      <t>ミセ</t>
    </rPh>
    <phoneticPr fontId="2"/>
  </si>
  <si>
    <t>ツルハドラッグ鹿島台店</t>
    <phoneticPr fontId="2"/>
  </si>
  <si>
    <t>岡山県笠岡市</t>
    <rPh sb="0" eb="3">
      <t>オカヤマケン</t>
    </rPh>
    <rPh sb="3" eb="6">
      <t>カサオカシ</t>
    </rPh>
    <phoneticPr fontId="2"/>
  </si>
  <si>
    <t>辻徳産業㈱様貸工場</t>
    <phoneticPr fontId="2"/>
  </si>
  <si>
    <t>※タンク改良</t>
    <phoneticPr fontId="2"/>
  </si>
  <si>
    <t>㈱豊田車輌　工場棟・事務所棟</t>
    <rPh sb="4" eb="5">
      <t>リョウ</t>
    </rPh>
    <phoneticPr fontId="2"/>
  </si>
  <si>
    <t>コメリPW岩見沢店</t>
    <rPh sb="8" eb="9">
      <t>テン</t>
    </rPh>
    <phoneticPr fontId="2"/>
  </si>
  <si>
    <t>トヨタカローラ帯広㈱本店</t>
    <rPh sb="11" eb="12">
      <t>テン</t>
    </rPh>
    <phoneticPr fontId="2"/>
  </si>
  <si>
    <t>ＤＣＭホーマック室蘭中島モルエ店</t>
    <rPh sb="8" eb="10">
      <t>ムロラン</t>
    </rPh>
    <rPh sb="10" eb="12">
      <t>ナカジマ</t>
    </rPh>
    <rPh sb="15" eb="16">
      <t>テン</t>
    </rPh>
    <phoneticPr fontId="2"/>
  </si>
  <si>
    <t>中国醸造㈱蒸留酒製造工場</t>
    <phoneticPr fontId="2"/>
  </si>
  <si>
    <t>関西マツダ松原店</t>
    <phoneticPr fontId="2"/>
  </si>
  <si>
    <t>豊頃町農業協同組合種子馬鈴薯選別貯蔵施設</t>
    <phoneticPr fontId="2"/>
  </si>
  <si>
    <t>JA山形おきたま営農センター</t>
    <phoneticPr fontId="2"/>
  </si>
  <si>
    <t>㈲弘前貨物米倉庫</t>
    <phoneticPr fontId="2"/>
  </si>
  <si>
    <t>㈱ARCA新社屋</t>
    <phoneticPr fontId="2"/>
  </si>
  <si>
    <t>サツドラ倶知安店</t>
    <phoneticPr fontId="2"/>
  </si>
  <si>
    <t>日本通運株式会社　士別倉庫</t>
    <phoneticPr fontId="2"/>
  </si>
  <si>
    <t>ヤンマー舶用システム㈱厚岸営業所</t>
    <phoneticPr fontId="2"/>
  </si>
  <si>
    <t>DCMカーマ豊田五ケ丘店</t>
    <rPh sb="11" eb="12">
      <t>テン</t>
    </rPh>
    <phoneticPr fontId="2"/>
  </si>
  <si>
    <t>新星工業社出島第2工場</t>
    <phoneticPr fontId="2"/>
  </si>
  <si>
    <t>奈良日産自動車㈱中古車販売店舗(店舗)</t>
    <rPh sb="16" eb="18">
      <t>テンポ</t>
    </rPh>
    <phoneticPr fontId="2"/>
  </si>
  <si>
    <t>越谷保育専門学校付属認定こども園さくらの森</t>
    <rPh sb="0" eb="2">
      <t>コシガヤ</t>
    </rPh>
    <rPh sb="2" eb="4">
      <t>ホイク</t>
    </rPh>
    <rPh sb="4" eb="6">
      <t>センモン</t>
    </rPh>
    <rPh sb="6" eb="8">
      <t>ガッコウ</t>
    </rPh>
    <rPh sb="8" eb="10">
      <t>フゾク</t>
    </rPh>
    <phoneticPr fontId="2"/>
  </si>
  <si>
    <t>㈱アクティオ千葉工場・千葉中央営業所</t>
    <rPh sb="11" eb="13">
      <t>チバ</t>
    </rPh>
    <rPh sb="13" eb="15">
      <t>チュウオウ</t>
    </rPh>
    <rPh sb="15" eb="18">
      <t>エイギョウショ</t>
    </rPh>
    <phoneticPr fontId="2"/>
  </si>
  <si>
    <t>ツルハドラッグ南幌店</t>
    <phoneticPr fontId="2"/>
  </si>
  <si>
    <t>㈱スギモト精肉冷蔵庫</t>
    <phoneticPr fontId="2"/>
  </si>
  <si>
    <t>㈲山幸物流様営業所</t>
    <phoneticPr fontId="2"/>
  </si>
  <si>
    <t>㈱上組名古屋支店飛島埠頭内野積場及び事務所</t>
    <phoneticPr fontId="2"/>
  </si>
  <si>
    <t>北海道空知郡</t>
    <rPh sb="3" eb="6">
      <t>ソラチグン</t>
    </rPh>
    <phoneticPr fontId="2"/>
  </si>
  <si>
    <t>千葉県市原市</t>
    <rPh sb="3" eb="6">
      <t>イチハラシ</t>
    </rPh>
    <phoneticPr fontId="2"/>
  </si>
  <si>
    <t>宮城県大崎市</t>
    <rPh sb="3" eb="6">
      <t>オオサキシ</t>
    </rPh>
    <phoneticPr fontId="2"/>
  </si>
  <si>
    <t>埼玉県三郷市</t>
    <rPh sb="3" eb="6">
      <t>ミサトシ</t>
    </rPh>
    <phoneticPr fontId="2"/>
  </si>
  <si>
    <t>奈良県橿原市</t>
    <rPh sb="3" eb="6">
      <t>カシハラシ</t>
    </rPh>
    <phoneticPr fontId="2"/>
  </si>
  <si>
    <t>広島県広島市</t>
    <rPh sb="0" eb="3">
      <t>ヒロシマケン</t>
    </rPh>
    <rPh sb="3" eb="6">
      <t>ヒロシマシ</t>
    </rPh>
    <phoneticPr fontId="2"/>
  </si>
  <si>
    <t>広島県福山市</t>
    <rPh sb="0" eb="3">
      <t>ヒロシマケン</t>
    </rPh>
    <rPh sb="3" eb="6">
      <t>フクヤマシ</t>
    </rPh>
    <phoneticPr fontId="2"/>
  </si>
  <si>
    <t>愛知県海部郡</t>
    <rPh sb="3" eb="4">
      <t>ウミ</t>
    </rPh>
    <rPh sb="4" eb="5">
      <t>ブ</t>
    </rPh>
    <rPh sb="5" eb="6">
      <t>グン</t>
    </rPh>
    <phoneticPr fontId="2"/>
  </si>
  <si>
    <t>愛知県豊田市</t>
    <rPh sb="3" eb="5">
      <t>トヨタ</t>
    </rPh>
    <rPh sb="5" eb="6">
      <t>シ</t>
    </rPh>
    <phoneticPr fontId="2"/>
  </si>
  <si>
    <t>北海道厚岸郡</t>
    <rPh sb="3" eb="5">
      <t>アッケシ</t>
    </rPh>
    <rPh sb="5" eb="6">
      <t>グン</t>
    </rPh>
    <phoneticPr fontId="2"/>
  </si>
  <si>
    <t>北海道室蘭市</t>
    <rPh sb="3" eb="6">
      <t>ムロランシ</t>
    </rPh>
    <phoneticPr fontId="2"/>
  </si>
  <si>
    <t>北海道虻田郡</t>
    <rPh sb="3" eb="6">
      <t>アブタグン</t>
    </rPh>
    <phoneticPr fontId="2"/>
  </si>
  <si>
    <t>北海道帯広市</t>
    <rPh sb="3" eb="6">
      <t>オビヒロシ</t>
    </rPh>
    <phoneticPr fontId="2"/>
  </si>
  <si>
    <t>北海道岩見沢市</t>
    <rPh sb="3" eb="7">
      <t>イワミザワシ</t>
    </rPh>
    <phoneticPr fontId="2"/>
  </si>
  <si>
    <t>北海道札幌市</t>
    <rPh sb="3" eb="6">
      <t>サッポロシ</t>
    </rPh>
    <phoneticPr fontId="2"/>
  </si>
  <si>
    <t>北海道士別市</t>
    <rPh sb="3" eb="6">
      <t>シベツシ</t>
    </rPh>
    <phoneticPr fontId="2"/>
  </si>
  <si>
    <t>北海道中川郡</t>
    <rPh sb="3" eb="5">
      <t>ナカガワ</t>
    </rPh>
    <rPh sb="5" eb="6">
      <t>グン</t>
    </rPh>
    <phoneticPr fontId="2"/>
  </si>
  <si>
    <t>埼玉県川口市</t>
    <rPh sb="0" eb="3">
      <t>サイタマケン</t>
    </rPh>
    <rPh sb="3" eb="6">
      <t>カワグチシ</t>
    </rPh>
    <phoneticPr fontId="2"/>
  </si>
  <si>
    <t>宮城県黒川郡</t>
    <rPh sb="0" eb="3">
      <t>ミヤギケン</t>
    </rPh>
    <rPh sb="3" eb="6">
      <t>クロカワグン</t>
    </rPh>
    <phoneticPr fontId="2"/>
  </si>
  <si>
    <t>青森県弘前市</t>
    <rPh sb="0" eb="3">
      <t>アオモリケン</t>
    </rPh>
    <rPh sb="3" eb="6">
      <t>ヒロサキシ</t>
    </rPh>
    <phoneticPr fontId="2"/>
  </si>
  <si>
    <t>東京都足立区</t>
    <rPh sb="0" eb="2">
      <t>トウキョウ</t>
    </rPh>
    <rPh sb="2" eb="3">
      <t>ト</t>
    </rPh>
    <rPh sb="3" eb="6">
      <t>アダチク</t>
    </rPh>
    <phoneticPr fontId="2"/>
  </si>
  <si>
    <t>山形県東置賜郡</t>
    <rPh sb="0" eb="3">
      <t>ヤマガタケン</t>
    </rPh>
    <rPh sb="3" eb="7">
      <t>ヒガシオキタマグン</t>
    </rPh>
    <phoneticPr fontId="2"/>
  </si>
  <si>
    <t>大阪府松原市</t>
    <rPh sb="0" eb="3">
      <t>オオサカフ</t>
    </rPh>
    <rPh sb="3" eb="6">
      <t>マツバラシ</t>
    </rPh>
    <phoneticPr fontId="2"/>
  </si>
  <si>
    <t>新潟県上越市</t>
    <rPh sb="0" eb="3">
      <t>ニイガタケン</t>
    </rPh>
    <rPh sb="3" eb="6">
      <t>ジョウエツシ</t>
    </rPh>
    <phoneticPr fontId="2"/>
  </si>
  <si>
    <t>山口県宇部市</t>
    <rPh sb="0" eb="3">
      <t>ヤマグチケン</t>
    </rPh>
    <rPh sb="3" eb="6">
      <t>ウベシ</t>
    </rPh>
    <phoneticPr fontId="2"/>
  </si>
  <si>
    <t>愛知県碧南市</t>
    <rPh sb="3" eb="6">
      <t>ヘキナンシ</t>
    </rPh>
    <phoneticPr fontId="2"/>
  </si>
  <si>
    <t>愛知県名古屋市</t>
    <rPh sb="3" eb="7">
      <t>ナゴヤシ</t>
    </rPh>
    <phoneticPr fontId="2"/>
  </si>
  <si>
    <t>広島県廿日市市</t>
    <rPh sb="0" eb="3">
      <t>ヒロシマケン</t>
    </rPh>
    <rPh sb="3" eb="7">
      <t>ハツカイチシ</t>
    </rPh>
    <phoneticPr fontId="2"/>
  </si>
  <si>
    <t>鳥取県境港市</t>
    <rPh sb="3" eb="6">
      <t>サカイミナトシ</t>
    </rPh>
    <phoneticPr fontId="2"/>
  </si>
  <si>
    <t>岐阜県大垣市</t>
    <rPh sb="3" eb="6">
      <t>オオガキシ</t>
    </rPh>
    <phoneticPr fontId="2"/>
  </si>
  <si>
    <t>秋田県秋田市</t>
    <rPh sb="0" eb="3">
      <t>アキタケン</t>
    </rPh>
    <rPh sb="3" eb="6">
      <t>アキタシ</t>
    </rPh>
    <phoneticPr fontId="2"/>
  </si>
  <si>
    <t>福島県いわき市</t>
    <rPh sb="0" eb="3">
      <t>フクシマケン</t>
    </rPh>
    <rPh sb="6" eb="7">
      <t>シ</t>
    </rPh>
    <phoneticPr fontId="2"/>
  </si>
  <si>
    <t>青森県青森市</t>
    <rPh sb="0" eb="3">
      <t>アオモリケン</t>
    </rPh>
    <rPh sb="3" eb="6">
      <t>アオモリシ</t>
    </rPh>
    <phoneticPr fontId="2"/>
  </si>
  <si>
    <t>山形県山形市</t>
    <rPh sb="0" eb="3">
      <t>ヤマガタケン</t>
    </rPh>
    <rPh sb="3" eb="6">
      <t>ヤマガタシ</t>
    </rPh>
    <phoneticPr fontId="2"/>
  </si>
  <si>
    <t>宮城県仙台市</t>
    <rPh sb="0" eb="3">
      <t>ミヤギケン</t>
    </rPh>
    <rPh sb="3" eb="6">
      <t>センダイシ</t>
    </rPh>
    <phoneticPr fontId="2"/>
  </si>
  <si>
    <t>埼玉県北葛飾郡</t>
    <rPh sb="0" eb="3">
      <t>サイタマケン</t>
    </rPh>
    <rPh sb="3" eb="7">
      <t>キタカツシカグン</t>
    </rPh>
    <phoneticPr fontId="2"/>
  </si>
  <si>
    <t>北海道釧路市</t>
    <rPh sb="3" eb="6">
      <t>クシロシ</t>
    </rPh>
    <phoneticPr fontId="2"/>
  </si>
  <si>
    <t>三重県桑名市</t>
    <rPh sb="3" eb="6">
      <t>クワナシ</t>
    </rPh>
    <phoneticPr fontId="2"/>
  </si>
  <si>
    <t>和歌山県和歌山市</t>
    <rPh sb="4" eb="8">
      <t>ワカヤマシ</t>
    </rPh>
    <phoneticPr fontId="2"/>
  </si>
  <si>
    <t>愛知県日進市</t>
    <rPh sb="3" eb="6">
      <t>ニッシンシ</t>
    </rPh>
    <phoneticPr fontId="2"/>
  </si>
  <si>
    <t>広島県尾道市</t>
    <rPh sb="0" eb="3">
      <t>ヒロシマケン</t>
    </rPh>
    <rPh sb="3" eb="6">
      <t>オノミチシ</t>
    </rPh>
    <phoneticPr fontId="2"/>
  </si>
  <si>
    <t>静岡県静岡市</t>
    <rPh sb="0" eb="3">
      <t>シズオカケン</t>
    </rPh>
    <rPh sb="3" eb="6">
      <t>シズオカシ</t>
    </rPh>
    <phoneticPr fontId="2"/>
  </si>
  <si>
    <t>島根県安来市</t>
    <rPh sb="0" eb="3">
      <t>シマネケン</t>
    </rPh>
    <rPh sb="3" eb="5">
      <t>ヤスギ</t>
    </rPh>
    <rPh sb="5" eb="6">
      <t>シ</t>
    </rPh>
    <phoneticPr fontId="2"/>
  </si>
  <si>
    <t>島根県益田市</t>
    <rPh sb="3" eb="6">
      <t>マスダシ</t>
    </rPh>
    <phoneticPr fontId="2"/>
  </si>
  <si>
    <t>北海道石狩郡</t>
    <rPh sb="3" eb="6">
      <t>イシカリグン</t>
    </rPh>
    <phoneticPr fontId="2"/>
  </si>
  <si>
    <t>青森県五所川原市</t>
    <rPh sb="0" eb="3">
      <t>アオモリケン</t>
    </rPh>
    <rPh sb="3" eb="8">
      <t>ゴショガワラシ</t>
    </rPh>
    <phoneticPr fontId="2"/>
  </si>
  <si>
    <t>山形県酒田市</t>
    <rPh sb="3" eb="6">
      <t>サカタシ</t>
    </rPh>
    <phoneticPr fontId="2"/>
  </si>
  <si>
    <t>宮城県登米市</t>
    <rPh sb="0" eb="3">
      <t>ミヤギケン</t>
    </rPh>
    <rPh sb="3" eb="6">
      <t>トメシ</t>
    </rPh>
    <phoneticPr fontId="2"/>
  </si>
  <si>
    <t>愛知県春日井市</t>
    <rPh sb="3" eb="7">
      <t>カスガイシ</t>
    </rPh>
    <phoneticPr fontId="2"/>
  </si>
  <si>
    <t>島根県浜田市</t>
    <rPh sb="3" eb="6">
      <t>ハマダシ</t>
    </rPh>
    <phoneticPr fontId="2"/>
  </si>
  <si>
    <t>大阪府岸和田市</t>
    <rPh sb="0" eb="3">
      <t>オオサカフ</t>
    </rPh>
    <rPh sb="3" eb="7">
      <t>キシワダシ</t>
    </rPh>
    <phoneticPr fontId="2"/>
  </si>
  <si>
    <t>愛知県刈谷市</t>
    <rPh sb="3" eb="6">
      <t>カリヤシ</t>
    </rPh>
    <phoneticPr fontId="2"/>
  </si>
  <si>
    <t>高知県高知市</t>
    <rPh sb="3" eb="6">
      <t>コウチシ</t>
    </rPh>
    <phoneticPr fontId="2"/>
  </si>
  <si>
    <t>兵庫県神戸市</t>
    <rPh sb="3" eb="6">
      <t>コウベシ</t>
    </rPh>
    <phoneticPr fontId="2"/>
  </si>
  <si>
    <t>三重県多気郡</t>
    <rPh sb="3" eb="6">
      <t>タキグン</t>
    </rPh>
    <phoneticPr fontId="2"/>
  </si>
  <si>
    <t>島根県出雲市</t>
    <rPh sb="3" eb="6">
      <t>イズモシ</t>
    </rPh>
    <phoneticPr fontId="2"/>
  </si>
  <si>
    <t>佐賀県佐賀市</t>
    <rPh sb="3" eb="6">
      <t>サガシ</t>
    </rPh>
    <phoneticPr fontId="2"/>
  </si>
  <si>
    <t>岡山県笠岡市</t>
    <rPh sb="3" eb="6">
      <t>カサオカシ</t>
    </rPh>
    <phoneticPr fontId="2"/>
  </si>
  <si>
    <t>鳥取県鳥取市</t>
    <rPh sb="3" eb="6">
      <t>トットリシ</t>
    </rPh>
    <phoneticPr fontId="2"/>
  </si>
  <si>
    <t>山形県村山市</t>
    <rPh sb="3" eb="6">
      <t>ムラヤマシ</t>
    </rPh>
    <phoneticPr fontId="2"/>
  </si>
  <si>
    <t>岩手県盛岡市</t>
    <rPh sb="3" eb="6">
      <t>モリオカシ</t>
    </rPh>
    <phoneticPr fontId="2"/>
  </si>
  <si>
    <t>岩手県北上市</t>
    <rPh sb="0" eb="3">
      <t>イワテケン</t>
    </rPh>
    <rPh sb="3" eb="6">
      <t>キタカミシ</t>
    </rPh>
    <phoneticPr fontId="2"/>
  </si>
  <si>
    <t>山形県米沢市</t>
    <rPh sb="3" eb="6">
      <t>ヨネザワシ</t>
    </rPh>
    <phoneticPr fontId="2"/>
  </si>
  <si>
    <t>宮城県名取市</t>
    <rPh sb="3" eb="6">
      <t>ナトリシ</t>
    </rPh>
    <phoneticPr fontId="2"/>
  </si>
  <si>
    <t>秋田県秋田市</t>
    <rPh sb="3" eb="6">
      <t>アキタシ</t>
    </rPh>
    <phoneticPr fontId="2"/>
  </si>
  <si>
    <t>東京都足立区</t>
    <rPh sb="3" eb="6">
      <t>アダチク</t>
    </rPh>
    <phoneticPr fontId="2"/>
  </si>
  <si>
    <t>宮城県石巻市</t>
    <rPh sb="3" eb="6">
      <t>イシノマキシ</t>
    </rPh>
    <phoneticPr fontId="2"/>
  </si>
  <si>
    <t>広島県呉市</t>
    <rPh sb="3" eb="5">
      <t>クレシ</t>
    </rPh>
    <phoneticPr fontId="2"/>
  </si>
  <si>
    <t>佐賀県杵島郡</t>
    <rPh sb="3" eb="4">
      <t>キネ</t>
    </rPh>
    <rPh sb="4" eb="5">
      <t>ジマ</t>
    </rPh>
    <rPh sb="5" eb="6">
      <t>グン</t>
    </rPh>
    <phoneticPr fontId="2"/>
  </si>
  <si>
    <t>広島県安芸高田市</t>
    <rPh sb="3" eb="8">
      <t>アキタカタシ</t>
    </rPh>
    <phoneticPr fontId="2"/>
  </si>
  <si>
    <t>大阪府大阪市</t>
    <rPh sb="3" eb="6">
      <t>オオサカシ</t>
    </rPh>
    <phoneticPr fontId="2"/>
  </si>
  <si>
    <t>広島県広島市</t>
    <rPh sb="3" eb="6">
      <t>ヒロシマシ</t>
    </rPh>
    <phoneticPr fontId="2"/>
  </si>
  <si>
    <t>三重県四日市市</t>
    <rPh sb="3" eb="7">
      <t>ヨッカイチシ</t>
    </rPh>
    <phoneticPr fontId="2"/>
  </si>
  <si>
    <t>福島県いわき市</t>
    <rPh sb="6" eb="7">
      <t>シ</t>
    </rPh>
    <phoneticPr fontId="2"/>
  </si>
  <si>
    <t>静岡県富士市</t>
    <rPh sb="0" eb="3">
      <t>シズオカケン</t>
    </rPh>
    <rPh sb="3" eb="5">
      <t>フジ</t>
    </rPh>
    <rPh sb="5" eb="6">
      <t>シ</t>
    </rPh>
    <phoneticPr fontId="2"/>
  </si>
  <si>
    <t>神奈川県相模原市</t>
    <rPh sb="4" eb="8">
      <t>サガミハラシ</t>
    </rPh>
    <phoneticPr fontId="2"/>
  </si>
  <si>
    <t>静岡県湖西市</t>
    <rPh sb="3" eb="6">
      <t>コサイシ</t>
    </rPh>
    <phoneticPr fontId="2"/>
  </si>
  <si>
    <t>新潟県北蒲原郡</t>
    <rPh sb="3" eb="4">
      <t>キタ</t>
    </rPh>
    <rPh sb="4" eb="6">
      <t>カモハラ</t>
    </rPh>
    <rPh sb="6" eb="7">
      <t>グン</t>
    </rPh>
    <phoneticPr fontId="2"/>
  </si>
  <si>
    <t>愛知県安城市</t>
    <rPh sb="3" eb="5">
      <t>アンジョウ</t>
    </rPh>
    <rPh sb="5" eb="6">
      <t>シ</t>
    </rPh>
    <phoneticPr fontId="2"/>
  </si>
  <si>
    <t>山口県宇部市</t>
    <rPh sb="3" eb="6">
      <t>ウベシ</t>
    </rPh>
    <phoneticPr fontId="2"/>
  </si>
  <si>
    <t>熊本県熊本市</t>
    <rPh sb="0" eb="3">
      <t>クマモトケン</t>
    </rPh>
    <rPh sb="3" eb="6">
      <t>クマモトシ</t>
    </rPh>
    <phoneticPr fontId="2"/>
  </si>
  <si>
    <t>長野県諏訪市</t>
    <rPh sb="0" eb="3">
      <t>ナガノケン</t>
    </rPh>
    <rPh sb="3" eb="6">
      <t>スワシ</t>
    </rPh>
    <phoneticPr fontId="2"/>
  </si>
  <si>
    <t>宮城県登米市</t>
    <rPh sb="0" eb="3">
      <t>ミヤギケン</t>
    </rPh>
    <rPh sb="3" eb="5">
      <t>トメ</t>
    </rPh>
    <rPh sb="5" eb="6">
      <t>シ</t>
    </rPh>
    <phoneticPr fontId="2"/>
  </si>
  <si>
    <t>宮城県本吉郡</t>
    <rPh sb="0" eb="3">
      <t>ミヤギケン</t>
    </rPh>
    <rPh sb="3" eb="6">
      <t>モトヨシグン</t>
    </rPh>
    <phoneticPr fontId="2"/>
  </si>
  <si>
    <t>東京都葛飾区</t>
    <rPh sb="0" eb="2">
      <t>トウキョウ</t>
    </rPh>
    <rPh sb="2" eb="3">
      <t>ト</t>
    </rPh>
    <rPh sb="3" eb="6">
      <t>カツシカク</t>
    </rPh>
    <phoneticPr fontId="2"/>
  </si>
  <si>
    <t>岩手県滝沢市</t>
    <rPh sb="0" eb="3">
      <t>イワテケン</t>
    </rPh>
    <rPh sb="3" eb="5">
      <t>タキザワ</t>
    </rPh>
    <rPh sb="5" eb="6">
      <t>シ</t>
    </rPh>
    <phoneticPr fontId="2"/>
  </si>
  <si>
    <t>徳島県徳島市</t>
    <rPh sb="3" eb="6">
      <t>トクシマシ</t>
    </rPh>
    <phoneticPr fontId="2"/>
  </si>
  <si>
    <t>大阪府寝屋川市</t>
    <rPh sb="3" eb="7">
      <t>ネヤガワシ</t>
    </rPh>
    <phoneticPr fontId="2"/>
  </si>
  <si>
    <t>岐阜県岐阜市</t>
    <rPh sb="3" eb="6">
      <t>ギフシ</t>
    </rPh>
    <phoneticPr fontId="2"/>
  </si>
  <si>
    <t>東京都大田区</t>
    <rPh sb="3" eb="6">
      <t>オオタク</t>
    </rPh>
    <phoneticPr fontId="2"/>
  </si>
  <si>
    <t>群馬県伊勢崎市</t>
    <rPh sb="3" eb="6">
      <t>イセザキ</t>
    </rPh>
    <rPh sb="6" eb="7">
      <t>シ</t>
    </rPh>
    <phoneticPr fontId="2"/>
  </si>
  <si>
    <t>山形県東田川郡</t>
    <rPh sb="3" eb="4">
      <t>ヒガシ</t>
    </rPh>
    <rPh sb="4" eb="7">
      <t>タガワグン</t>
    </rPh>
    <phoneticPr fontId="2"/>
  </si>
  <si>
    <t>埼玉県春日部市</t>
    <rPh sb="0" eb="3">
      <t>サイタマケン</t>
    </rPh>
    <rPh sb="3" eb="7">
      <t>カスカベシ</t>
    </rPh>
    <phoneticPr fontId="2"/>
  </si>
  <si>
    <t>宮城県気仙沼市</t>
    <rPh sb="3" eb="7">
      <t>ケセンヌマシ</t>
    </rPh>
    <phoneticPr fontId="2"/>
  </si>
  <si>
    <t>愛知県稲沢市</t>
    <rPh sb="3" eb="6">
      <t>イナザワシ</t>
    </rPh>
    <phoneticPr fontId="2"/>
  </si>
  <si>
    <t>愛知県弥富市</t>
    <rPh sb="3" eb="5">
      <t>ヤトミ</t>
    </rPh>
    <rPh sb="5" eb="6">
      <t>シ</t>
    </rPh>
    <phoneticPr fontId="2"/>
  </si>
  <si>
    <t>福島県南相馬市</t>
    <rPh sb="3" eb="7">
      <t>ミナミソウマシ</t>
    </rPh>
    <phoneticPr fontId="2"/>
  </si>
  <si>
    <t>北海道北広島市</t>
    <rPh sb="3" eb="4">
      <t>キタ</t>
    </rPh>
    <rPh sb="4" eb="7">
      <t>ヒロシマシ</t>
    </rPh>
    <phoneticPr fontId="2"/>
  </si>
  <si>
    <t>北海道苫小牧市</t>
    <rPh sb="3" eb="7">
      <t>トマコマイシ</t>
    </rPh>
    <phoneticPr fontId="2"/>
  </si>
  <si>
    <t>宮城県登米市</t>
    <rPh sb="3" eb="5">
      <t>トメ</t>
    </rPh>
    <rPh sb="5" eb="6">
      <t>シ</t>
    </rPh>
    <phoneticPr fontId="2"/>
  </si>
  <si>
    <t>滋賀県大津市</t>
    <rPh sb="3" eb="6">
      <t>オオツシ</t>
    </rPh>
    <phoneticPr fontId="2"/>
  </si>
  <si>
    <t>青森県八戸市</t>
    <rPh sb="3" eb="6">
      <t>ハチノヘシ</t>
    </rPh>
    <phoneticPr fontId="2"/>
  </si>
  <si>
    <t>京都府城陽市</t>
    <rPh sb="3" eb="6">
      <t>ジョウヨウシ</t>
    </rPh>
    <phoneticPr fontId="2"/>
  </si>
  <si>
    <t>京都府亀岡市</t>
    <rPh sb="3" eb="6">
      <t>カメオカシ</t>
    </rPh>
    <phoneticPr fontId="2"/>
  </si>
  <si>
    <t>広島県廿日市市</t>
    <rPh sb="3" eb="7">
      <t>ハツカイチシ</t>
    </rPh>
    <phoneticPr fontId="2"/>
  </si>
  <si>
    <t>広島県三原市</t>
    <rPh sb="3" eb="6">
      <t>ミハラシ</t>
    </rPh>
    <phoneticPr fontId="2"/>
  </si>
  <si>
    <t>広島県竹原市</t>
    <rPh sb="3" eb="6">
      <t>タケハラシ</t>
    </rPh>
    <phoneticPr fontId="2"/>
  </si>
  <si>
    <t>長野県千曲市</t>
    <rPh sb="3" eb="4">
      <t>セン</t>
    </rPh>
    <rPh sb="4" eb="5">
      <t>マ</t>
    </rPh>
    <rPh sb="5" eb="6">
      <t>シ</t>
    </rPh>
    <phoneticPr fontId="2"/>
  </si>
  <si>
    <t>長野県諏訪市</t>
    <rPh sb="3" eb="6">
      <t>スワシ</t>
    </rPh>
    <phoneticPr fontId="2"/>
  </si>
  <si>
    <t>静岡県浜松市</t>
    <rPh sb="3" eb="6">
      <t>ハママツシ</t>
    </rPh>
    <phoneticPr fontId="2"/>
  </si>
  <si>
    <t>静岡県沼津市</t>
    <rPh sb="3" eb="6">
      <t>ヌマヅシ</t>
    </rPh>
    <phoneticPr fontId="2"/>
  </si>
  <si>
    <t>青森県青森市</t>
    <rPh sb="3" eb="6">
      <t>アオモリシ</t>
    </rPh>
    <phoneticPr fontId="2"/>
  </si>
  <si>
    <t>北海道函館市</t>
    <rPh sb="3" eb="6">
      <t>ハコダテシ</t>
    </rPh>
    <phoneticPr fontId="2"/>
  </si>
  <si>
    <t>山形県寒河江市</t>
    <rPh sb="3" eb="7">
      <t>サガエシ</t>
    </rPh>
    <phoneticPr fontId="2"/>
  </si>
  <si>
    <t>神奈川県川崎市</t>
    <rPh sb="4" eb="7">
      <t>カワサキシ</t>
    </rPh>
    <phoneticPr fontId="2"/>
  </si>
  <si>
    <t>神奈川県横浜市</t>
    <rPh sb="4" eb="7">
      <t>ヨコハマシ</t>
    </rPh>
    <phoneticPr fontId="2"/>
  </si>
  <si>
    <t>福岡県北九州市</t>
    <rPh sb="3" eb="7">
      <t>キタキュウシュウシ</t>
    </rPh>
    <phoneticPr fontId="2"/>
  </si>
  <si>
    <t>山口県岩国市</t>
    <rPh sb="3" eb="6">
      <t>イワクニシ</t>
    </rPh>
    <phoneticPr fontId="2"/>
  </si>
  <si>
    <t>岩手県久慈市</t>
    <rPh sb="3" eb="6">
      <t>クジシ</t>
    </rPh>
    <phoneticPr fontId="2"/>
  </si>
  <si>
    <t>福島県双葉郡</t>
    <rPh sb="3" eb="6">
      <t>フタバグン</t>
    </rPh>
    <phoneticPr fontId="2"/>
  </si>
  <si>
    <t>宮城県仙台市</t>
    <rPh sb="3" eb="6">
      <t>センダイシ</t>
    </rPh>
    <phoneticPr fontId="2"/>
  </si>
  <si>
    <t>千葉県浦安市</t>
    <rPh sb="3" eb="6">
      <t>ウラヤスシ</t>
    </rPh>
    <phoneticPr fontId="2"/>
  </si>
  <si>
    <t>山形県山形市</t>
    <rPh sb="3" eb="6">
      <t>ヤマガタシ</t>
    </rPh>
    <phoneticPr fontId="2"/>
  </si>
  <si>
    <t>長野県長野市</t>
    <rPh sb="3" eb="6">
      <t>ナガノシ</t>
    </rPh>
    <phoneticPr fontId="2"/>
  </si>
  <si>
    <t>福島県郡山市</t>
    <rPh sb="3" eb="6">
      <t>コオリヤマシ</t>
    </rPh>
    <phoneticPr fontId="2"/>
  </si>
  <si>
    <t>宮城県塩竃市</t>
    <rPh sb="3" eb="6">
      <t>シオガマシ</t>
    </rPh>
    <phoneticPr fontId="2"/>
  </si>
  <si>
    <t>秋田県由利本荘市</t>
    <rPh sb="3" eb="8">
      <t>ユリホンジョウシ</t>
    </rPh>
    <phoneticPr fontId="2"/>
  </si>
  <si>
    <t>千葉県市川市</t>
    <rPh sb="3" eb="6">
      <t>イチカワシ</t>
    </rPh>
    <phoneticPr fontId="2"/>
  </si>
  <si>
    <t>秋田県南秋田郡</t>
    <rPh sb="3" eb="7">
      <t>ミナミアキタグン</t>
    </rPh>
    <phoneticPr fontId="2"/>
  </si>
  <si>
    <t>千葉県柏市</t>
    <rPh sb="3" eb="5">
      <t>カシワシ</t>
    </rPh>
    <phoneticPr fontId="2"/>
  </si>
  <si>
    <t>北海道宗谷郡</t>
    <rPh sb="3" eb="6">
      <t>ソウヤグン</t>
    </rPh>
    <phoneticPr fontId="2"/>
  </si>
  <si>
    <t>東京都葛飾区</t>
    <rPh sb="3" eb="6">
      <t>カツシカク</t>
    </rPh>
    <phoneticPr fontId="2"/>
  </si>
  <si>
    <t>静岡県駿東郡</t>
    <rPh sb="3" eb="4">
      <t>ハヤオ</t>
    </rPh>
    <rPh sb="4" eb="5">
      <t>ヒガシ</t>
    </rPh>
    <rPh sb="5" eb="6">
      <t>グン</t>
    </rPh>
    <phoneticPr fontId="2"/>
  </si>
  <si>
    <t>島根県安来市</t>
    <rPh sb="3" eb="4">
      <t>アン</t>
    </rPh>
    <rPh sb="4" eb="5">
      <t>キ</t>
    </rPh>
    <rPh sb="5" eb="6">
      <t>シ</t>
    </rPh>
    <phoneticPr fontId="2"/>
  </si>
  <si>
    <t>岩手県上閉伊郡</t>
    <rPh sb="3" eb="4">
      <t>カミ</t>
    </rPh>
    <rPh sb="4" eb="5">
      <t>ヘイ</t>
    </rPh>
    <rPh sb="5" eb="6">
      <t>イ</t>
    </rPh>
    <rPh sb="6" eb="7">
      <t>グン</t>
    </rPh>
    <phoneticPr fontId="2"/>
  </si>
  <si>
    <t>長野県木曽郡</t>
    <rPh sb="3" eb="5">
      <t>キソ</t>
    </rPh>
    <rPh sb="5" eb="6">
      <t>グン</t>
    </rPh>
    <phoneticPr fontId="2"/>
  </si>
  <si>
    <t>大阪府堺市</t>
    <rPh sb="3" eb="5">
      <t>サカイシ</t>
    </rPh>
    <phoneticPr fontId="2"/>
  </si>
  <si>
    <t>大阪府高槻市</t>
    <rPh sb="3" eb="6">
      <t>タカツキシ</t>
    </rPh>
    <phoneticPr fontId="2"/>
  </si>
  <si>
    <t>岐阜県養老郡</t>
    <rPh sb="3" eb="5">
      <t>ヨウロウ</t>
    </rPh>
    <rPh sb="5" eb="6">
      <t>グン</t>
    </rPh>
    <phoneticPr fontId="2"/>
  </si>
  <si>
    <t>福井県坂井市</t>
    <rPh sb="3" eb="6">
      <t>サカイシ</t>
    </rPh>
    <phoneticPr fontId="2"/>
  </si>
  <si>
    <t>長野県中野市</t>
    <rPh sb="3" eb="5">
      <t>ナカノ</t>
    </rPh>
    <rPh sb="5" eb="6">
      <t>シ</t>
    </rPh>
    <phoneticPr fontId="2"/>
  </si>
  <si>
    <t>宮城県柴田郡</t>
    <rPh sb="3" eb="6">
      <t>シバタグン</t>
    </rPh>
    <phoneticPr fontId="2"/>
  </si>
  <si>
    <t>岩手県北上市</t>
    <rPh sb="3" eb="6">
      <t>キタカミシ</t>
    </rPh>
    <phoneticPr fontId="2"/>
  </si>
  <si>
    <t>宮城県登米市</t>
    <rPh sb="3" eb="6">
      <t>トメシ</t>
    </rPh>
    <phoneticPr fontId="2"/>
  </si>
  <si>
    <t>北海道白糠郡</t>
    <rPh sb="3" eb="4">
      <t>シロ</t>
    </rPh>
    <rPh sb="4" eb="5">
      <t>ヌカ</t>
    </rPh>
    <rPh sb="5" eb="6">
      <t>グン</t>
    </rPh>
    <phoneticPr fontId="2"/>
  </si>
  <si>
    <t>岐阜県羽鳥郡</t>
    <rPh sb="3" eb="5">
      <t>ハトリ</t>
    </rPh>
    <rPh sb="5" eb="6">
      <t>グン</t>
    </rPh>
    <phoneticPr fontId="2"/>
  </si>
  <si>
    <t>東京都江東区</t>
    <rPh sb="3" eb="6">
      <t>コウトウク</t>
    </rPh>
    <phoneticPr fontId="2"/>
  </si>
  <si>
    <t>茨城県取手市</t>
    <rPh sb="3" eb="4">
      <t>ト</t>
    </rPh>
    <rPh sb="4" eb="5">
      <t>テ</t>
    </rPh>
    <rPh sb="5" eb="6">
      <t>シ</t>
    </rPh>
    <phoneticPr fontId="2"/>
  </si>
  <si>
    <t>島根県松江市</t>
    <rPh sb="3" eb="6">
      <t>マツエシ</t>
    </rPh>
    <phoneticPr fontId="2"/>
  </si>
  <si>
    <t>宮城県気仙沼市</t>
    <rPh sb="0" eb="3">
      <t>ミヤギケン</t>
    </rPh>
    <rPh sb="3" eb="7">
      <t>ケセンヌマシ</t>
    </rPh>
    <phoneticPr fontId="2"/>
  </si>
  <si>
    <t>岐阜県中津川市</t>
    <rPh sb="3" eb="7">
      <t>ナカツガワシ</t>
    </rPh>
    <phoneticPr fontId="2"/>
  </si>
  <si>
    <t>島根県大田市</t>
    <rPh sb="3" eb="6">
      <t>オオタシ</t>
    </rPh>
    <phoneticPr fontId="2"/>
  </si>
  <si>
    <t>兵庫県豊岡市</t>
    <rPh sb="3" eb="6">
      <t>トヨオカシ</t>
    </rPh>
    <phoneticPr fontId="2"/>
  </si>
  <si>
    <t>三重県津市</t>
    <rPh sb="3" eb="5">
      <t>ツシ</t>
    </rPh>
    <phoneticPr fontId="2"/>
  </si>
  <si>
    <t>福島県河沼郡</t>
    <rPh sb="3" eb="5">
      <t>カワヌマ</t>
    </rPh>
    <rPh sb="5" eb="6">
      <t>グン</t>
    </rPh>
    <phoneticPr fontId="2"/>
  </si>
  <si>
    <t>青森県十和田市</t>
    <rPh sb="3" eb="7">
      <t>トワダシ</t>
    </rPh>
    <phoneticPr fontId="2"/>
  </si>
  <si>
    <t>東京都墨田区</t>
    <rPh sb="3" eb="6">
      <t>スミダク</t>
    </rPh>
    <phoneticPr fontId="2"/>
  </si>
  <si>
    <t>山形県天童市</t>
    <rPh sb="3" eb="6">
      <t>テンドウシ</t>
    </rPh>
    <phoneticPr fontId="2"/>
  </si>
  <si>
    <t>兵庫県赤穂市</t>
    <rPh sb="3" eb="6">
      <t>アコウシ</t>
    </rPh>
    <phoneticPr fontId="2"/>
  </si>
  <si>
    <t>愛知県知多郡</t>
    <rPh sb="3" eb="6">
      <t>チタグン</t>
    </rPh>
    <phoneticPr fontId="2"/>
  </si>
  <si>
    <t>大分県大分市</t>
    <rPh sb="3" eb="6">
      <t>オオイタシ</t>
    </rPh>
    <phoneticPr fontId="2"/>
  </si>
  <si>
    <t>福井県丹生郡</t>
    <rPh sb="3" eb="4">
      <t>タン</t>
    </rPh>
    <rPh sb="4" eb="5">
      <t>セイ</t>
    </rPh>
    <rPh sb="5" eb="6">
      <t>グン</t>
    </rPh>
    <phoneticPr fontId="2"/>
  </si>
  <si>
    <t>青森県五所川原市</t>
    <rPh sb="3" eb="8">
      <t>ゴショガワラシ</t>
    </rPh>
    <phoneticPr fontId="2"/>
  </si>
  <si>
    <t>埼玉県吉川市</t>
    <rPh sb="3" eb="6">
      <t>ヨシカワシ</t>
    </rPh>
    <phoneticPr fontId="2"/>
  </si>
  <si>
    <t>大阪府岸和田市</t>
    <rPh sb="3" eb="7">
      <t>キシワダシ</t>
    </rPh>
    <phoneticPr fontId="2"/>
  </si>
  <si>
    <t>大阪府箕面市</t>
    <rPh sb="3" eb="4">
      <t>ミ</t>
    </rPh>
    <rPh sb="4" eb="5">
      <t>オモテ</t>
    </rPh>
    <rPh sb="5" eb="6">
      <t>シ</t>
    </rPh>
    <phoneticPr fontId="2"/>
  </si>
  <si>
    <t>宮城県角田市</t>
    <rPh sb="3" eb="5">
      <t>カクタ</t>
    </rPh>
    <rPh sb="5" eb="6">
      <t>シ</t>
    </rPh>
    <phoneticPr fontId="2"/>
  </si>
  <si>
    <t>宮城県牡鹿郡</t>
    <rPh sb="3" eb="5">
      <t>オジカ</t>
    </rPh>
    <rPh sb="5" eb="6">
      <t>グン</t>
    </rPh>
    <phoneticPr fontId="2"/>
  </si>
  <si>
    <t>奈良県生駒市</t>
    <rPh sb="0" eb="3">
      <t>ナラケン</t>
    </rPh>
    <rPh sb="3" eb="6">
      <t>イコマシ</t>
    </rPh>
    <phoneticPr fontId="2"/>
  </si>
  <si>
    <t>千葉県松戸市</t>
    <rPh sb="3" eb="6">
      <t>マツドシ</t>
    </rPh>
    <phoneticPr fontId="2"/>
  </si>
  <si>
    <t>静岡県静岡市</t>
    <rPh sb="3" eb="6">
      <t>シズオカシ</t>
    </rPh>
    <phoneticPr fontId="2"/>
  </si>
  <si>
    <t>新潟県上越市</t>
    <rPh sb="3" eb="6">
      <t>ジョウエツシ</t>
    </rPh>
    <phoneticPr fontId="2"/>
  </si>
  <si>
    <t>福岡県直方市</t>
    <rPh sb="3" eb="6">
      <t>ノオガタシ</t>
    </rPh>
    <phoneticPr fontId="2"/>
  </si>
  <si>
    <t>大阪府東大阪市</t>
    <rPh sb="3" eb="7">
      <t>ヒガシオオサカシ</t>
    </rPh>
    <phoneticPr fontId="2"/>
  </si>
  <si>
    <t>高知県四万十市</t>
    <rPh sb="3" eb="7">
      <t>シマントシ</t>
    </rPh>
    <phoneticPr fontId="2"/>
  </si>
  <si>
    <t>大分県津久見市</t>
    <rPh sb="3" eb="7">
      <t>ツクミシ</t>
    </rPh>
    <phoneticPr fontId="2"/>
  </si>
  <si>
    <t>滋賀県栗東市</t>
    <rPh sb="3" eb="4">
      <t>クリ</t>
    </rPh>
    <rPh sb="4" eb="5">
      <t>ヒガシ</t>
    </rPh>
    <rPh sb="5" eb="6">
      <t>シ</t>
    </rPh>
    <phoneticPr fontId="2"/>
  </si>
  <si>
    <t>大分県臼杵市</t>
    <rPh sb="3" eb="6">
      <t>ウスキシ</t>
    </rPh>
    <phoneticPr fontId="2"/>
  </si>
  <si>
    <t>長野県塩尻市</t>
    <rPh sb="3" eb="6">
      <t>シオジリシ</t>
    </rPh>
    <phoneticPr fontId="2"/>
  </si>
  <si>
    <t>岩手県紫波郡</t>
    <rPh sb="3" eb="4">
      <t>ムラサキ</t>
    </rPh>
    <rPh sb="4" eb="5">
      <t>ナミ</t>
    </rPh>
    <rPh sb="5" eb="6">
      <t>グン</t>
    </rPh>
    <phoneticPr fontId="2"/>
  </si>
  <si>
    <t>埼玉県川越市</t>
    <rPh sb="3" eb="6">
      <t>カワゴエシ</t>
    </rPh>
    <phoneticPr fontId="2"/>
  </si>
  <si>
    <t>山形県鶴岡市</t>
    <rPh sb="3" eb="6">
      <t>ツルオカシ</t>
    </rPh>
    <phoneticPr fontId="2"/>
  </si>
  <si>
    <t>埼玉県本庄市</t>
    <rPh sb="3" eb="6">
      <t>ホンジョウシ</t>
    </rPh>
    <phoneticPr fontId="2"/>
  </si>
  <si>
    <t>神奈川県鎌倉市</t>
    <rPh sb="4" eb="7">
      <t>カマクラシ</t>
    </rPh>
    <phoneticPr fontId="2"/>
  </si>
  <si>
    <t>北海道小樽市</t>
    <rPh sb="3" eb="6">
      <t>オタルシ</t>
    </rPh>
    <phoneticPr fontId="2"/>
  </si>
  <si>
    <t>北海道留萌市</t>
    <rPh sb="3" eb="6">
      <t>ルモイシ</t>
    </rPh>
    <phoneticPr fontId="2"/>
  </si>
  <si>
    <t>兵庫県尼崎市</t>
    <rPh sb="3" eb="6">
      <t>アマガサキシ</t>
    </rPh>
    <phoneticPr fontId="2"/>
  </si>
  <si>
    <t>埼玉県春日部市</t>
    <rPh sb="3" eb="7">
      <t>カスカベシ</t>
    </rPh>
    <phoneticPr fontId="2"/>
  </si>
  <si>
    <t>秋田県横手市</t>
    <rPh sb="3" eb="6">
      <t>ヨコテシ</t>
    </rPh>
    <phoneticPr fontId="2"/>
  </si>
  <si>
    <t>東京都練馬区</t>
    <rPh sb="3" eb="6">
      <t>ネリマク</t>
    </rPh>
    <phoneticPr fontId="2"/>
  </si>
  <si>
    <t>熊本県上益城郡</t>
    <rPh sb="3" eb="4">
      <t>カミ</t>
    </rPh>
    <rPh sb="4" eb="5">
      <t>マ</t>
    </rPh>
    <rPh sb="5" eb="6">
      <t>シロ</t>
    </rPh>
    <rPh sb="6" eb="7">
      <t>グン</t>
    </rPh>
    <phoneticPr fontId="2"/>
  </si>
  <si>
    <t>茨城県結城市</t>
    <rPh sb="3" eb="6">
      <t>ユウキシ</t>
    </rPh>
    <phoneticPr fontId="2"/>
  </si>
  <si>
    <t>岐阜県本巣郡</t>
    <rPh sb="3" eb="4">
      <t>ホン</t>
    </rPh>
    <rPh sb="4" eb="5">
      <t>ス</t>
    </rPh>
    <rPh sb="5" eb="6">
      <t>グン</t>
    </rPh>
    <phoneticPr fontId="2"/>
  </si>
  <si>
    <t>埼玉県白岡市</t>
    <rPh sb="3" eb="5">
      <t>シラオカ</t>
    </rPh>
    <rPh sb="5" eb="6">
      <t>シ</t>
    </rPh>
    <phoneticPr fontId="2"/>
  </si>
  <si>
    <t>山形県西村山郡</t>
    <rPh sb="3" eb="7">
      <t>ニシムラヤマグン</t>
    </rPh>
    <phoneticPr fontId="2"/>
  </si>
  <si>
    <t>奈良県奈良市</t>
    <rPh sb="3" eb="6">
      <t>ナラシ</t>
    </rPh>
    <phoneticPr fontId="2"/>
  </si>
  <si>
    <t>山梨県中巨摩郡</t>
    <rPh sb="3" eb="4">
      <t>ナカ</t>
    </rPh>
    <rPh sb="4" eb="5">
      <t>キョ</t>
    </rPh>
    <rPh sb="5" eb="7">
      <t>マゴオリ</t>
    </rPh>
    <phoneticPr fontId="2"/>
  </si>
  <si>
    <t>北海道石狩市</t>
    <rPh sb="3" eb="5">
      <t>イシカリ</t>
    </rPh>
    <rPh sb="5" eb="6">
      <t>シ</t>
    </rPh>
    <phoneticPr fontId="2"/>
  </si>
  <si>
    <t>熊本県熊本市</t>
    <rPh sb="3" eb="6">
      <t>クマモトシ</t>
    </rPh>
    <phoneticPr fontId="2"/>
  </si>
  <si>
    <t>埼玉県越谷市</t>
    <rPh sb="3" eb="6">
      <t>コシガヤシ</t>
    </rPh>
    <phoneticPr fontId="2"/>
  </si>
  <si>
    <t>奈良県磯城郡</t>
    <rPh sb="3" eb="4">
      <t>イソ</t>
    </rPh>
    <rPh sb="4" eb="5">
      <t>シロ</t>
    </rPh>
    <rPh sb="5" eb="6">
      <t>グン</t>
    </rPh>
    <phoneticPr fontId="2"/>
  </si>
  <si>
    <t>埼玉県川口市</t>
    <rPh sb="3" eb="6">
      <t>カワグチシ</t>
    </rPh>
    <phoneticPr fontId="2"/>
  </si>
  <si>
    <t>埼玉県八潮市</t>
    <rPh sb="3" eb="6">
      <t>ヤシオシ</t>
    </rPh>
    <phoneticPr fontId="2"/>
  </si>
  <si>
    <t>滋賀県甲賀市</t>
    <rPh sb="3" eb="5">
      <t>コウガ</t>
    </rPh>
    <rPh sb="5" eb="6">
      <t>シ</t>
    </rPh>
    <phoneticPr fontId="2"/>
  </si>
  <si>
    <t>青森県むつ市</t>
    <rPh sb="5" eb="6">
      <t>シ</t>
    </rPh>
    <phoneticPr fontId="2"/>
  </si>
  <si>
    <t>千葉県館山市</t>
    <rPh sb="3" eb="6">
      <t>タテヤマシ</t>
    </rPh>
    <phoneticPr fontId="2"/>
  </si>
  <si>
    <t>富山県射水市</t>
    <rPh sb="3" eb="6">
      <t>イミズシ</t>
    </rPh>
    <phoneticPr fontId="2"/>
  </si>
  <si>
    <t>新潟県新発田市</t>
    <rPh sb="3" eb="4">
      <t>シン</t>
    </rPh>
    <rPh sb="4" eb="5">
      <t>ハツ</t>
    </rPh>
    <rPh sb="5" eb="6">
      <t>タ</t>
    </rPh>
    <rPh sb="6" eb="7">
      <t>シ</t>
    </rPh>
    <phoneticPr fontId="2"/>
  </si>
  <si>
    <t>神奈川県座間市</t>
    <rPh sb="4" eb="7">
      <t>ザマシ</t>
    </rPh>
    <phoneticPr fontId="2"/>
  </si>
  <si>
    <t>千葉県印西市</t>
    <rPh sb="3" eb="4">
      <t>イン</t>
    </rPh>
    <rPh sb="4" eb="5">
      <t>ニシ</t>
    </rPh>
    <rPh sb="5" eb="6">
      <t>シ</t>
    </rPh>
    <phoneticPr fontId="2"/>
  </si>
  <si>
    <t>滋賀県守山市</t>
    <rPh sb="3" eb="6">
      <t>モリヤマシ</t>
    </rPh>
    <phoneticPr fontId="2"/>
  </si>
  <si>
    <t>鳥取県米子市</t>
    <rPh sb="3" eb="6">
      <t>ヨナゴシ</t>
    </rPh>
    <phoneticPr fontId="2"/>
  </si>
  <si>
    <t>高知県吾川郡</t>
    <rPh sb="3" eb="4">
      <t>ゴ</t>
    </rPh>
    <rPh sb="4" eb="5">
      <t>カワ</t>
    </rPh>
    <rPh sb="5" eb="6">
      <t>グン</t>
    </rPh>
    <phoneticPr fontId="2"/>
  </si>
  <si>
    <t>徳島県鳴門市</t>
    <rPh sb="3" eb="6">
      <t>ナルトシ</t>
    </rPh>
    <phoneticPr fontId="2"/>
  </si>
  <si>
    <t>石川県白山市</t>
    <rPh sb="3" eb="5">
      <t>シロヤマ</t>
    </rPh>
    <rPh sb="5" eb="6">
      <t>シ</t>
    </rPh>
    <phoneticPr fontId="2"/>
  </si>
  <si>
    <t>富山県高岡市</t>
    <rPh sb="3" eb="6">
      <t>タカオカシ</t>
    </rPh>
    <phoneticPr fontId="2"/>
  </si>
  <si>
    <t>埼玉県戸田市</t>
    <rPh sb="3" eb="6">
      <t>トダシ</t>
    </rPh>
    <phoneticPr fontId="2"/>
  </si>
  <si>
    <t>岐阜県各務原市</t>
    <rPh sb="3" eb="4">
      <t>カク</t>
    </rPh>
    <rPh sb="4" eb="5">
      <t>ム</t>
    </rPh>
    <rPh sb="5" eb="6">
      <t>ハラ</t>
    </rPh>
    <rPh sb="6" eb="7">
      <t>シ</t>
    </rPh>
    <phoneticPr fontId="2"/>
  </si>
  <si>
    <t>京都府京都市</t>
    <rPh sb="3" eb="6">
      <t>キョウトシ</t>
    </rPh>
    <phoneticPr fontId="2"/>
  </si>
  <si>
    <t>岐阜県羽島市</t>
    <rPh sb="3" eb="6">
      <t>ハシマシ</t>
    </rPh>
    <phoneticPr fontId="2"/>
  </si>
  <si>
    <t>群馬県渋川市</t>
    <rPh sb="3" eb="6">
      <t>シブカワシ</t>
    </rPh>
    <phoneticPr fontId="2"/>
  </si>
  <si>
    <t>宮崎県都城市</t>
    <rPh sb="3" eb="4">
      <t>ト</t>
    </rPh>
    <rPh sb="4" eb="5">
      <t>シロ</t>
    </rPh>
    <rPh sb="5" eb="6">
      <t>シ</t>
    </rPh>
    <phoneticPr fontId="2"/>
  </si>
  <si>
    <t>埼玉県さいたま市</t>
    <rPh sb="7" eb="8">
      <t>シ</t>
    </rPh>
    <phoneticPr fontId="2"/>
  </si>
  <si>
    <t>長野県南佐久郡</t>
    <rPh sb="3" eb="4">
      <t>ミナミ</t>
    </rPh>
    <rPh sb="4" eb="6">
      <t>サク</t>
    </rPh>
    <rPh sb="6" eb="7">
      <t>グン</t>
    </rPh>
    <phoneticPr fontId="2"/>
  </si>
  <si>
    <t>鳥取県倉吉市</t>
    <rPh sb="3" eb="6">
      <t>クラヨシシ</t>
    </rPh>
    <phoneticPr fontId="2"/>
  </si>
  <si>
    <t>富山県富山市</t>
    <rPh sb="3" eb="6">
      <t>トヤマシ</t>
    </rPh>
    <phoneticPr fontId="2"/>
  </si>
  <si>
    <t>宮城県石巻市</t>
    <rPh sb="0" eb="3">
      <t>ミヤギケン</t>
    </rPh>
    <rPh sb="3" eb="6">
      <t>イシノマキシ</t>
    </rPh>
    <phoneticPr fontId="2"/>
  </si>
  <si>
    <t>山形県東根市</t>
    <rPh sb="0" eb="3">
      <t>ヤマガタケン</t>
    </rPh>
    <rPh sb="3" eb="4">
      <t>ヒガシ</t>
    </rPh>
    <rPh sb="4" eb="5">
      <t>ネ</t>
    </rPh>
    <rPh sb="5" eb="6">
      <t>シ</t>
    </rPh>
    <phoneticPr fontId="2"/>
  </si>
  <si>
    <t>埼玉県新座市</t>
    <rPh sb="3" eb="6">
      <t>ニイザシ</t>
    </rPh>
    <phoneticPr fontId="2"/>
  </si>
  <si>
    <t>岡山県倉敷市</t>
    <rPh sb="3" eb="6">
      <t>クラシキシ</t>
    </rPh>
    <phoneticPr fontId="2"/>
  </si>
  <si>
    <t>神奈川県平塚市</t>
    <rPh sb="4" eb="7">
      <t>ヒラツカシ</t>
    </rPh>
    <phoneticPr fontId="2"/>
  </si>
  <si>
    <t>石川県金沢市</t>
    <rPh sb="3" eb="6">
      <t>カナザワシ</t>
    </rPh>
    <phoneticPr fontId="2"/>
  </si>
  <si>
    <t>福島県相馬郡</t>
    <rPh sb="3" eb="6">
      <t>ソウマグン</t>
    </rPh>
    <phoneticPr fontId="2"/>
  </si>
  <si>
    <t>大阪府泉大津市</t>
    <rPh sb="3" eb="7">
      <t>イズミオオツシ</t>
    </rPh>
    <phoneticPr fontId="2"/>
  </si>
  <si>
    <t>愛知県北名古屋市</t>
    <rPh sb="3" eb="8">
      <t>キタナゴヤシ</t>
    </rPh>
    <phoneticPr fontId="2"/>
  </si>
  <si>
    <t>茨城県下妻市</t>
    <rPh sb="0" eb="3">
      <t>イバラキケン</t>
    </rPh>
    <rPh sb="3" eb="6">
      <t>シモツマシ</t>
    </rPh>
    <phoneticPr fontId="2"/>
  </si>
  <si>
    <t>長野県北佐久郡</t>
    <rPh sb="0" eb="3">
      <t>ナガノケン</t>
    </rPh>
    <rPh sb="3" eb="7">
      <t>キタサクグン</t>
    </rPh>
    <phoneticPr fontId="2"/>
  </si>
  <si>
    <t>新潟県新潟市</t>
    <rPh sb="0" eb="3">
      <t>ニイガタケン</t>
    </rPh>
    <rPh sb="3" eb="6">
      <t>ニイガタシ</t>
    </rPh>
    <phoneticPr fontId="2"/>
  </si>
  <si>
    <t>兵庫県宝塚市</t>
    <rPh sb="0" eb="3">
      <t>ヒョウゴケン</t>
    </rPh>
    <rPh sb="3" eb="5">
      <t>タカラヅカ</t>
    </rPh>
    <rPh sb="5" eb="6">
      <t>シ</t>
    </rPh>
    <phoneticPr fontId="2"/>
  </si>
  <si>
    <t>千葉県流山市</t>
    <rPh sb="0" eb="3">
      <t>チバケン</t>
    </rPh>
    <rPh sb="3" eb="6">
      <t>ナガレヤマシ</t>
    </rPh>
    <phoneticPr fontId="2"/>
  </si>
  <si>
    <t>大阪府泉佐野市</t>
    <rPh sb="0" eb="3">
      <t>オオサカフ</t>
    </rPh>
    <rPh sb="3" eb="7">
      <t>イズミサノシ</t>
    </rPh>
    <phoneticPr fontId="2"/>
  </si>
  <si>
    <t>岐阜県可児市</t>
    <rPh sb="0" eb="3">
      <t>ギフケン</t>
    </rPh>
    <rPh sb="3" eb="4">
      <t>カ</t>
    </rPh>
    <rPh sb="4" eb="5">
      <t>ジ</t>
    </rPh>
    <rPh sb="5" eb="6">
      <t>シ</t>
    </rPh>
    <phoneticPr fontId="2"/>
  </si>
  <si>
    <t>茨城県ひたちなか市</t>
    <rPh sb="0" eb="3">
      <t>イバラキケン</t>
    </rPh>
    <rPh sb="8" eb="9">
      <t>シ</t>
    </rPh>
    <phoneticPr fontId="2"/>
  </si>
  <si>
    <t>大阪府守口市</t>
    <rPh sb="0" eb="3">
      <t>オオサカフ</t>
    </rPh>
    <rPh sb="3" eb="6">
      <t>モリグチシ</t>
    </rPh>
    <phoneticPr fontId="2"/>
  </si>
  <si>
    <t>茨城県土浦市</t>
    <rPh sb="0" eb="2">
      <t>イバラギ</t>
    </rPh>
    <rPh sb="2" eb="3">
      <t>ケン</t>
    </rPh>
    <rPh sb="3" eb="6">
      <t>ツチウラシ</t>
    </rPh>
    <phoneticPr fontId="2"/>
  </si>
  <si>
    <t>大阪府豊中市</t>
    <rPh sb="0" eb="3">
      <t>オオサカフ</t>
    </rPh>
    <rPh sb="3" eb="6">
      <t>トヨナカシ</t>
    </rPh>
    <phoneticPr fontId="2"/>
  </si>
  <si>
    <t>長野県伊那市</t>
    <rPh sb="0" eb="3">
      <t>ナガノケン</t>
    </rPh>
    <rPh sb="3" eb="4">
      <t>イ</t>
    </rPh>
    <rPh sb="4" eb="5">
      <t>ナ</t>
    </rPh>
    <rPh sb="5" eb="6">
      <t>シ</t>
    </rPh>
    <phoneticPr fontId="2"/>
  </si>
  <si>
    <t>埼玉県草加市</t>
    <rPh sb="0" eb="3">
      <t>サイタマケン</t>
    </rPh>
    <rPh sb="3" eb="6">
      <t>ソウカシ</t>
    </rPh>
    <phoneticPr fontId="2"/>
  </si>
  <si>
    <t>岡山県赤磐市</t>
    <rPh sb="0" eb="3">
      <t>オカヤマケン</t>
    </rPh>
    <rPh sb="3" eb="4">
      <t>アカ</t>
    </rPh>
    <rPh sb="4" eb="5">
      <t>バン</t>
    </rPh>
    <rPh sb="5" eb="6">
      <t>シ</t>
    </rPh>
    <phoneticPr fontId="2"/>
  </si>
  <si>
    <t>徳島県阿南市</t>
    <rPh sb="3" eb="6">
      <t>アナンシ</t>
    </rPh>
    <phoneticPr fontId="2"/>
  </si>
  <si>
    <t>三重県松阪市</t>
    <rPh sb="3" eb="5">
      <t>マツサカ</t>
    </rPh>
    <rPh sb="5" eb="6">
      <t>シ</t>
    </rPh>
    <phoneticPr fontId="2"/>
  </si>
  <si>
    <t>愛知県岡崎市</t>
    <rPh sb="3" eb="6">
      <t>オカザキシ</t>
    </rPh>
    <phoneticPr fontId="2"/>
  </si>
  <si>
    <t>大阪府守口市</t>
    <rPh sb="3" eb="6">
      <t>モリグチシ</t>
    </rPh>
    <phoneticPr fontId="2"/>
  </si>
  <si>
    <t>埼玉県北葛飾郡</t>
    <rPh sb="3" eb="6">
      <t>キタカツシカ</t>
    </rPh>
    <rPh sb="6" eb="7">
      <t>グン</t>
    </rPh>
    <phoneticPr fontId="2"/>
  </si>
  <si>
    <t>三重県度会郡</t>
    <rPh sb="3" eb="4">
      <t>ド</t>
    </rPh>
    <rPh sb="4" eb="5">
      <t>ア</t>
    </rPh>
    <rPh sb="5" eb="6">
      <t>グン</t>
    </rPh>
    <phoneticPr fontId="2"/>
  </si>
  <si>
    <t>長野県岡谷市</t>
    <rPh sb="3" eb="4">
      <t>オカ</t>
    </rPh>
    <rPh sb="4" eb="5">
      <t>タニ</t>
    </rPh>
    <rPh sb="5" eb="6">
      <t>シ</t>
    </rPh>
    <phoneticPr fontId="2"/>
  </si>
  <si>
    <t>千葉県鎌ヶ谷市</t>
    <rPh sb="3" eb="4">
      <t>カマ</t>
    </rPh>
    <rPh sb="5" eb="6">
      <t>タニ</t>
    </rPh>
    <rPh sb="6" eb="7">
      <t>シ</t>
    </rPh>
    <phoneticPr fontId="2"/>
  </si>
  <si>
    <t>千葉県八千代市</t>
    <rPh sb="3" eb="7">
      <t>ヤチヨシ</t>
    </rPh>
    <phoneticPr fontId="2"/>
  </si>
  <si>
    <t>愛知県西尾市</t>
    <rPh sb="3" eb="6">
      <t>ニシオシ</t>
    </rPh>
    <phoneticPr fontId="2"/>
  </si>
  <si>
    <t>千葉県船橋市</t>
    <rPh sb="3" eb="6">
      <t>フナバシシ</t>
    </rPh>
    <phoneticPr fontId="2"/>
  </si>
  <si>
    <t>愛知県名古屋市</t>
    <rPh sb="0" eb="3">
      <t>アイチケン</t>
    </rPh>
    <rPh sb="3" eb="7">
      <t>ナゴヤシ</t>
    </rPh>
    <phoneticPr fontId="2"/>
  </si>
  <si>
    <t>山口県熊毛郡</t>
    <rPh sb="0" eb="3">
      <t>ヤマグチケン</t>
    </rPh>
    <rPh sb="3" eb="6">
      <t>クマゲグン</t>
    </rPh>
    <phoneticPr fontId="2"/>
  </si>
  <si>
    <t>沖縄県うるま市</t>
    <rPh sb="0" eb="3">
      <t>オキナワケン</t>
    </rPh>
    <rPh sb="6" eb="7">
      <t>シ</t>
    </rPh>
    <phoneticPr fontId="2"/>
  </si>
  <si>
    <t>滋賀県高島市</t>
    <rPh sb="0" eb="3">
      <t>シガケン</t>
    </rPh>
    <rPh sb="3" eb="6">
      <t>タカシマシ</t>
    </rPh>
    <phoneticPr fontId="2"/>
  </si>
  <si>
    <t>熊本県菊池郡</t>
    <rPh sb="0" eb="3">
      <t>クマモトケン</t>
    </rPh>
    <rPh sb="3" eb="6">
      <t>キクチグン</t>
    </rPh>
    <phoneticPr fontId="2"/>
  </si>
  <si>
    <t>長野県松本市</t>
    <rPh sb="0" eb="3">
      <t>ナガノケン</t>
    </rPh>
    <rPh sb="3" eb="6">
      <t>マツモトシ</t>
    </rPh>
    <phoneticPr fontId="2"/>
  </si>
  <si>
    <t>鳥取県鳥取市</t>
    <rPh sb="0" eb="3">
      <t>トットリケン</t>
    </rPh>
    <rPh sb="3" eb="6">
      <t>トットリシ</t>
    </rPh>
    <phoneticPr fontId="2"/>
  </si>
  <si>
    <t>愛知県豊橋市</t>
    <rPh sb="0" eb="3">
      <t>アイチケン</t>
    </rPh>
    <rPh sb="3" eb="6">
      <t>トヨハシシ</t>
    </rPh>
    <phoneticPr fontId="2"/>
  </si>
  <si>
    <t>岡山県岡山市</t>
    <rPh sb="0" eb="3">
      <t>オカヤマケン</t>
    </rPh>
    <rPh sb="3" eb="6">
      <t>オカヤマシ</t>
    </rPh>
    <phoneticPr fontId="2"/>
  </si>
  <si>
    <t>岡山県津山市</t>
    <rPh sb="0" eb="2">
      <t>オカヤマ</t>
    </rPh>
    <rPh sb="2" eb="3">
      <t>ケン</t>
    </rPh>
    <rPh sb="3" eb="6">
      <t>ツヤマシ</t>
    </rPh>
    <phoneticPr fontId="2"/>
  </si>
  <si>
    <t>岡山県赤磐市</t>
    <rPh sb="0" eb="2">
      <t>オカヤマ</t>
    </rPh>
    <rPh sb="2" eb="3">
      <t>ケン</t>
    </rPh>
    <rPh sb="3" eb="4">
      <t>アカ</t>
    </rPh>
    <rPh sb="4" eb="5">
      <t>バン</t>
    </rPh>
    <rPh sb="5" eb="6">
      <t>シ</t>
    </rPh>
    <phoneticPr fontId="2"/>
  </si>
  <si>
    <t>埼玉県八潮市</t>
    <rPh sb="0" eb="3">
      <t>サイタマケン</t>
    </rPh>
    <rPh sb="3" eb="6">
      <t>ヤシオシ</t>
    </rPh>
    <phoneticPr fontId="2"/>
  </si>
  <si>
    <t>兵庫県川西市</t>
    <rPh sb="0" eb="3">
      <t>ヒョウゴケン</t>
    </rPh>
    <rPh sb="3" eb="6">
      <t>カサイシ</t>
    </rPh>
    <phoneticPr fontId="2"/>
  </si>
  <si>
    <t>青森県三沢市</t>
    <rPh sb="0" eb="3">
      <t>アオモリケン</t>
    </rPh>
    <rPh sb="3" eb="6">
      <t>ミサワシ</t>
    </rPh>
    <phoneticPr fontId="2"/>
  </si>
  <si>
    <t>福井県福井市</t>
    <rPh sb="0" eb="3">
      <t>フクイケン</t>
    </rPh>
    <rPh sb="3" eb="6">
      <t>フクイシ</t>
    </rPh>
    <phoneticPr fontId="2"/>
  </si>
  <si>
    <t>宮城県黒川郡</t>
    <rPh sb="3" eb="6">
      <t>クロカワグン</t>
    </rPh>
    <phoneticPr fontId="2"/>
  </si>
  <si>
    <t>滋賀県草津市</t>
    <rPh sb="3" eb="6">
      <t>クサツシ</t>
    </rPh>
    <phoneticPr fontId="2"/>
  </si>
  <si>
    <t>茨城県常陸太田市</t>
    <rPh sb="3" eb="8">
      <t>ヒタチオオタシ</t>
    </rPh>
    <phoneticPr fontId="2"/>
  </si>
  <si>
    <t>静岡県三島市</t>
    <rPh sb="0" eb="3">
      <t>シズオカケン</t>
    </rPh>
    <rPh sb="3" eb="6">
      <t>ミシマシ</t>
    </rPh>
    <phoneticPr fontId="2"/>
  </si>
  <si>
    <t>広島県府中市</t>
    <rPh sb="0" eb="3">
      <t>ヒロシマケン</t>
    </rPh>
    <rPh sb="3" eb="6">
      <t>フチュウシ</t>
    </rPh>
    <phoneticPr fontId="2"/>
  </si>
  <si>
    <t>山形県東置賜郡</t>
    <rPh sb="3" eb="7">
      <t>ヒガシオキタマグン</t>
    </rPh>
    <phoneticPr fontId="2"/>
  </si>
  <si>
    <t>宮城県名取市</t>
    <rPh sb="0" eb="3">
      <t>ミヤギケン</t>
    </rPh>
    <rPh sb="3" eb="6">
      <t>ナトリシ</t>
    </rPh>
    <phoneticPr fontId="2"/>
  </si>
  <si>
    <t>新潟県三条市</t>
    <rPh sb="0" eb="3">
      <t>ニイガタケン</t>
    </rPh>
    <rPh sb="3" eb="6">
      <t>サンジョウシ</t>
    </rPh>
    <phoneticPr fontId="2"/>
  </si>
  <si>
    <t>千葉県野田市</t>
    <rPh sb="0" eb="3">
      <t>チバケン</t>
    </rPh>
    <rPh sb="3" eb="6">
      <t>ノダシ</t>
    </rPh>
    <phoneticPr fontId="2"/>
  </si>
  <si>
    <t>高知県安芸市</t>
    <rPh sb="0" eb="3">
      <t>コウチケン</t>
    </rPh>
    <rPh sb="3" eb="6">
      <t>アキシ</t>
    </rPh>
    <phoneticPr fontId="2"/>
  </si>
  <si>
    <t>宮崎県宮崎市</t>
    <rPh sb="0" eb="2">
      <t>ミヤザキ</t>
    </rPh>
    <rPh sb="2" eb="3">
      <t>ケン</t>
    </rPh>
    <rPh sb="3" eb="6">
      <t>ミヤザキシ</t>
    </rPh>
    <phoneticPr fontId="2"/>
  </si>
  <si>
    <t>奈良県天理市</t>
    <rPh sb="0" eb="3">
      <t>ナラケン</t>
    </rPh>
    <rPh sb="3" eb="6">
      <t>テンリシ</t>
    </rPh>
    <phoneticPr fontId="2"/>
  </si>
  <si>
    <t>宮城県大崎市</t>
    <rPh sb="0" eb="3">
      <t>ミヤギケン</t>
    </rPh>
    <rPh sb="3" eb="6">
      <t>オオサキシ</t>
    </rPh>
    <phoneticPr fontId="2"/>
  </si>
  <si>
    <t>長野県千曲市</t>
    <rPh sb="0" eb="3">
      <t>ナガノケン</t>
    </rPh>
    <rPh sb="3" eb="6">
      <t>チクマシ</t>
    </rPh>
    <phoneticPr fontId="2"/>
  </si>
  <si>
    <t>岐阜県岐阜市</t>
    <rPh sb="0" eb="3">
      <t>ギフケン</t>
    </rPh>
    <rPh sb="3" eb="6">
      <t>ギフシ</t>
    </rPh>
    <phoneticPr fontId="2"/>
  </si>
  <si>
    <t>山口県光市</t>
    <rPh sb="0" eb="3">
      <t>ヤマグチケン</t>
    </rPh>
    <rPh sb="3" eb="5">
      <t>ヒカリシ</t>
    </rPh>
    <phoneticPr fontId="2"/>
  </si>
  <si>
    <t>静岡県磐田市</t>
    <rPh sb="0" eb="3">
      <t>シズオカケン</t>
    </rPh>
    <rPh sb="3" eb="4">
      <t>バン</t>
    </rPh>
    <rPh sb="4" eb="5">
      <t>タ</t>
    </rPh>
    <rPh sb="5" eb="6">
      <t>シ</t>
    </rPh>
    <phoneticPr fontId="2"/>
  </si>
  <si>
    <t>静岡県焼津市</t>
    <rPh sb="0" eb="3">
      <t>シズオカケン</t>
    </rPh>
    <rPh sb="3" eb="6">
      <t>ヤイヅシ</t>
    </rPh>
    <phoneticPr fontId="2"/>
  </si>
  <si>
    <t>山口県山口市</t>
    <rPh sb="0" eb="3">
      <t>ヤマグチケン</t>
    </rPh>
    <rPh sb="3" eb="6">
      <t>ヤマグチシ</t>
    </rPh>
    <phoneticPr fontId="2"/>
  </si>
  <si>
    <t>沖縄県沖縄市</t>
    <rPh sb="0" eb="3">
      <t>オキナワケン</t>
    </rPh>
    <rPh sb="3" eb="6">
      <t>オキナワシ</t>
    </rPh>
    <phoneticPr fontId="2"/>
  </si>
  <si>
    <t>東京都目黒区</t>
    <rPh sb="0" eb="3">
      <t>トウキョウト</t>
    </rPh>
    <rPh sb="3" eb="6">
      <t>メグロク</t>
    </rPh>
    <phoneticPr fontId="2"/>
  </si>
  <si>
    <t>福島県西白河郡</t>
    <rPh sb="0" eb="3">
      <t>フクシマケン</t>
    </rPh>
    <rPh sb="3" eb="6">
      <t>ニシシラカワ</t>
    </rPh>
    <rPh sb="6" eb="7">
      <t>グン</t>
    </rPh>
    <phoneticPr fontId="2"/>
  </si>
  <si>
    <t>茨城県龍ヶ崎市</t>
    <rPh sb="0" eb="3">
      <t>イバラキケン</t>
    </rPh>
    <rPh sb="3" eb="6">
      <t>リュウガサキ</t>
    </rPh>
    <rPh sb="6" eb="7">
      <t>シ</t>
    </rPh>
    <phoneticPr fontId="2"/>
  </si>
  <si>
    <t>長崎県佐世保市</t>
    <rPh sb="0" eb="3">
      <t>ナガサキケン</t>
    </rPh>
    <rPh sb="3" eb="7">
      <t>サセボシ</t>
    </rPh>
    <phoneticPr fontId="2"/>
  </si>
  <si>
    <t>東京都多摩市</t>
    <rPh sb="0" eb="3">
      <t>トウキョウト</t>
    </rPh>
    <rPh sb="3" eb="6">
      <t>タマシ</t>
    </rPh>
    <phoneticPr fontId="2"/>
  </si>
  <si>
    <t>千葉県習志野市</t>
    <rPh sb="0" eb="3">
      <t>チバケン</t>
    </rPh>
    <rPh sb="3" eb="7">
      <t>ナラシノシ</t>
    </rPh>
    <phoneticPr fontId="2"/>
  </si>
  <si>
    <t>三重県四日市市</t>
    <rPh sb="0" eb="3">
      <t>ミエケン</t>
    </rPh>
    <rPh sb="3" eb="7">
      <t>ヨッカイチシ</t>
    </rPh>
    <phoneticPr fontId="2"/>
  </si>
  <si>
    <t>大阪府枚方市</t>
    <rPh sb="0" eb="3">
      <t>オオサカフ</t>
    </rPh>
    <rPh sb="3" eb="4">
      <t>マイ</t>
    </rPh>
    <rPh sb="4" eb="5">
      <t>カタ</t>
    </rPh>
    <rPh sb="5" eb="6">
      <t>シ</t>
    </rPh>
    <phoneticPr fontId="2"/>
  </si>
  <si>
    <t>東京都墨田区</t>
    <rPh sb="0" eb="3">
      <t>トウキョウト</t>
    </rPh>
    <rPh sb="3" eb="6">
      <t>スミダク</t>
    </rPh>
    <phoneticPr fontId="2"/>
  </si>
  <si>
    <t>愛媛県西条市</t>
    <rPh sb="0" eb="3">
      <t>エヒメケン</t>
    </rPh>
    <rPh sb="3" eb="6">
      <t>サイジョウシ</t>
    </rPh>
    <phoneticPr fontId="2"/>
  </si>
  <si>
    <t>京都府京都市</t>
    <rPh sb="0" eb="2">
      <t>キョウト</t>
    </rPh>
    <rPh sb="2" eb="3">
      <t>フ</t>
    </rPh>
    <rPh sb="3" eb="6">
      <t>キョウトシ</t>
    </rPh>
    <phoneticPr fontId="2"/>
  </si>
  <si>
    <t>秋田県北秋田市</t>
    <rPh sb="0" eb="2">
      <t>アキタ</t>
    </rPh>
    <rPh sb="2" eb="3">
      <t>ケン</t>
    </rPh>
    <rPh sb="3" eb="7">
      <t>キタアキタシ</t>
    </rPh>
    <phoneticPr fontId="2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</si>
  <si>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rPh sb="6" eb="7">
      <t>シ</t>
    </rPh>
    <phoneticPr fontId="2"/>
  </si>
  <si>
    <t>兵庫県三田市</t>
    <rPh sb="0" eb="3">
      <t>ヒョウゴケン</t>
    </rPh>
    <rPh sb="3" eb="6">
      <t>ミタシ</t>
    </rPh>
    <phoneticPr fontId="2"/>
  </si>
  <si>
    <t>富山県富山市</t>
    <rPh sb="0" eb="3">
      <t>トヤマケン</t>
    </rPh>
    <rPh sb="3" eb="6">
      <t>トヤマシ</t>
    </rPh>
    <phoneticPr fontId="2"/>
  </si>
  <si>
    <t>愛知県大府市</t>
    <rPh sb="0" eb="3">
      <t>アイチケン</t>
    </rPh>
    <rPh sb="3" eb="4">
      <t>オオ</t>
    </rPh>
    <rPh sb="4" eb="5">
      <t>フ</t>
    </rPh>
    <rPh sb="5" eb="6">
      <t>シ</t>
    </rPh>
    <phoneticPr fontId="2"/>
  </si>
  <si>
    <t>岐阜県中津川市</t>
    <rPh sb="0" eb="3">
      <t>ギフケン</t>
    </rPh>
    <rPh sb="3" eb="7">
      <t>ナカツガワシ</t>
    </rPh>
    <phoneticPr fontId="2"/>
  </si>
  <si>
    <t>長野県中野市</t>
    <rPh sb="0" eb="3">
      <t>ナガノケン</t>
    </rPh>
    <rPh sb="3" eb="5">
      <t>ナカノ</t>
    </rPh>
    <rPh sb="5" eb="6">
      <t>シ</t>
    </rPh>
    <phoneticPr fontId="2"/>
  </si>
  <si>
    <t>岐阜県可児郡</t>
    <rPh sb="0" eb="3">
      <t>ギフケン</t>
    </rPh>
    <rPh sb="3" eb="4">
      <t>カ</t>
    </rPh>
    <rPh sb="4" eb="5">
      <t>ジ</t>
    </rPh>
    <rPh sb="5" eb="6">
      <t>グン</t>
    </rPh>
    <phoneticPr fontId="2"/>
  </si>
  <si>
    <t>岐阜県大垣市</t>
    <rPh sb="0" eb="3">
      <t>ギフケン</t>
    </rPh>
    <rPh sb="3" eb="6">
      <t>オオガキシ</t>
    </rPh>
    <phoneticPr fontId="2"/>
  </si>
  <si>
    <t>島根県出雲市</t>
    <rPh sb="0" eb="3">
      <t>シマネケン</t>
    </rPh>
    <rPh sb="3" eb="6">
      <t>イズモシ</t>
    </rPh>
    <phoneticPr fontId="2"/>
  </si>
  <si>
    <t>大阪府吹田市</t>
    <rPh sb="0" eb="2">
      <t>オオサカ</t>
    </rPh>
    <rPh sb="2" eb="3">
      <t>フ</t>
    </rPh>
    <rPh sb="3" eb="4">
      <t>フ</t>
    </rPh>
    <rPh sb="4" eb="5">
      <t>タ</t>
    </rPh>
    <rPh sb="5" eb="6">
      <t>シ</t>
    </rPh>
    <phoneticPr fontId="2"/>
  </si>
  <si>
    <t>岡山県備前市</t>
    <rPh sb="0" eb="3">
      <t>オカヤマケン</t>
    </rPh>
    <rPh sb="3" eb="6">
      <t>ビゼンシ</t>
    </rPh>
    <phoneticPr fontId="2"/>
  </si>
  <si>
    <t>岡山県倉敷市</t>
    <rPh sb="0" eb="3">
      <t>オカヤマケン</t>
    </rPh>
    <rPh sb="3" eb="6">
      <t>クラシキシ</t>
    </rPh>
    <phoneticPr fontId="2"/>
  </si>
  <si>
    <t>兵庫県加古川市</t>
    <rPh sb="0" eb="3">
      <t>ヒョウゴケン</t>
    </rPh>
    <rPh sb="3" eb="7">
      <t>カコガワシ</t>
    </rPh>
    <phoneticPr fontId="2"/>
  </si>
  <si>
    <t>兵庫県西宮市</t>
    <rPh sb="0" eb="3">
      <t>ヒョウゴケン</t>
    </rPh>
    <rPh sb="3" eb="5">
      <t>ニシノミヤ</t>
    </rPh>
    <rPh sb="5" eb="6">
      <t>シ</t>
    </rPh>
    <phoneticPr fontId="2"/>
  </si>
  <si>
    <t>大阪府大阪市</t>
    <rPh sb="0" eb="2">
      <t>オオサカ</t>
    </rPh>
    <rPh sb="2" eb="3">
      <t>フ</t>
    </rPh>
    <rPh sb="3" eb="6">
      <t>オオサカシ</t>
    </rPh>
    <phoneticPr fontId="2"/>
  </si>
  <si>
    <t>東京都足立区</t>
    <rPh sb="0" eb="3">
      <t>トウキョウト</t>
    </rPh>
    <rPh sb="3" eb="6">
      <t>アダチク</t>
    </rPh>
    <phoneticPr fontId="2"/>
  </si>
  <si>
    <t>広島県江田島市</t>
    <rPh sb="0" eb="3">
      <t>ヒロシマケン</t>
    </rPh>
    <rPh sb="3" eb="7">
      <t>エタジマシ</t>
    </rPh>
    <phoneticPr fontId="2"/>
  </si>
  <si>
    <t>愛知県半田市</t>
    <rPh sb="0" eb="3">
      <t>アイチケン</t>
    </rPh>
    <rPh sb="3" eb="6">
      <t>ハンダシ</t>
    </rPh>
    <phoneticPr fontId="2"/>
  </si>
  <si>
    <t>高知県高知市</t>
    <rPh sb="0" eb="3">
      <t>コウチケン</t>
    </rPh>
    <rPh sb="3" eb="6">
      <t>コウチシ</t>
    </rPh>
    <phoneticPr fontId="2"/>
  </si>
  <si>
    <t>秋田県鹿角郡</t>
    <rPh sb="0" eb="2">
      <t>アキタ</t>
    </rPh>
    <rPh sb="2" eb="3">
      <t>ケン</t>
    </rPh>
    <rPh sb="3" eb="4">
      <t>シカ</t>
    </rPh>
    <rPh sb="4" eb="5">
      <t>ツノ</t>
    </rPh>
    <rPh sb="5" eb="6">
      <t>グン</t>
    </rPh>
    <phoneticPr fontId="2"/>
  </si>
  <si>
    <t>埼玉県東松山市</t>
    <rPh sb="0" eb="3">
      <t>サイタマケン</t>
    </rPh>
    <rPh sb="3" eb="7">
      <t>ヒガシマツヤマシ</t>
    </rPh>
    <phoneticPr fontId="2"/>
  </si>
  <si>
    <t>愛知県東海市</t>
    <rPh sb="0" eb="3">
      <t>アイチケン</t>
    </rPh>
    <rPh sb="3" eb="6">
      <t>トウカイシ</t>
    </rPh>
    <phoneticPr fontId="2"/>
  </si>
  <si>
    <t>岐阜県瑞穂市</t>
    <rPh sb="0" eb="3">
      <t>ギフケン</t>
    </rPh>
    <rPh sb="3" eb="6">
      <t>ミズホシ</t>
    </rPh>
    <phoneticPr fontId="2"/>
  </si>
  <si>
    <t>静岡県掛川市</t>
    <rPh sb="0" eb="3">
      <t>シズオカケン</t>
    </rPh>
    <rPh sb="3" eb="6">
      <t>カケガワシ</t>
    </rPh>
    <phoneticPr fontId="2"/>
  </si>
  <si>
    <t>三重県伊勢市</t>
    <rPh sb="0" eb="3">
      <t>ミエケン</t>
    </rPh>
    <rPh sb="3" eb="6">
      <t>イセシ</t>
    </rPh>
    <phoneticPr fontId="2"/>
  </si>
  <si>
    <t>山口県山陽小野田市</t>
    <rPh sb="0" eb="3">
      <t>ヤマグチケン</t>
    </rPh>
    <rPh sb="3" eb="5">
      <t>サンヨウ</t>
    </rPh>
    <rPh sb="5" eb="9">
      <t>オノダシ</t>
    </rPh>
    <phoneticPr fontId="2"/>
  </si>
  <si>
    <t>佐賀県佐賀市</t>
    <rPh sb="0" eb="3">
      <t>サガケン</t>
    </rPh>
    <rPh sb="3" eb="6">
      <t>サガシ</t>
    </rPh>
    <phoneticPr fontId="2"/>
  </si>
  <si>
    <t>三重県桑名市</t>
    <rPh sb="0" eb="3">
      <t>ミエケン</t>
    </rPh>
    <rPh sb="3" eb="6">
      <t>クワナシ</t>
    </rPh>
    <phoneticPr fontId="2"/>
  </si>
  <si>
    <t>沖縄県宜野湾市</t>
    <rPh sb="0" eb="3">
      <t>オキナワケン</t>
    </rPh>
    <rPh sb="3" eb="4">
      <t>ヨロ</t>
    </rPh>
    <rPh sb="4" eb="5">
      <t>ノ</t>
    </rPh>
    <rPh sb="5" eb="6">
      <t>ワン</t>
    </rPh>
    <rPh sb="6" eb="7">
      <t>シ</t>
    </rPh>
    <phoneticPr fontId="2"/>
  </si>
  <si>
    <t>秋田県秋田市</t>
    <rPh sb="0" eb="2">
      <t>アキタ</t>
    </rPh>
    <rPh sb="2" eb="3">
      <t>ケン</t>
    </rPh>
    <rPh sb="3" eb="6">
      <t>アキタシ</t>
    </rPh>
    <phoneticPr fontId="2"/>
  </si>
  <si>
    <t>神奈川県高座郡</t>
    <rPh sb="0" eb="4">
      <t>カナガワケン</t>
    </rPh>
    <rPh sb="4" eb="6">
      <t>コウザ</t>
    </rPh>
    <rPh sb="6" eb="7">
      <t>グン</t>
    </rPh>
    <phoneticPr fontId="2"/>
  </si>
  <si>
    <t>茨城県つくば市</t>
    <rPh sb="0" eb="3">
      <t>イバラキケン</t>
    </rPh>
    <rPh sb="6" eb="7">
      <t>シ</t>
    </rPh>
    <phoneticPr fontId="2"/>
  </si>
  <si>
    <t>岡山県津山市</t>
    <rPh sb="0" eb="3">
      <t>オカヤマケン</t>
    </rPh>
    <rPh sb="3" eb="6">
      <t>ツヤマシ</t>
    </rPh>
    <phoneticPr fontId="2"/>
  </si>
  <si>
    <t>埼玉県さいたま市</t>
    <rPh sb="0" eb="3">
      <t>サイタマケン</t>
    </rPh>
    <rPh sb="7" eb="8">
      <t>シ</t>
    </rPh>
    <phoneticPr fontId="2"/>
  </si>
  <si>
    <t>愛知県海部郡</t>
    <rPh sb="0" eb="3">
      <t>アイチケン</t>
    </rPh>
    <rPh sb="3" eb="4">
      <t>カイ</t>
    </rPh>
    <rPh sb="4" eb="5">
      <t>ブ</t>
    </rPh>
    <rPh sb="5" eb="6">
      <t>グン</t>
    </rPh>
    <phoneticPr fontId="2"/>
  </si>
  <si>
    <t>高知県香美市</t>
    <rPh sb="0" eb="3">
      <t>コウチケン</t>
    </rPh>
    <rPh sb="3" eb="6">
      <t>カミシ</t>
    </rPh>
    <phoneticPr fontId="2"/>
  </si>
  <si>
    <t>栃木県宇都宮市</t>
    <rPh sb="0" eb="3">
      <t>トチギケン</t>
    </rPh>
    <rPh sb="3" eb="7">
      <t>ウツノミヤシ</t>
    </rPh>
    <phoneticPr fontId="2"/>
  </si>
  <si>
    <t>千葉県千葉市</t>
    <rPh sb="0" eb="3">
      <t>チバケン</t>
    </rPh>
    <rPh sb="3" eb="6">
      <t>チバシ</t>
    </rPh>
    <phoneticPr fontId="2"/>
  </si>
  <si>
    <t>茨城県土浦市</t>
    <rPh sb="0" eb="3">
      <t>イバラギケン</t>
    </rPh>
    <rPh sb="3" eb="6">
      <t>ツチウラシ</t>
    </rPh>
    <phoneticPr fontId="4"/>
  </si>
  <si>
    <t>東京都台東区</t>
    <rPh sb="0" eb="3">
      <t>トウキョウト</t>
    </rPh>
    <rPh sb="3" eb="6">
      <t>タイトウク</t>
    </rPh>
    <phoneticPr fontId="4"/>
  </si>
  <si>
    <t>広島県府中市</t>
    <rPh sb="0" eb="3">
      <t>ヒロシマケン</t>
    </rPh>
    <rPh sb="3" eb="6">
      <t>フチュウシ</t>
    </rPh>
    <phoneticPr fontId="4"/>
  </si>
  <si>
    <t>千葉県君津市</t>
    <rPh sb="0" eb="3">
      <t>チバケン</t>
    </rPh>
    <rPh sb="3" eb="4">
      <t>キミ</t>
    </rPh>
    <rPh sb="4" eb="5">
      <t>ツ</t>
    </rPh>
    <rPh sb="5" eb="6">
      <t>シ</t>
    </rPh>
    <phoneticPr fontId="4"/>
  </si>
  <si>
    <t>静岡県藤枝市</t>
    <rPh sb="0" eb="3">
      <t>シズオカケン</t>
    </rPh>
    <rPh sb="3" eb="6">
      <t>フジエダシ</t>
    </rPh>
    <phoneticPr fontId="4"/>
  </si>
  <si>
    <t>岡山県津山市</t>
    <rPh sb="0" eb="3">
      <t>オカヤマケン</t>
    </rPh>
    <rPh sb="3" eb="6">
      <t>ツヤマシ</t>
    </rPh>
    <phoneticPr fontId="4"/>
  </si>
  <si>
    <t>島根県出雲市</t>
    <rPh sb="0" eb="3">
      <t>シマネケン</t>
    </rPh>
    <rPh sb="3" eb="6">
      <t>イズモシ</t>
    </rPh>
    <phoneticPr fontId="4"/>
  </si>
  <si>
    <t>山梨県南都留郡</t>
    <rPh sb="0" eb="3">
      <t>ヤマナシケン</t>
    </rPh>
    <rPh sb="3" eb="4">
      <t>ミナミ</t>
    </rPh>
    <rPh sb="4" eb="5">
      <t>ト</t>
    </rPh>
    <rPh sb="5" eb="6">
      <t>ル</t>
    </rPh>
    <rPh sb="6" eb="7">
      <t>グン</t>
    </rPh>
    <phoneticPr fontId="4"/>
  </si>
  <si>
    <t>三重県伊勢市</t>
    <rPh sb="0" eb="3">
      <t>ミエケン</t>
    </rPh>
    <rPh sb="3" eb="6">
      <t>イセシ</t>
    </rPh>
    <phoneticPr fontId="4"/>
  </si>
  <si>
    <t>静岡県静岡市</t>
    <rPh sb="0" eb="3">
      <t>シズオカケン</t>
    </rPh>
    <rPh sb="3" eb="6">
      <t>シズオカシ</t>
    </rPh>
    <phoneticPr fontId="4"/>
  </si>
  <si>
    <t>愛知県一宮市</t>
    <rPh sb="0" eb="3">
      <t>アイチケン</t>
    </rPh>
    <rPh sb="3" eb="6">
      <t>イチノミヤシ</t>
    </rPh>
    <phoneticPr fontId="4"/>
  </si>
  <si>
    <t>広島県安芸郡</t>
    <rPh sb="0" eb="3">
      <t>ヒロシマケン</t>
    </rPh>
    <rPh sb="3" eb="6">
      <t>アキグン</t>
    </rPh>
    <phoneticPr fontId="2"/>
  </si>
  <si>
    <t>愛知県豊川市</t>
    <rPh sb="0" eb="3">
      <t>アイチケン</t>
    </rPh>
    <rPh sb="3" eb="6">
      <t>トヨカワシ</t>
    </rPh>
    <phoneticPr fontId="4"/>
  </si>
  <si>
    <t>千葉県市川市</t>
    <rPh sb="0" eb="3">
      <t>チバケン</t>
    </rPh>
    <rPh sb="3" eb="6">
      <t>イチカワシ</t>
    </rPh>
    <phoneticPr fontId="4"/>
  </si>
  <si>
    <t>香川県高松市</t>
    <rPh sb="0" eb="3">
      <t>カガワケン</t>
    </rPh>
    <rPh sb="3" eb="6">
      <t>タカマツシ</t>
    </rPh>
    <phoneticPr fontId="2"/>
  </si>
  <si>
    <t>岐阜県羽島市</t>
    <rPh sb="0" eb="3">
      <t>ギフケン</t>
    </rPh>
    <rPh sb="3" eb="6">
      <t>ハシマシ</t>
    </rPh>
    <phoneticPr fontId="2"/>
  </si>
  <si>
    <t>大阪府東大阪市</t>
    <rPh sb="0" eb="3">
      <t>オオサカフ</t>
    </rPh>
    <rPh sb="3" eb="7">
      <t>ヒガシオオサカシ</t>
    </rPh>
    <phoneticPr fontId="2"/>
  </si>
  <si>
    <t>山梨県甲府市</t>
    <rPh sb="0" eb="3">
      <t>ヤマナシケン</t>
    </rPh>
    <rPh sb="3" eb="6">
      <t>コウフシ</t>
    </rPh>
    <phoneticPr fontId="2"/>
  </si>
  <si>
    <t>沖縄県中頭郡</t>
    <rPh sb="0" eb="3">
      <t>オキナワケン</t>
    </rPh>
    <rPh sb="3" eb="4">
      <t>ナカ</t>
    </rPh>
    <rPh sb="4" eb="5">
      <t>アタマ</t>
    </rPh>
    <rPh sb="5" eb="6">
      <t>グン</t>
    </rPh>
    <phoneticPr fontId="2"/>
  </si>
  <si>
    <t>京都府八幡市</t>
    <rPh sb="0" eb="3">
      <t>キョウトフ</t>
    </rPh>
    <rPh sb="3" eb="5">
      <t>ヤハタ</t>
    </rPh>
    <rPh sb="5" eb="6">
      <t>シ</t>
    </rPh>
    <phoneticPr fontId="2"/>
  </si>
  <si>
    <t>長野県飯田市</t>
    <rPh sb="0" eb="3">
      <t>ナガノケン</t>
    </rPh>
    <rPh sb="3" eb="6">
      <t>イイダシ</t>
    </rPh>
    <phoneticPr fontId="2"/>
  </si>
  <si>
    <t>茨城県かすみがうら市</t>
    <rPh sb="0" eb="3">
      <t>イバラキケン</t>
    </rPh>
    <rPh sb="9" eb="10">
      <t>シ</t>
    </rPh>
    <phoneticPr fontId="2"/>
  </si>
  <si>
    <t>大阪府吹田市</t>
    <rPh sb="0" eb="3">
      <t>オオサカフ</t>
    </rPh>
    <rPh sb="3" eb="5">
      <t>スイタ</t>
    </rPh>
    <rPh sb="5" eb="6">
      <t>シ</t>
    </rPh>
    <phoneticPr fontId="2"/>
  </si>
  <si>
    <t>群馬県太田市</t>
    <rPh sb="0" eb="3">
      <t>グンマケン</t>
    </rPh>
    <rPh sb="3" eb="6">
      <t>オオタシ</t>
    </rPh>
    <phoneticPr fontId="2"/>
  </si>
  <si>
    <t>茨城県つくば市</t>
    <rPh sb="0" eb="3">
      <t>イバラギケン</t>
    </rPh>
    <rPh sb="6" eb="7">
      <t>シ</t>
    </rPh>
    <phoneticPr fontId="2"/>
  </si>
  <si>
    <t>埼玉県和光市</t>
    <rPh sb="0" eb="3">
      <t>サイタマケン</t>
    </rPh>
    <rPh sb="3" eb="6">
      <t>ワコウシ</t>
    </rPh>
    <phoneticPr fontId="2"/>
  </si>
  <si>
    <t>埼玉県幸手市</t>
    <rPh sb="0" eb="3">
      <t>サイタマケン</t>
    </rPh>
    <rPh sb="3" eb="6">
      <t>サッテシ</t>
    </rPh>
    <phoneticPr fontId="2"/>
  </si>
  <si>
    <t>長野県中野市</t>
    <rPh sb="0" eb="3">
      <t>ナガノケン</t>
    </rPh>
    <rPh sb="3" eb="6">
      <t>ナカノシ</t>
    </rPh>
    <phoneticPr fontId="2"/>
  </si>
  <si>
    <t>宮城県柴田郡</t>
    <rPh sb="0" eb="3">
      <t>ミヤギケン</t>
    </rPh>
    <rPh sb="3" eb="6">
      <t>シバタグン</t>
    </rPh>
    <phoneticPr fontId="2"/>
  </si>
  <si>
    <t>大分県大分市</t>
    <rPh sb="0" eb="3">
      <t>オオイタケン</t>
    </rPh>
    <rPh sb="3" eb="6">
      <t>オオイタシ</t>
    </rPh>
    <phoneticPr fontId="2"/>
  </si>
  <si>
    <t>福井県越前市</t>
    <rPh sb="0" eb="3">
      <t>フクイケン</t>
    </rPh>
    <rPh sb="3" eb="6">
      <t>エチゼンシ</t>
    </rPh>
    <phoneticPr fontId="2"/>
  </si>
  <si>
    <t>静岡県伊豆市</t>
    <rPh sb="0" eb="3">
      <t>シズオカケン</t>
    </rPh>
    <rPh sb="3" eb="6">
      <t>イズシ</t>
    </rPh>
    <phoneticPr fontId="2"/>
  </si>
  <si>
    <t>滋賀県栗東市</t>
    <rPh sb="0" eb="3">
      <t>シガケン</t>
    </rPh>
    <rPh sb="3" eb="4">
      <t>クリ</t>
    </rPh>
    <rPh sb="4" eb="5">
      <t>ヒガシ</t>
    </rPh>
    <rPh sb="5" eb="6">
      <t>シ</t>
    </rPh>
    <phoneticPr fontId="2"/>
  </si>
  <si>
    <t>埼玉県三郷市</t>
    <rPh sb="0" eb="3">
      <t>サイタマケン</t>
    </rPh>
    <rPh sb="3" eb="6">
      <t>ミサトシ</t>
    </rPh>
    <phoneticPr fontId="2"/>
  </si>
  <si>
    <t>滋賀県彦根市</t>
    <rPh sb="0" eb="2">
      <t>シガ</t>
    </rPh>
    <rPh sb="2" eb="3">
      <t>ケン</t>
    </rPh>
    <rPh sb="3" eb="6">
      <t>ヒコネシ</t>
    </rPh>
    <phoneticPr fontId="2"/>
  </si>
  <si>
    <t>岡山県岡山市</t>
    <rPh sb="0" eb="2">
      <t>オカヤマ</t>
    </rPh>
    <rPh sb="2" eb="3">
      <t>ケン</t>
    </rPh>
    <rPh sb="3" eb="6">
      <t>オカヤマシ</t>
    </rPh>
    <phoneticPr fontId="2"/>
  </si>
  <si>
    <t>山口県岩国市</t>
    <rPh sb="0" eb="2">
      <t>ヤマグチ</t>
    </rPh>
    <rPh sb="2" eb="3">
      <t>ケン</t>
    </rPh>
    <rPh sb="3" eb="6">
      <t>イワクニシ</t>
    </rPh>
    <phoneticPr fontId="2"/>
  </si>
  <si>
    <t>広島県豊田郡</t>
    <rPh sb="0" eb="3">
      <t>ヒロシマケン</t>
    </rPh>
    <rPh sb="3" eb="6">
      <t>トヨタグン</t>
    </rPh>
    <phoneticPr fontId="2"/>
  </si>
  <si>
    <t>大阪府大東市</t>
    <rPh sb="0" eb="3">
      <t>オオサカフ</t>
    </rPh>
    <rPh sb="3" eb="6">
      <t>ダイトウシ</t>
    </rPh>
    <phoneticPr fontId="2"/>
  </si>
  <si>
    <t>大阪府吹田市</t>
    <rPh sb="0" eb="3">
      <t>オオサカフ</t>
    </rPh>
    <rPh sb="3" eb="4">
      <t>フ</t>
    </rPh>
    <rPh sb="4" eb="5">
      <t>タ</t>
    </rPh>
    <rPh sb="5" eb="6">
      <t>シ</t>
    </rPh>
    <phoneticPr fontId="2"/>
  </si>
  <si>
    <t>広島県尾道市</t>
    <rPh sb="3" eb="6">
      <t>オノミチシ</t>
    </rPh>
    <phoneticPr fontId="2"/>
  </si>
  <si>
    <t>埼玉県加須市</t>
    <rPh sb="0" eb="2">
      <t>サイタマ</t>
    </rPh>
    <rPh sb="2" eb="3">
      <t>ケン</t>
    </rPh>
    <rPh sb="3" eb="4">
      <t>カ</t>
    </rPh>
    <rPh sb="4" eb="5">
      <t>ス</t>
    </rPh>
    <rPh sb="5" eb="6">
      <t>シ</t>
    </rPh>
    <phoneticPr fontId="2"/>
  </si>
  <si>
    <t>茨城県行方市</t>
    <rPh sb="3" eb="4">
      <t>イ</t>
    </rPh>
    <rPh sb="4" eb="5">
      <t>カタ</t>
    </rPh>
    <rPh sb="5" eb="6">
      <t>シ</t>
    </rPh>
    <phoneticPr fontId="2"/>
  </si>
  <si>
    <t>三重県桑名郡</t>
    <rPh sb="3" eb="5">
      <t>クワナ</t>
    </rPh>
    <rPh sb="5" eb="6">
      <t>グン</t>
    </rPh>
    <phoneticPr fontId="2"/>
  </si>
  <si>
    <t>愛知県碧南市</t>
    <rPh sb="0" eb="3">
      <t>アイチケン</t>
    </rPh>
    <rPh sb="3" eb="6">
      <t>ヘキナンシ</t>
    </rPh>
    <phoneticPr fontId="2"/>
  </si>
  <si>
    <t>愛知県高浜市</t>
    <rPh sb="0" eb="3">
      <t>アイチケン</t>
    </rPh>
    <rPh sb="3" eb="6">
      <t>タカハマシ</t>
    </rPh>
    <phoneticPr fontId="2"/>
  </si>
  <si>
    <t>秋田県大仙市</t>
    <rPh sb="0" eb="3">
      <t>アキタケン</t>
    </rPh>
    <rPh sb="3" eb="6">
      <t>ダイセンシ</t>
    </rPh>
    <phoneticPr fontId="2"/>
  </si>
  <si>
    <t>静岡県牧之原市</t>
    <rPh sb="0" eb="3">
      <t>シズオカケン</t>
    </rPh>
    <rPh sb="3" eb="7">
      <t>マキノハラシ</t>
    </rPh>
    <phoneticPr fontId="2"/>
  </si>
  <si>
    <t>千葉県市原市</t>
    <rPh sb="0" eb="3">
      <t>チバケン</t>
    </rPh>
    <rPh sb="3" eb="6">
      <t>イチハラシ</t>
    </rPh>
    <phoneticPr fontId="2"/>
  </si>
  <si>
    <t>東京都荒川区</t>
    <rPh sb="0" eb="3">
      <t>トウキョウト</t>
    </rPh>
    <rPh sb="3" eb="6">
      <t>アラカワク</t>
    </rPh>
    <phoneticPr fontId="2"/>
  </si>
  <si>
    <t>奈良県北葛城郡</t>
    <rPh sb="0" eb="3">
      <t>ナラケン</t>
    </rPh>
    <rPh sb="3" eb="7">
      <t>キタカツラギグン</t>
    </rPh>
    <phoneticPr fontId="2"/>
  </si>
  <si>
    <t>千葉県木更津市</t>
    <rPh sb="0" eb="3">
      <t>チバケン</t>
    </rPh>
    <rPh sb="3" eb="7">
      <t>キサラヅシ</t>
    </rPh>
    <phoneticPr fontId="2"/>
  </si>
  <si>
    <t>岐阜県本巣市</t>
    <rPh sb="0" eb="2">
      <t>ギフ</t>
    </rPh>
    <rPh sb="2" eb="3">
      <t>ケン</t>
    </rPh>
    <rPh sb="3" eb="6">
      <t>モトスシ</t>
    </rPh>
    <phoneticPr fontId="2"/>
  </si>
  <si>
    <t>長野県上田市</t>
    <rPh sb="0" eb="3">
      <t>ナガノケン</t>
    </rPh>
    <rPh sb="3" eb="6">
      <t>ウエダシ</t>
    </rPh>
    <phoneticPr fontId="2"/>
  </si>
  <si>
    <t>千葉県山武市</t>
    <rPh sb="0" eb="3">
      <t>チバケン</t>
    </rPh>
    <rPh sb="3" eb="4">
      <t>ヤマ</t>
    </rPh>
    <rPh sb="4" eb="5">
      <t>ブ</t>
    </rPh>
    <rPh sb="5" eb="6">
      <t>シ</t>
    </rPh>
    <phoneticPr fontId="2"/>
  </si>
  <si>
    <t>愛知県常滑市</t>
    <rPh sb="0" eb="3">
      <t>アイチケン</t>
    </rPh>
    <rPh sb="3" eb="6">
      <t>トコナメシ</t>
    </rPh>
    <phoneticPr fontId="2"/>
  </si>
  <si>
    <t>茨城県下妻市</t>
    <rPh sb="0" eb="3">
      <t>イバラギケン</t>
    </rPh>
    <rPh sb="3" eb="6">
      <t>シモツマシ</t>
    </rPh>
    <phoneticPr fontId="2"/>
  </si>
  <si>
    <t>千葉県八千代市</t>
    <rPh sb="0" eb="3">
      <t>チバケン</t>
    </rPh>
    <rPh sb="3" eb="7">
      <t>ヤチヨシ</t>
    </rPh>
    <phoneticPr fontId="2"/>
  </si>
  <si>
    <t>広島県世羅郡</t>
    <rPh sb="3" eb="6">
      <t>セラグン</t>
    </rPh>
    <phoneticPr fontId="2"/>
  </si>
  <si>
    <t>山口県防府市</t>
    <rPh sb="0" eb="3">
      <t>ヤマグチケン</t>
    </rPh>
    <rPh sb="3" eb="6">
      <t>ホウフシ</t>
    </rPh>
    <phoneticPr fontId="2"/>
  </si>
  <si>
    <t>岡山県玉野市</t>
    <rPh sb="0" eb="3">
      <t>オカヤマケン</t>
    </rPh>
    <rPh sb="3" eb="6">
      <t>タマノシ</t>
    </rPh>
    <phoneticPr fontId="2"/>
  </si>
  <si>
    <t>広島県三原市</t>
    <rPh sb="0" eb="3">
      <t>ヒロシマケン</t>
    </rPh>
    <rPh sb="3" eb="6">
      <t>ミハラシ</t>
    </rPh>
    <phoneticPr fontId="2"/>
  </si>
  <si>
    <t>広島県三次市</t>
    <rPh sb="0" eb="3">
      <t>ヒロシマケン</t>
    </rPh>
    <rPh sb="3" eb="6">
      <t>ミヨシシ</t>
    </rPh>
    <phoneticPr fontId="2"/>
  </si>
  <si>
    <t>広島県深安郡</t>
    <rPh sb="0" eb="3">
      <t>ヒロシマケン</t>
    </rPh>
    <rPh sb="3" eb="4">
      <t>フカ</t>
    </rPh>
    <rPh sb="4" eb="5">
      <t>アン</t>
    </rPh>
    <rPh sb="5" eb="6">
      <t>グン</t>
    </rPh>
    <phoneticPr fontId="2"/>
  </si>
  <si>
    <t>広島県東広島市</t>
    <rPh sb="0" eb="3">
      <t>ヒロシマケン</t>
    </rPh>
    <rPh sb="3" eb="7">
      <t>ヒガシヒロシマシ</t>
    </rPh>
    <phoneticPr fontId="2"/>
  </si>
  <si>
    <t>島根県安来市</t>
    <rPh sb="0" eb="3">
      <t>シマネケン</t>
    </rPh>
    <rPh sb="3" eb="4">
      <t>アン</t>
    </rPh>
    <rPh sb="4" eb="5">
      <t>キ</t>
    </rPh>
    <rPh sb="5" eb="6">
      <t>シ</t>
    </rPh>
    <phoneticPr fontId="2"/>
  </si>
  <si>
    <t>山口県周南市</t>
    <rPh sb="0" eb="3">
      <t>ヤマグチケン</t>
    </rPh>
    <rPh sb="3" eb="6">
      <t>シュウナンシ</t>
    </rPh>
    <phoneticPr fontId="2"/>
  </si>
  <si>
    <t>東京都西東京市</t>
    <rPh sb="0" eb="3">
      <t>トウキョウト</t>
    </rPh>
    <rPh sb="3" eb="7">
      <t>ニシトウキョウシ</t>
    </rPh>
    <phoneticPr fontId="2"/>
  </si>
  <si>
    <t>神奈川県足柄下郡</t>
    <rPh sb="0" eb="4">
      <t>カナガワケン</t>
    </rPh>
    <rPh sb="4" eb="6">
      <t>アシガラ</t>
    </rPh>
    <rPh sb="6" eb="7">
      <t>シモ</t>
    </rPh>
    <rPh sb="7" eb="8">
      <t>グン</t>
    </rPh>
    <phoneticPr fontId="2"/>
  </si>
  <si>
    <t>広島県安芸区</t>
    <rPh sb="0" eb="3">
      <t>ヒロシマケン</t>
    </rPh>
    <rPh sb="3" eb="6">
      <t>アキク</t>
    </rPh>
    <phoneticPr fontId="2"/>
  </si>
  <si>
    <t>山口県宇部市</t>
    <rPh sb="0" eb="2">
      <t>ヤマグチ</t>
    </rPh>
    <rPh sb="2" eb="3">
      <t>ケン</t>
    </rPh>
    <rPh sb="3" eb="6">
      <t>ウベシ</t>
    </rPh>
    <phoneticPr fontId="2"/>
  </si>
  <si>
    <t>静岡県浜松市</t>
    <rPh sb="0" eb="3">
      <t>シズオカケン</t>
    </rPh>
    <rPh sb="3" eb="5">
      <t>ハママツ</t>
    </rPh>
    <rPh sb="5" eb="6">
      <t>シ</t>
    </rPh>
    <phoneticPr fontId="2"/>
  </si>
  <si>
    <t>広島県竹原市</t>
    <rPh sb="0" eb="3">
      <t>ヒロシマケン</t>
    </rPh>
    <rPh sb="3" eb="6">
      <t>タケハラシ</t>
    </rPh>
    <phoneticPr fontId="2"/>
  </si>
  <si>
    <t>宮城県多賀城市</t>
    <rPh sb="0" eb="3">
      <t>ミヤギケン</t>
    </rPh>
    <rPh sb="3" eb="6">
      <t>タガジョウ</t>
    </rPh>
    <rPh sb="6" eb="7">
      <t>シ</t>
    </rPh>
    <phoneticPr fontId="2"/>
  </si>
  <si>
    <t>愛知県豊橋市</t>
    <rPh sb="3" eb="5">
      <t>トヨハシ</t>
    </rPh>
    <rPh sb="5" eb="6">
      <t>シ</t>
    </rPh>
    <phoneticPr fontId="2"/>
  </si>
  <si>
    <t>青森県青森市</t>
    <rPh sb="3" eb="5">
      <t>アオモリ</t>
    </rPh>
    <rPh sb="5" eb="6">
      <t>シ</t>
    </rPh>
    <phoneticPr fontId="2"/>
  </si>
  <si>
    <t>日本テクノロジーソリューション㈱本社工場移転</t>
    <rPh sb="16" eb="18">
      <t>ホンシャ</t>
    </rPh>
    <rPh sb="18" eb="20">
      <t>コウジョウ</t>
    </rPh>
    <rPh sb="20" eb="22">
      <t>イテン</t>
    </rPh>
    <phoneticPr fontId="2"/>
  </si>
  <si>
    <t>㈱大勢シェル工場(Ａ棟のみ)</t>
    <rPh sb="10" eb="11">
      <t>トウ</t>
    </rPh>
    <phoneticPr fontId="2"/>
  </si>
  <si>
    <t>マルイ鳥取国府店　生活棟(生活棟　歯科クリニック)</t>
    <rPh sb="13" eb="15">
      <t>セイカツ</t>
    </rPh>
    <rPh sb="15" eb="16">
      <t>トウ</t>
    </rPh>
    <phoneticPr fontId="2"/>
  </si>
  <si>
    <t>ヤマザワ漆山店</t>
    <phoneticPr fontId="2"/>
  </si>
  <si>
    <t>味の素㈱ﾊﾞｲｵ･ﾌｧｲﾝ研究所　Customer Technology Center</t>
    <rPh sb="0" eb="1">
      <t>アジ</t>
    </rPh>
    <rPh sb="2" eb="3">
      <t>モト</t>
    </rPh>
    <rPh sb="13" eb="16">
      <t>ケンキュウショ</t>
    </rPh>
    <phoneticPr fontId="2"/>
  </si>
  <si>
    <t>早坂牧場　牛舎</t>
    <phoneticPr fontId="2"/>
  </si>
  <si>
    <t>JA邑楽館林　板倉Ａ重油重填施設</t>
    <rPh sb="2" eb="3">
      <t>ムラ</t>
    </rPh>
    <rPh sb="3" eb="4">
      <t>ラク</t>
    </rPh>
    <rPh sb="4" eb="6">
      <t>タテバヤシ</t>
    </rPh>
    <rPh sb="7" eb="9">
      <t>イタクラ</t>
    </rPh>
    <rPh sb="10" eb="12">
      <t>ジュウユ</t>
    </rPh>
    <rPh sb="12" eb="13">
      <t>シゲ</t>
    </rPh>
    <rPh sb="13" eb="14">
      <t>マコト</t>
    </rPh>
    <rPh sb="14" eb="16">
      <t>シセツ</t>
    </rPh>
    <phoneticPr fontId="2"/>
  </si>
  <si>
    <t>福井県福井市</t>
    <phoneticPr fontId="2"/>
  </si>
  <si>
    <t>島根県松江市</t>
    <phoneticPr fontId="2"/>
  </si>
  <si>
    <t>鳥取県鳥取市</t>
    <phoneticPr fontId="2"/>
  </si>
  <si>
    <t>香川県小豆郡</t>
    <phoneticPr fontId="2"/>
  </si>
  <si>
    <t>佐賀県神埼市</t>
    <phoneticPr fontId="2"/>
  </si>
  <si>
    <t>山形県山形市</t>
    <phoneticPr fontId="2"/>
  </si>
  <si>
    <t>神奈川県川崎市</t>
    <phoneticPr fontId="2"/>
  </si>
  <si>
    <t>北海道紋別郡</t>
    <phoneticPr fontId="2"/>
  </si>
  <si>
    <t>埼玉県春日部市</t>
    <phoneticPr fontId="2"/>
  </si>
  <si>
    <t>DD4号線庄和インターSS</t>
    <phoneticPr fontId="2"/>
  </si>
  <si>
    <t>静岡県裾野市</t>
    <phoneticPr fontId="2"/>
  </si>
  <si>
    <t>千葉県市原市</t>
    <phoneticPr fontId="2"/>
  </si>
  <si>
    <t>群馬県邑楽郡</t>
    <phoneticPr fontId="2"/>
  </si>
  <si>
    <t>かどや製油㈱小豆島工場焙煎工場</t>
    <rPh sb="11" eb="13">
      <t>バイセン</t>
    </rPh>
    <rPh sb="13" eb="15">
      <t>コウジョウ</t>
    </rPh>
    <phoneticPr fontId="2"/>
  </si>
  <si>
    <t>静岡県浜松市</t>
    <rPh sb="0" eb="3">
      <t>シズオカケン</t>
    </rPh>
    <phoneticPr fontId="2"/>
  </si>
  <si>
    <t>千葉県佐倉市</t>
    <rPh sb="0" eb="3">
      <t>チバケン</t>
    </rPh>
    <phoneticPr fontId="2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</si>
  <si>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phoneticPr fontId="2"/>
  </si>
  <si>
    <t>熊本県菊池郡</t>
    <rPh sb="0" eb="3">
      <t>クマモトケン</t>
    </rPh>
    <phoneticPr fontId="2"/>
  </si>
  <si>
    <t>宮城県加美郡</t>
    <rPh sb="0" eb="3">
      <t>ミヤギケン</t>
    </rPh>
    <rPh sb="5" eb="6">
      <t>グン</t>
    </rPh>
    <phoneticPr fontId="2"/>
  </si>
  <si>
    <t>平屋建</t>
    <rPh sb="0" eb="2">
      <t>ヒラヤ</t>
    </rPh>
    <rPh sb="2" eb="3">
      <t>ダテ</t>
    </rPh>
    <phoneticPr fontId="2"/>
  </si>
  <si>
    <t>ケーズデンキ大河原</t>
    <rPh sb="6" eb="9">
      <t>オオガワラ</t>
    </rPh>
    <phoneticPr fontId="2"/>
  </si>
  <si>
    <t>ツルハドラッグ天童芳賀</t>
    <rPh sb="7" eb="9">
      <t>テンドウ</t>
    </rPh>
    <rPh sb="9" eb="11">
      <t>ハガ</t>
    </rPh>
    <phoneticPr fontId="6"/>
  </si>
  <si>
    <t>カインズホーム玉造</t>
    <phoneticPr fontId="2"/>
  </si>
  <si>
    <t>カインズホーム市原店</t>
    <rPh sb="7" eb="9">
      <t>イチハラ</t>
    </rPh>
    <rPh sb="9" eb="10">
      <t>テン</t>
    </rPh>
    <phoneticPr fontId="2"/>
  </si>
  <si>
    <t>カインズホーム下妻</t>
    <rPh sb="7" eb="9">
      <t>シモツマ</t>
    </rPh>
    <phoneticPr fontId="6"/>
  </si>
  <si>
    <t>千葉県我孫子市</t>
    <rPh sb="0" eb="3">
      <t>チバケン</t>
    </rPh>
    <rPh sb="3" eb="4">
      <t>ワレ</t>
    </rPh>
    <rPh sb="4" eb="5">
      <t>マゴ</t>
    </rPh>
    <rPh sb="5" eb="6">
      <t>コ</t>
    </rPh>
    <rPh sb="6" eb="7">
      <t>シ</t>
    </rPh>
    <phoneticPr fontId="2"/>
  </si>
  <si>
    <t>ドラッグセイムス足立保木間</t>
    <phoneticPr fontId="2"/>
  </si>
  <si>
    <t>東京都江戸川区</t>
    <phoneticPr fontId="2"/>
  </si>
  <si>
    <t>京橋蒲生店舗（マックスバリュ京橋）</t>
    <phoneticPr fontId="2"/>
  </si>
  <si>
    <t>とやま駅特選館仮店舗</t>
    <phoneticPr fontId="2"/>
  </si>
  <si>
    <t>バロー伊勢市上地町店　</t>
    <phoneticPr fontId="2"/>
  </si>
  <si>
    <t>バロー常滑陶郷店</t>
    <rPh sb="3" eb="5">
      <t>トコナメ</t>
    </rPh>
    <rPh sb="5" eb="6">
      <t>トウ</t>
    </rPh>
    <rPh sb="6" eb="7">
      <t>ゴウ</t>
    </rPh>
    <rPh sb="7" eb="8">
      <t>テン</t>
    </rPh>
    <phoneticPr fontId="2"/>
  </si>
  <si>
    <t>バロー上野台店</t>
    <rPh sb="3" eb="6">
      <t>ウエノダイ</t>
    </rPh>
    <rPh sb="6" eb="7">
      <t>テン</t>
    </rPh>
    <phoneticPr fontId="4"/>
  </si>
  <si>
    <t>バロー蟹江店</t>
    <rPh sb="3" eb="5">
      <t>カニエ</t>
    </rPh>
    <rPh sb="5" eb="6">
      <t>テン</t>
    </rPh>
    <phoneticPr fontId="2"/>
  </si>
  <si>
    <t>バロー岡崎福岡店</t>
    <rPh sb="7" eb="8">
      <t>テン</t>
    </rPh>
    <phoneticPr fontId="2"/>
  </si>
  <si>
    <t>バロー西尾平坂店</t>
    <rPh sb="7" eb="8">
      <t>テン</t>
    </rPh>
    <phoneticPr fontId="2"/>
  </si>
  <si>
    <t>バロー西春店</t>
    <rPh sb="5" eb="6">
      <t>テン</t>
    </rPh>
    <phoneticPr fontId="2"/>
  </si>
  <si>
    <t>バロー栗東店</t>
    <rPh sb="3" eb="5">
      <t>リットウ</t>
    </rPh>
    <rPh sb="5" eb="6">
      <t>テン</t>
    </rPh>
    <phoneticPr fontId="2"/>
  </si>
  <si>
    <t>バロー水口店</t>
    <rPh sb="3" eb="4">
      <t>ミズ</t>
    </rPh>
    <rPh sb="4" eb="5">
      <t>クチ</t>
    </rPh>
    <rPh sb="5" eb="6">
      <t>テン</t>
    </rPh>
    <phoneticPr fontId="2"/>
  </si>
  <si>
    <t>ラ・ムー和歌山紀三井寺店</t>
    <phoneticPr fontId="2"/>
  </si>
  <si>
    <t>スズキショールーム橿原</t>
    <phoneticPr fontId="2"/>
  </si>
  <si>
    <t>長野県岡谷市</t>
    <rPh sb="2" eb="3">
      <t>ケン</t>
    </rPh>
    <phoneticPr fontId="2"/>
  </si>
  <si>
    <t>西二区事務所兼倉庫建替え←飛島埠頭　合同事務所</t>
    <rPh sb="13" eb="15">
      <t>トビシマ</t>
    </rPh>
    <rPh sb="15" eb="17">
      <t>フトウ</t>
    </rPh>
    <rPh sb="18" eb="20">
      <t>ゴウドウ</t>
    </rPh>
    <rPh sb="20" eb="22">
      <t>ジム</t>
    </rPh>
    <rPh sb="22" eb="23">
      <t>ショ</t>
    </rPh>
    <phoneticPr fontId="2"/>
  </si>
  <si>
    <t>ファーストキャビン阪神西梅田</t>
    <rPh sb="9" eb="11">
      <t>ハンシン</t>
    </rPh>
    <rPh sb="11" eb="12">
      <t>ニシ</t>
    </rPh>
    <rPh sb="12" eb="14">
      <t>ウメダ</t>
    </rPh>
    <phoneticPr fontId="2"/>
  </si>
  <si>
    <t>(株)シンショウドウ広島事務所・倉庫</t>
    <phoneticPr fontId="2"/>
  </si>
  <si>
    <t>マリーナHOP Ⅱ期</t>
    <rPh sb="9" eb="10">
      <t>キ</t>
    </rPh>
    <phoneticPr fontId="2"/>
  </si>
  <si>
    <t>高知駅前開発事業に伴う高知ORS移転</t>
    <rPh sb="0" eb="2">
      <t>コウチ</t>
    </rPh>
    <rPh sb="2" eb="4">
      <t>エキマエ</t>
    </rPh>
    <rPh sb="4" eb="6">
      <t>カイハツ</t>
    </rPh>
    <rPh sb="6" eb="8">
      <t>ジギョウ</t>
    </rPh>
    <rPh sb="9" eb="10">
      <t>トモナ</t>
    </rPh>
    <rPh sb="11" eb="13">
      <t>コウチ</t>
    </rPh>
    <rPh sb="16" eb="18">
      <t>イテン</t>
    </rPh>
    <phoneticPr fontId="2"/>
  </si>
  <si>
    <t>小原様邸</t>
    <rPh sb="0" eb="2">
      <t>オバラ</t>
    </rPh>
    <rPh sb="2" eb="3">
      <t>サマ</t>
    </rPh>
    <rPh sb="3" eb="4">
      <t>テイ</t>
    </rPh>
    <phoneticPr fontId="2"/>
  </si>
  <si>
    <t>グリーンライフ商品倉庫</t>
    <phoneticPr fontId="2"/>
  </si>
  <si>
    <t>勝部マンション</t>
    <rPh sb="0" eb="2">
      <t>カツベ</t>
    </rPh>
    <phoneticPr fontId="2"/>
  </si>
  <si>
    <t>マルハンつくば店　建替</t>
    <phoneticPr fontId="2"/>
  </si>
  <si>
    <t>バロー北浜田</t>
    <rPh sb="3" eb="4">
      <t>キタ</t>
    </rPh>
    <rPh sb="4" eb="6">
      <t>ハマダ</t>
    </rPh>
    <phoneticPr fontId="2"/>
  </si>
  <si>
    <t>姫島高架下貨物建物（二期）</t>
    <phoneticPr fontId="2"/>
  </si>
  <si>
    <t>東北マツダ 北上店（1期）</t>
    <phoneticPr fontId="2"/>
  </si>
  <si>
    <t>岩国錦帯橋空港立体駐車場整備</t>
    <phoneticPr fontId="2"/>
  </si>
  <si>
    <t>東北マツダ 北上店（2期）</t>
    <phoneticPr fontId="2"/>
  </si>
  <si>
    <t>ヤンマーアグリジャパン（株）白石支店倉庫棟増築</t>
    <phoneticPr fontId="2"/>
  </si>
  <si>
    <t>三和シヤッター㈱広島工場塗装ライン増設</t>
    <phoneticPr fontId="2"/>
  </si>
  <si>
    <t>内村電機工務店倉庫棟増築</t>
    <phoneticPr fontId="2"/>
  </si>
  <si>
    <t>四日市海運(株)霞事務所建替</t>
    <phoneticPr fontId="2"/>
  </si>
  <si>
    <t>錦織運送倉庫</t>
    <phoneticPr fontId="2"/>
  </si>
  <si>
    <t>羽田倉庫</t>
    <phoneticPr fontId="2"/>
  </si>
  <si>
    <t>事務所北側倉庫増築</t>
    <phoneticPr fontId="2"/>
  </si>
  <si>
    <t>Ｖ・ｄｒｕｇ中部薬品岐阜県庁西店</t>
    <phoneticPr fontId="2"/>
  </si>
  <si>
    <t>株式会社清光　新工場</t>
    <phoneticPr fontId="2"/>
  </si>
  <si>
    <t>ハローズ万代店(ﾊﾛｰｽﾞ棟+ﾃﾅﾝﾄ棟)</t>
    <phoneticPr fontId="2"/>
  </si>
  <si>
    <t>株式会社クリハラ工場</t>
    <phoneticPr fontId="2"/>
  </si>
  <si>
    <t>ヤマザワ村山駅西店貸店舗（ダイソー様）</t>
    <phoneticPr fontId="2"/>
  </si>
  <si>
    <t>田川商運㈱　定温倉庫</t>
    <phoneticPr fontId="2"/>
  </si>
  <si>
    <t>田川商運㈱　常温倉庫</t>
    <phoneticPr fontId="2"/>
  </si>
  <si>
    <t>京伸精機　笠岡工場(一期)</t>
    <phoneticPr fontId="2"/>
  </si>
  <si>
    <t>㈱ホクスイ工場増築</t>
    <phoneticPr fontId="2"/>
  </si>
  <si>
    <t>テニスコート東側倉庫増築</t>
    <phoneticPr fontId="2"/>
  </si>
  <si>
    <t>濃飛西濃運輸㈱上越支店　自家用給油所設置</t>
    <rPh sb="7" eb="9">
      <t>ジョウエツ</t>
    </rPh>
    <rPh sb="9" eb="11">
      <t>シテン</t>
    </rPh>
    <rPh sb="15" eb="17">
      <t>キュウユ</t>
    </rPh>
    <rPh sb="17" eb="18">
      <t>ショ</t>
    </rPh>
    <phoneticPr fontId="2"/>
  </si>
  <si>
    <t>北陸マツダ大規模改装</t>
    <rPh sb="8" eb="10">
      <t>カイソウ</t>
    </rPh>
    <phoneticPr fontId="2"/>
  </si>
  <si>
    <t>㈱大和製作所　新工場</t>
    <phoneticPr fontId="2"/>
  </si>
  <si>
    <t>福松屋運送㈲本社・倉庫</t>
    <rPh sb="6" eb="8">
      <t>ホンシャ</t>
    </rPh>
    <rPh sb="9" eb="11">
      <t>ソウコ</t>
    </rPh>
    <phoneticPr fontId="2"/>
  </si>
  <si>
    <t>株式会社アクティオ千葉工場・千葉中央営業所(倉庫棟）</t>
    <phoneticPr fontId="2"/>
  </si>
  <si>
    <t>薬王堂気仙沼鹿折店</t>
    <phoneticPr fontId="2"/>
  </si>
  <si>
    <t>豚舎（堆肥舎）</t>
    <rPh sb="0" eb="1">
      <t>トン</t>
    </rPh>
    <rPh sb="1" eb="2">
      <t>シャ</t>
    </rPh>
    <rPh sb="3" eb="5">
      <t>タイヒ</t>
    </rPh>
    <rPh sb="5" eb="6">
      <t>シャ</t>
    </rPh>
    <phoneticPr fontId="2"/>
  </si>
  <si>
    <t>臨港バス塩浜営業所</t>
    <rPh sb="0" eb="1">
      <t>リン</t>
    </rPh>
    <rPh sb="1" eb="2">
      <t>ミナト</t>
    </rPh>
    <rPh sb="4" eb="6">
      <t>シオハマ</t>
    </rPh>
    <rPh sb="6" eb="9">
      <t>エイギョウショ</t>
    </rPh>
    <phoneticPr fontId="2"/>
  </si>
  <si>
    <t>阿久津医院立替</t>
    <phoneticPr fontId="2"/>
  </si>
  <si>
    <t>㈱ケイズベルテック</t>
    <phoneticPr fontId="2"/>
  </si>
  <si>
    <t>秋田市広面診療所</t>
    <phoneticPr fontId="2"/>
  </si>
  <si>
    <t>SDTソーラーパワー山口発電所</t>
    <phoneticPr fontId="2"/>
  </si>
  <si>
    <t>水口様邸</t>
    <rPh sb="2" eb="3">
      <t>サマ</t>
    </rPh>
    <phoneticPr fontId="2"/>
  </si>
  <si>
    <t>中西様邸</t>
    <rPh sb="2" eb="3">
      <t>サマ</t>
    </rPh>
    <phoneticPr fontId="2"/>
  </si>
  <si>
    <t>マリーナHOP Ⅱ期工事</t>
    <phoneticPr fontId="2"/>
  </si>
  <si>
    <t>広島県尾道市</t>
    <phoneticPr fontId="2"/>
  </si>
  <si>
    <t>ウエルシア薬局新潟さつき野店</t>
    <rPh sb="5" eb="7">
      <t>ヤッキョク</t>
    </rPh>
    <rPh sb="7" eb="9">
      <t>ニイガタ</t>
    </rPh>
    <rPh sb="12" eb="13">
      <t>ノ</t>
    </rPh>
    <rPh sb="13" eb="14">
      <t>ミセ</t>
    </rPh>
    <phoneticPr fontId="2"/>
  </si>
  <si>
    <t>東区丘珠　流通施設</t>
    <phoneticPr fontId="2"/>
  </si>
  <si>
    <t>奈良日産自動車㈱中古車販売店舗(外構)</t>
    <rPh sb="16" eb="18">
      <t>ソトコウ</t>
    </rPh>
    <phoneticPr fontId="2"/>
  </si>
  <si>
    <t>JAにしみの上多度低温倉庫建設工事</t>
    <rPh sb="8" eb="9">
      <t>ド</t>
    </rPh>
    <rPh sb="9" eb="11">
      <t>テイオン</t>
    </rPh>
    <rPh sb="11" eb="13">
      <t>ソウコ</t>
    </rPh>
    <rPh sb="13" eb="15">
      <t>ケンセツ</t>
    </rPh>
    <rPh sb="15" eb="17">
      <t>コウジ</t>
    </rPh>
    <phoneticPr fontId="2"/>
  </si>
  <si>
    <t>㈱丸運ロジスティック東北社屋</t>
    <rPh sb="1" eb="2">
      <t>マル</t>
    </rPh>
    <rPh sb="2" eb="3">
      <t>ウン</t>
    </rPh>
    <rPh sb="10" eb="12">
      <t>トウホク</t>
    </rPh>
    <rPh sb="12" eb="14">
      <t>シャオク</t>
    </rPh>
    <phoneticPr fontId="2"/>
  </si>
  <si>
    <t>ホワイトウイングス清水本社ビル</t>
    <rPh sb="9" eb="11">
      <t>シミズ</t>
    </rPh>
    <rPh sb="11" eb="13">
      <t>ホンシャ</t>
    </rPh>
    <phoneticPr fontId="2"/>
  </si>
  <si>
    <t>山形県酒田市</t>
    <rPh sb="0" eb="3">
      <t>ヤマガタケン</t>
    </rPh>
    <rPh sb="3" eb="6">
      <t>サカタシ</t>
    </rPh>
    <phoneticPr fontId="2"/>
  </si>
  <si>
    <t>四国スバル㈱高知浅橋通店</t>
    <phoneticPr fontId="2"/>
  </si>
  <si>
    <t>三岐通運㈱桑名多度追加工場増築工事(2期)</t>
    <rPh sb="0" eb="2">
      <t>ミキ</t>
    </rPh>
    <rPh sb="2" eb="4">
      <t>ツウウン</t>
    </rPh>
    <rPh sb="5" eb="7">
      <t>クワナ</t>
    </rPh>
    <rPh sb="7" eb="9">
      <t>タド</t>
    </rPh>
    <rPh sb="9" eb="11">
      <t>ツイカ</t>
    </rPh>
    <rPh sb="11" eb="13">
      <t>コウジョウ</t>
    </rPh>
    <rPh sb="13" eb="15">
      <t>ゾウチク</t>
    </rPh>
    <rPh sb="15" eb="17">
      <t>コウジ</t>
    </rPh>
    <rPh sb="19" eb="20">
      <t>キ</t>
    </rPh>
    <phoneticPr fontId="2"/>
  </si>
  <si>
    <t>日立建機日本㈱徳島南営業所事務所作業場</t>
    <phoneticPr fontId="2"/>
  </si>
  <si>
    <t>特別養護老人ホーム　偕生園改築(3期工事）</t>
    <rPh sb="0" eb="2">
      <t>トクベツ</t>
    </rPh>
    <rPh sb="2" eb="4">
      <t>ヨウゴ</t>
    </rPh>
    <rPh sb="13" eb="15">
      <t>カイチク</t>
    </rPh>
    <phoneticPr fontId="2"/>
  </si>
  <si>
    <t>枚方信用金庫　門真東支店</t>
    <phoneticPr fontId="2"/>
  </si>
  <si>
    <t>栄光堂印刷所様</t>
    <rPh sb="0" eb="1">
      <t>エイ</t>
    </rPh>
    <rPh sb="1" eb="2">
      <t>ヒカリ</t>
    </rPh>
    <rPh sb="2" eb="3">
      <t>ドウ</t>
    </rPh>
    <rPh sb="3" eb="5">
      <t>インサツ</t>
    </rPh>
    <rPh sb="5" eb="6">
      <t>ショ</t>
    </rPh>
    <rPh sb="6" eb="7">
      <t>サマ</t>
    </rPh>
    <phoneticPr fontId="2"/>
  </si>
  <si>
    <t>㈱釧路厚生社　発酵2号棟</t>
    <phoneticPr fontId="2"/>
  </si>
  <si>
    <t>モンクール北浦和ビル</t>
    <rPh sb="5" eb="6">
      <t>キタ</t>
    </rPh>
    <rPh sb="6" eb="8">
      <t>ウラワ</t>
    </rPh>
    <phoneticPr fontId="2"/>
  </si>
  <si>
    <t>伊藤様六町ﾀｶﾗｽﾀﾝﾀﾞｰﾄﾞｼｮｰﾙｰﾑ</t>
    <rPh sb="0" eb="2">
      <t>イトウ</t>
    </rPh>
    <rPh sb="2" eb="3">
      <t>サマ</t>
    </rPh>
    <rPh sb="3" eb="4">
      <t>ロク</t>
    </rPh>
    <rPh sb="4" eb="5">
      <t>マチ</t>
    </rPh>
    <phoneticPr fontId="2"/>
  </si>
  <si>
    <t>クリエイトエスディー足立綾瀬店</t>
    <rPh sb="10" eb="12">
      <t>アダチ</t>
    </rPh>
    <rPh sb="12" eb="15">
      <t>アヤセテン</t>
    </rPh>
    <phoneticPr fontId="2"/>
  </si>
  <si>
    <t>ツルハドラッグ石巻鹿又店</t>
    <rPh sb="7" eb="9">
      <t>イシノマキ</t>
    </rPh>
    <rPh sb="9" eb="10">
      <t>シカ</t>
    </rPh>
    <rPh sb="10" eb="11">
      <t>マタ</t>
    </rPh>
    <rPh sb="11" eb="12">
      <t>テン</t>
    </rPh>
    <phoneticPr fontId="2"/>
  </si>
  <si>
    <t>平安神宮店舗</t>
    <rPh sb="0" eb="2">
      <t>ヘイアン</t>
    </rPh>
    <rPh sb="2" eb="4">
      <t>ジングウ</t>
    </rPh>
    <rPh sb="4" eb="6">
      <t>テンポ</t>
    </rPh>
    <phoneticPr fontId="2"/>
  </si>
  <si>
    <t>徳島県徳島市</t>
    <rPh sb="0" eb="3">
      <t>トクシマケン</t>
    </rPh>
    <rPh sb="3" eb="6">
      <t>トクシマシ</t>
    </rPh>
    <phoneticPr fontId="2"/>
  </si>
  <si>
    <t>大阪府門真市</t>
    <rPh sb="0" eb="2">
      <t>オオサカ</t>
    </rPh>
    <rPh sb="2" eb="3">
      <t>フ</t>
    </rPh>
    <rPh sb="3" eb="6">
      <t>カドマシ</t>
    </rPh>
    <phoneticPr fontId="2"/>
  </si>
  <si>
    <t>北海道釧路市</t>
    <rPh sb="0" eb="3">
      <t>ホッカイドウ</t>
    </rPh>
    <rPh sb="3" eb="6">
      <t>クシロシ</t>
    </rPh>
    <phoneticPr fontId="2"/>
  </si>
  <si>
    <t>島根県浜田市</t>
    <rPh sb="0" eb="3">
      <t>シマネケン</t>
    </rPh>
    <rPh sb="3" eb="6">
      <t>ハマダシ</t>
    </rPh>
    <phoneticPr fontId="2"/>
  </si>
  <si>
    <t>まじま歯科クリニック</t>
    <rPh sb="3" eb="5">
      <t>シカ</t>
    </rPh>
    <phoneticPr fontId="2"/>
  </si>
  <si>
    <t>佐賀県杵島郡</t>
    <rPh sb="0" eb="3">
      <t>サガケン</t>
    </rPh>
    <rPh sb="3" eb="4">
      <t>キネ</t>
    </rPh>
    <rPh sb="4" eb="5">
      <t>シマ</t>
    </rPh>
    <rPh sb="5" eb="6">
      <t>グン</t>
    </rPh>
    <phoneticPr fontId="2"/>
  </si>
  <si>
    <t>たかだ電動機㈱新工場</t>
    <rPh sb="3" eb="6">
      <t>デンドウキ</t>
    </rPh>
    <rPh sb="7" eb="10">
      <t>シンコウジョウ</t>
    </rPh>
    <phoneticPr fontId="2"/>
  </si>
  <si>
    <t>佐賀県唐津市</t>
    <rPh sb="0" eb="3">
      <t>サガケン</t>
    </rPh>
    <rPh sb="3" eb="6">
      <t>カラツシ</t>
    </rPh>
    <phoneticPr fontId="2"/>
  </si>
  <si>
    <t>ヤンマーアグリジャパン㈱玉名支店整備工場増築工事</t>
    <rPh sb="12" eb="14">
      <t>タマナ</t>
    </rPh>
    <rPh sb="14" eb="16">
      <t>シテン</t>
    </rPh>
    <rPh sb="16" eb="18">
      <t>セイビ</t>
    </rPh>
    <rPh sb="18" eb="20">
      <t>コウジョウ</t>
    </rPh>
    <rPh sb="20" eb="22">
      <t>ゾウチク</t>
    </rPh>
    <rPh sb="22" eb="24">
      <t>コウジ</t>
    </rPh>
    <phoneticPr fontId="2"/>
  </si>
  <si>
    <t>熊本県玉名市</t>
    <rPh sb="0" eb="3">
      <t>クマモトケン</t>
    </rPh>
    <rPh sb="3" eb="6">
      <t>タマナシ</t>
    </rPh>
    <phoneticPr fontId="2"/>
  </si>
  <si>
    <t>ほのか㈱共同利用穀類乾燥調製施設</t>
    <rPh sb="4" eb="6">
      <t>キョウドウ</t>
    </rPh>
    <rPh sb="6" eb="8">
      <t>リヨウ</t>
    </rPh>
    <rPh sb="8" eb="10">
      <t>コクルイ</t>
    </rPh>
    <rPh sb="10" eb="12">
      <t>カンソウ</t>
    </rPh>
    <rPh sb="12" eb="14">
      <t>チョウセイ</t>
    </rPh>
    <rPh sb="14" eb="16">
      <t>シセツ</t>
    </rPh>
    <phoneticPr fontId="2"/>
  </si>
  <si>
    <t>徳島県小松島市</t>
    <rPh sb="0" eb="3">
      <t>トクシマケン</t>
    </rPh>
    <rPh sb="3" eb="6">
      <t>コマツシマ</t>
    </rPh>
    <rPh sb="6" eb="7">
      <t>シ</t>
    </rPh>
    <phoneticPr fontId="2"/>
  </si>
  <si>
    <t>西四国マツダ高知中央店大規模改修工事(工場)</t>
    <rPh sb="11" eb="14">
      <t>ダイキボ</t>
    </rPh>
    <rPh sb="14" eb="16">
      <t>カイシュウ</t>
    </rPh>
    <rPh sb="16" eb="18">
      <t>コウジ</t>
    </rPh>
    <rPh sb="19" eb="21">
      <t>コウジョウ</t>
    </rPh>
    <phoneticPr fontId="2"/>
  </si>
  <si>
    <t>ダイレックス三原宮浦店(本棟＋看板下)</t>
    <rPh sb="6" eb="8">
      <t>ミハラ</t>
    </rPh>
    <rPh sb="8" eb="10">
      <t>ミヤウラ</t>
    </rPh>
    <rPh sb="10" eb="11">
      <t>テン</t>
    </rPh>
    <rPh sb="12" eb="14">
      <t>モトトウ</t>
    </rPh>
    <rPh sb="15" eb="17">
      <t>カンバン</t>
    </rPh>
    <rPh sb="17" eb="18">
      <t>シタ</t>
    </rPh>
    <phoneticPr fontId="2"/>
  </si>
  <si>
    <t>岡山県岡山市</t>
    <phoneticPr fontId="2"/>
  </si>
  <si>
    <t>三昇　新工場</t>
    <rPh sb="0" eb="1">
      <t>サン</t>
    </rPh>
    <rPh sb="1" eb="2">
      <t>ノボル</t>
    </rPh>
    <rPh sb="3" eb="6">
      <t>シンコウジョウ</t>
    </rPh>
    <phoneticPr fontId="2"/>
  </si>
  <si>
    <t>モダン・プロ本社事務所倉庫</t>
    <rPh sb="6" eb="8">
      <t>ホンシャ</t>
    </rPh>
    <rPh sb="8" eb="10">
      <t>ジム</t>
    </rPh>
    <rPh sb="10" eb="11">
      <t>ショ</t>
    </rPh>
    <rPh sb="11" eb="13">
      <t>ソウコ</t>
    </rPh>
    <phoneticPr fontId="2"/>
  </si>
  <si>
    <t>関西マツダ池田店</t>
    <phoneticPr fontId="2"/>
  </si>
  <si>
    <t>大阪府池田市</t>
    <phoneticPr fontId="2"/>
  </si>
  <si>
    <t>富山産業㈱咲州事業所社屋</t>
    <phoneticPr fontId="2"/>
  </si>
  <si>
    <t>滋賀県東近江市</t>
    <phoneticPr fontId="2"/>
  </si>
  <si>
    <t>㈱ビーンズプレス様吉川倉庫</t>
    <rPh sb="8" eb="9">
      <t>サマ</t>
    </rPh>
    <rPh sb="9" eb="11">
      <t>ヨシカワ</t>
    </rPh>
    <rPh sb="11" eb="13">
      <t>ソウコ</t>
    </rPh>
    <phoneticPr fontId="2"/>
  </si>
  <si>
    <t>埼玉県吉川市</t>
    <rPh sb="0" eb="3">
      <t>サイタマケン</t>
    </rPh>
    <rPh sb="3" eb="5">
      <t>ヨシカワ</t>
    </rPh>
    <rPh sb="5" eb="6">
      <t>シ</t>
    </rPh>
    <phoneticPr fontId="2"/>
  </si>
  <si>
    <t>美野里運送倉庫㈱上越営業所</t>
    <rPh sb="0" eb="3">
      <t>ミノリ</t>
    </rPh>
    <rPh sb="3" eb="5">
      <t>ウンソウ</t>
    </rPh>
    <rPh sb="5" eb="7">
      <t>ソウコ</t>
    </rPh>
    <rPh sb="8" eb="10">
      <t>ジョウエツ</t>
    </rPh>
    <rPh sb="10" eb="13">
      <t>エイギョウショ</t>
    </rPh>
    <phoneticPr fontId="2"/>
  </si>
  <si>
    <t>ツルハドラッグ大河原店</t>
    <rPh sb="7" eb="10">
      <t>オオカワラ</t>
    </rPh>
    <rPh sb="10" eb="11">
      <t>テン</t>
    </rPh>
    <phoneticPr fontId="2"/>
  </si>
  <si>
    <t>山形県飽海郡</t>
    <phoneticPr fontId="2"/>
  </si>
  <si>
    <t>薬王堂能代寺向店</t>
    <rPh sb="0" eb="1">
      <t>クスリ</t>
    </rPh>
    <rPh sb="1" eb="2">
      <t>オウ</t>
    </rPh>
    <rPh sb="2" eb="3">
      <t>ドウ</t>
    </rPh>
    <rPh sb="3" eb="5">
      <t>ノシロ</t>
    </rPh>
    <rPh sb="5" eb="6">
      <t>テラ</t>
    </rPh>
    <rPh sb="6" eb="7">
      <t>ム</t>
    </rPh>
    <rPh sb="7" eb="8">
      <t>テン</t>
    </rPh>
    <phoneticPr fontId="2"/>
  </si>
  <si>
    <t>秋田県能代市</t>
    <rPh sb="0" eb="3">
      <t>アキタケン</t>
    </rPh>
    <rPh sb="3" eb="6">
      <t>ノシロシ</t>
    </rPh>
    <phoneticPr fontId="2"/>
  </si>
  <si>
    <t>秋田県横手市</t>
    <phoneticPr fontId="2"/>
  </si>
  <si>
    <t>東北マツダ本荘店自動車修理工場</t>
    <rPh sb="8" eb="11">
      <t>ジドウシャ</t>
    </rPh>
    <rPh sb="11" eb="13">
      <t>シュウリ</t>
    </rPh>
    <rPh sb="13" eb="15">
      <t>コウジョウ</t>
    </rPh>
    <phoneticPr fontId="2"/>
  </si>
  <si>
    <t>秋田県由利本荘市</t>
    <phoneticPr fontId="2"/>
  </si>
  <si>
    <t>㈲小松原倉庫貸店舗</t>
    <rPh sb="1" eb="4">
      <t>コマツバラ</t>
    </rPh>
    <rPh sb="4" eb="6">
      <t>ソウコ</t>
    </rPh>
    <rPh sb="6" eb="7">
      <t>カ</t>
    </rPh>
    <rPh sb="7" eb="9">
      <t>テンポ</t>
    </rPh>
    <phoneticPr fontId="2"/>
  </si>
  <si>
    <t>京伸精機　笠岡工場</t>
    <phoneticPr fontId="2"/>
  </si>
  <si>
    <t>㈱キャリオン本社営業所第2期倉庫増築工事　A棟</t>
    <rPh sb="6" eb="8">
      <t>ホンシャ</t>
    </rPh>
    <rPh sb="8" eb="11">
      <t>エイギョウショ</t>
    </rPh>
    <rPh sb="11" eb="12">
      <t>ダイ</t>
    </rPh>
    <rPh sb="13" eb="14">
      <t>キ</t>
    </rPh>
    <rPh sb="14" eb="16">
      <t>ソウコ</t>
    </rPh>
    <rPh sb="16" eb="18">
      <t>ゾウチク</t>
    </rPh>
    <rPh sb="18" eb="20">
      <t>コウジ</t>
    </rPh>
    <rPh sb="22" eb="23">
      <t>トウ</t>
    </rPh>
    <phoneticPr fontId="2"/>
  </si>
  <si>
    <t>㈱キャリオン本社営業所第2期倉庫増築工事　B棟</t>
    <rPh sb="6" eb="8">
      <t>ホンシャ</t>
    </rPh>
    <rPh sb="8" eb="11">
      <t>エイギョウショ</t>
    </rPh>
    <rPh sb="11" eb="12">
      <t>ダイ</t>
    </rPh>
    <rPh sb="13" eb="14">
      <t>キ</t>
    </rPh>
    <rPh sb="14" eb="16">
      <t>ソウコ</t>
    </rPh>
    <rPh sb="16" eb="18">
      <t>ゾウチク</t>
    </rPh>
    <rPh sb="18" eb="20">
      <t>コウジ</t>
    </rPh>
    <phoneticPr fontId="2"/>
  </si>
  <si>
    <t>㈱キャリオン本社営業所第2期倉庫増築工事　C棟</t>
    <rPh sb="6" eb="8">
      <t>ホンシャ</t>
    </rPh>
    <rPh sb="8" eb="11">
      <t>エイギョウショ</t>
    </rPh>
    <rPh sb="11" eb="12">
      <t>ダイ</t>
    </rPh>
    <rPh sb="13" eb="14">
      <t>キ</t>
    </rPh>
    <rPh sb="14" eb="16">
      <t>ソウコ</t>
    </rPh>
    <rPh sb="16" eb="18">
      <t>ゾウチク</t>
    </rPh>
    <rPh sb="18" eb="20">
      <t>コウジ</t>
    </rPh>
    <rPh sb="22" eb="23">
      <t>トウ</t>
    </rPh>
    <phoneticPr fontId="2"/>
  </si>
  <si>
    <t>ホーマックニコット磯原木皿店</t>
    <phoneticPr fontId="2"/>
  </si>
  <si>
    <t>エスキー工機㈱組立工場増築工事</t>
    <phoneticPr fontId="2"/>
  </si>
  <si>
    <t>東北マツダ　横手店(1期+2期)</t>
    <rPh sb="11" eb="12">
      <t>キ</t>
    </rPh>
    <phoneticPr fontId="2"/>
  </si>
  <si>
    <t>大阪府大阪市</t>
  </si>
  <si>
    <t>山形県飽海郡</t>
  </si>
  <si>
    <t>茨城県北茨城市</t>
    <phoneticPr fontId="2"/>
  </si>
  <si>
    <t>西宮マリナパークシティ・花のまちマリナヴィラ自走式駐車場</t>
    <rPh sb="0" eb="2">
      <t>ニシノミヤ</t>
    </rPh>
    <rPh sb="12" eb="13">
      <t>ハナ</t>
    </rPh>
    <rPh sb="22" eb="25">
      <t>ジソウシキ</t>
    </rPh>
    <rPh sb="25" eb="28">
      <t>チュウシャジョウ</t>
    </rPh>
    <phoneticPr fontId="2"/>
  </si>
  <si>
    <t>久保田工業㈱本社工場【工場棟】</t>
    <rPh sb="11" eb="14">
      <t>コウジョウトウ</t>
    </rPh>
    <phoneticPr fontId="2"/>
  </si>
  <si>
    <t>太平洋セメント㈱大阪サービスステーション・倉庫</t>
    <rPh sb="0" eb="3">
      <t>タイヘイヨウ</t>
    </rPh>
    <rPh sb="8" eb="10">
      <t>オオサカ</t>
    </rPh>
    <rPh sb="21" eb="23">
      <t>ソウコ</t>
    </rPh>
    <phoneticPr fontId="2"/>
  </si>
  <si>
    <t>アイサワ工業㈱広島支店建て替え工事</t>
    <rPh sb="4" eb="6">
      <t>コウギョウ</t>
    </rPh>
    <rPh sb="7" eb="9">
      <t>ヒロシマ</t>
    </rPh>
    <rPh sb="9" eb="11">
      <t>シテン</t>
    </rPh>
    <rPh sb="11" eb="12">
      <t>タ</t>
    </rPh>
    <rPh sb="13" eb="14">
      <t>カ</t>
    </rPh>
    <rPh sb="15" eb="17">
      <t>コウジ</t>
    </rPh>
    <phoneticPr fontId="2"/>
  </si>
  <si>
    <t>薬王堂富谷成田店</t>
    <rPh sb="0" eb="3">
      <t>ヤクオウドウ</t>
    </rPh>
    <rPh sb="3" eb="4">
      <t>トミ</t>
    </rPh>
    <rPh sb="4" eb="5">
      <t>タニ</t>
    </rPh>
    <rPh sb="5" eb="7">
      <t>ナリタ</t>
    </rPh>
    <rPh sb="7" eb="8">
      <t>テン</t>
    </rPh>
    <phoneticPr fontId="2"/>
  </si>
  <si>
    <t>ツルハドラッグ登米米山店</t>
    <rPh sb="7" eb="9">
      <t>トメ</t>
    </rPh>
    <rPh sb="9" eb="12">
      <t>ヨネヤマテン</t>
    </rPh>
    <phoneticPr fontId="2"/>
  </si>
  <si>
    <t>豊洲プロジェクト</t>
    <rPh sb="0" eb="2">
      <t>トヨス</t>
    </rPh>
    <phoneticPr fontId="2"/>
  </si>
  <si>
    <t>㈱浅倉水道社屋</t>
    <rPh sb="1" eb="3">
      <t>アサクラ</t>
    </rPh>
    <rPh sb="3" eb="5">
      <t>スイドウ</t>
    </rPh>
    <rPh sb="5" eb="7">
      <t>シャオク</t>
    </rPh>
    <phoneticPr fontId="2"/>
  </si>
  <si>
    <t>兵庫県西宮市</t>
    <phoneticPr fontId="2"/>
  </si>
  <si>
    <t>宮城県柴田郡</t>
    <phoneticPr fontId="2"/>
  </si>
  <si>
    <t>宮城県富谷市</t>
    <phoneticPr fontId="2"/>
  </si>
  <si>
    <t>宮城県登米市</t>
    <phoneticPr fontId="2"/>
  </si>
  <si>
    <t>東京都江東区</t>
    <phoneticPr fontId="2"/>
  </si>
  <si>
    <t>埼玉県川口市</t>
    <phoneticPr fontId="2"/>
  </si>
  <si>
    <t>和歌山県和歌山市</t>
    <rPh sb="0" eb="4">
      <t>ワカヤマケン</t>
    </rPh>
    <phoneticPr fontId="2"/>
  </si>
  <si>
    <t>遊技場</t>
    <rPh sb="0" eb="3">
      <t>ユウギジョウ</t>
    </rPh>
    <phoneticPr fontId="2"/>
  </si>
  <si>
    <t>駐車場</t>
  </si>
  <si>
    <t>WRC造</t>
    <rPh sb="3" eb="4">
      <t>ゾウ</t>
    </rPh>
    <phoneticPr fontId="2"/>
  </si>
  <si>
    <t>RC造</t>
    <phoneticPr fontId="2"/>
  </si>
  <si>
    <t>NO,</t>
    <phoneticPr fontId="2"/>
  </si>
  <si>
    <t>V・drug港区宝神店</t>
    <rPh sb="6" eb="8">
      <t>ミナトク</t>
    </rPh>
    <rPh sb="8" eb="9">
      <t>タカラ</t>
    </rPh>
    <rPh sb="9" eb="10">
      <t>カミ</t>
    </rPh>
    <rPh sb="10" eb="11">
      <t>テン</t>
    </rPh>
    <phoneticPr fontId="2"/>
  </si>
  <si>
    <t>松本様邸</t>
    <rPh sb="0" eb="2">
      <t>マツモト</t>
    </rPh>
    <rPh sb="2" eb="3">
      <t>サマ</t>
    </rPh>
    <rPh sb="3" eb="4">
      <t>テイ</t>
    </rPh>
    <phoneticPr fontId="2"/>
  </si>
  <si>
    <t>バロー下恵土店</t>
    <rPh sb="3" eb="4">
      <t>シタ</t>
    </rPh>
    <rPh sb="4" eb="5">
      <t>メグ</t>
    </rPh>
    <rPh sb="5" eb="6">
      <t>ツチ</t>
    </rPh>
    <rPh sb="6" eb="7">
      <t>テン</t>
    </rPh>
    <phoneticPr fontId="2"/>
  </si>
  <si>
    <t>オスカー技研様工場</t>
    <rPh sb="4" eb="6">
      <t>ギケン</t>
    </rPh>
    <rPh sb="6" eb="7">
      <t>サマ</t>
    </rPh>
    <rPh sb="7" eb="9">
      <t>コウジョウ</t>
    </rPh>
    <phoneticPr fontId="2"/>
  </si>
  <si>
    <t>ヤマザワ中の島貸店舗</t>
    <rPh sb="4" eb="5">
      <t>ナカ</t>
    </rPh>
    <rPh sb="6" eb="7">
      <t>シマ</t>
    </rPh>
    <rPh sb="7" eb="8">
      <t>カ</t>
    </rPh>
    <rPh sb="8" eb="10">
      <t>テンポ</t>
    </rPh>
    <phoneticPr fontId="2"/>
  </si>
  <si>
    <t>ツルハドラッグ新宮城山元店</t>
    <rPh sb="7" eb="8">
      <t>シン</t>
    </rPh>
    <rPh sb="8" eb="10">
      <t>ミヤギ</t>
    </rPh>
    <rPh sb="10" eb="12">
      <t>ヤマモト</t>
    </rPh>
    <rPh sb="12" eb="13">
      <t>テン</t>
    </rPh>
    <phoneticPr fontId="2"/>
  </si>
  <si>
    <t>介護予防センターさくら</t>
    <rPh sb="0" eb="2">
      <t>カイゴ</t>
    </rPh>
    <rPh sb="2" eb="4">
      <t>ヨボウ</t>
    </rPh>
    <phoneticPr fontId="2"/>
  </si>
  <si>
    <t>フレッシュ物流配送センター</t>
    <phoneticPr fontId="2"/>
  </si>
  <si>
    <t>大阪府寝屋川市</t>
    <rPh sb="0" eb="2">
      <t>オオサカ</t>
    </rPh>
    <rPh sb="2" eb="3">
      <t>フ</t>
    </rPh>
    <rPh sb="3" eb="7">
      <t>ネヤガワシ</t>
    </rPh>
    <phoneticPr fontId="2"/>
  </si>
  <si>
    <t>岐阜県可児市</t>
    <rPh sb="0" eb="3">
      <t>ギフケン</t>
    </rPh>
    <rPh sb="3" eb="5">
      <t>カニ</t>
    </rPh>
    <rPh sb="5" eb="6">
      <t>シ</t>
    </rPh>
    <phoneticPr fontId="2"/>
  </si>
  <si>
    <t>宮城県塩竃市</t>
    <rPh sb="0" eb="3">
      <t>ミヤギケン</t>
    </rPh>
    <rPh sb="3" eb="6">
      <t>シオガマシ</t>
    </rPh>
    <phoneticPr fontId="2"/>
  </si>
  <si>
    <t>宮城県亘理郡</t>
    <phoneticPr fontId="2"/>
  </si>
  <si>
    <t>S造</t>
    <phoneticPr fontId="2"/>
  </si>
  <si>
    <t>HO-HOUSE</t>
    <phoneticPr fontId="2"/>
  </si>
  <si>
    <t>兵庫県宝塚市</t>
    <phoneticPr fontId="2"/>
  </si>
  <si>
    <t>RC造</t>
    <rPh sb="2" eb="3">
      <t>ツク</t>
    </rPh>
    <phoneticPr fontId="2"/>
  </si>
  <si>
    <t>宮浦住宅　赤石邸</t>
    <phoneticPr fontId="2"/>
  </si>
  <si>
    <t>㈱長府製作所　駐車場屋根工事(ABC工区)</t>
    <rPh sb="1" eb="3">
      <t>チョウフ</t>
    </rPh>
    <rPh sb="3" eb="5">
      <t>セイサク</t>
    </rPh>
    <rPh sb="5" eb="6">
      <t>ショ</t>
    </rPh>
    <rPh sb="7" eb="10">
      <t>チュウシャジョウ</t>
    </rPh>
    <rPh sb="10" eb="12">
      <t>ヤネ</t>
    </rPh>
    <rPh sb="12" eb="14">
      <t>コウジ</t>
    </rPh>
    <rPh sb="18" eb="20">
      <t>コウク</t>
    </rPh>
    <phoneticPr fontId="2"/>
  </si>
  <si>
    <t>ツルハドラッグ新潟彩野店</t>
    <rPh sb="7" eb="9">
      <t>ニイガタ</t>
    </rPh>
    <rPh sb="9" eb="11">
      <t>アヤノ</t>
    </rPh>
    <rPh sb="11" eb="12">
      <t>ミセ</t>
    </rPh>
    <phoneticPr fontId="2"/>
  </si>
  <si>
    <t>㈱フレートサービス倉庫新築</t>
    <rPh sb="9" eb="11">
      <t>ソウコ</t>
    </rPh>
    <rPh sb="11" eb="13">
      <t>シンチク</t>
    </rPh>
    <phoneticPr fontId="2"/>
  </si>
  <si>
    <t>バロー国高店改築工事</t>
    <rPh sb="3" eb="4">
      <t>クニ</t>
    </rPh>
    <rPh sb="4" eb="5">
      <t>タカ</t>
    </rPh>
    <rPh sb="5" eb="6">
      <t>テン</t>
    </rPh>
    <rPh sb="6" eb="8">
      <t>カイチク</t>
    </rPh>
    <rPh sb="8" eb="10">
      <t>コウジ</t>
    </rPh>
    <phoneticPr fontId="2"/>
  </si>
  <si>
    <t>前田道路㈱福山営業所</t>
    <rPh sb="0" eb="2">
      <t>マエダ</t>
    </rPh>
    <rPh sb="2" eb="4">
      <t>ドウロ</t>
    </rPh>
    <rPh sb="5" eb="7">
      <t>フクヤマ</t>
    </rPh>
    <rPh sb="7" eb="10">
      <t>エイギョウショ</t>
    </rPh>
    <phoneticPr fontId="2"/>
  </si>
  <si>
    <t>城陽加工場</t>
    <rPh sb="0" eb="2">
      <t>ジョウヨウ</t>
    </rPh>
    <rPh sb="2" eb="4">
      <t>カコウ</t>
    </rPh>
    <rPh sb="4" eb="5">
      <t>ジョウ</t>
    </rPh>
    <phoneticPr fontId="2"/>
  </si>
  <si>
    <t>ダイナム山形天童店</t>
    <rPh sb="4" eb="6">
      <t>ヤマガタ</t>
    </rPh>
    <rPh sb="6" eb="9">
      <t>テンドウテン</t>
    </rPh>
    <phoneticPr fontId="2"/>
  </si>
  <si>
    <t>セントラルフィットネスクラブ(CFC)名取仙台南店</t>
    <rPh sb="19" eb="21">
      <t>ナトリ</t>
    </rPh>
    <rPh sb="21" eb="23">
      <t>センダイ</t>
    </rPh>
    <rPh sb="23" eb="25">
      <t>ミナミテン</t>
    </rPh>
    <phoneticPr fontId="2"/>
  </si>
  <si>
    <t>コニーリョ西出雲</t>
    <phoneticPr fontId="2"/>
  </si>
  <si>
    <t>川和町計画</t>
    <rPh sb="0" eb="1">
      <t>カワ</t>
    </rPh>
    <rPh sb="1" eb="2">
      <t>ワ</t>
    </rPh>
    <rPh sb="2" eb="3">
      <t>マチ</t>
    </rPh>
    <rPh sb="3" eb="5">
      <t>ケイカク</t>
    </rPh>
    <phoneticPr fontId="2"/>
  </si>
  <si>
    <t>山口県下関市</t>
    <rPh sb="0" eb="3">
      <t>ヤマグチケン</t>
    </rPh>
    <rPh sb="3" eb="6">
      <t>シモノセキシ</t>
    </rPh>
    <phoneticPr fontId="2"/>
  </si>
  <si>
    <t>愛媛県今治市</t>
    <rPh sb="0" eb="3">
      <t>エヒメケン</t>
    </rPh>
    <rPh sb="3" eb="5">
      <t>イマバリ</t>
    </rPh>
    <rPh sb="5" eb="6">
      <t>シ</t>
    </rPh>
    <phoneticPr fontId="2"/>
  </si>
  <si>
    <t>京都府城陽市</t>
    <phoneticPr fontId="2"/>
  </si>
  <si>
    <t>神奈川県横浜市</t>
    <rPh sb="0" eb="4">
      <t>カナガワケン</t>
    </rPh>
    <rPh sb="4" eb="7">
      <t>ヨコハマシ</t>
    </rPh>
    <phoneticPr fontId="2"/>
  </si>
  <si>
    <t>物流センター</t>
    <rPh sb="0" eb="2">
      <t>ブツリュウ</t>
    </rPh>
    <phoneticPr fontId="2"/>
  </si>
  <si>
    <t>山形県天童市</t>
    <rPh sb="0" eb="3">
      <t>ヤマガタケン</t>
    </rPh>
    <rPh sb="3" eb="6">
      <t>テンドウシ</t>
    </rPh>
    <phoneticPr fontId="2"/>
  </si>
  <si>
    <t>宮城県伊具郡</t>
    <rPh sb="0" eb="3">
      <t>ミヤギケン</t>
    </rPh>
    <rPh sb="3" eb="5">
      <t>イグ</t>
    </rPh>
    <rPh sb="5" eb="6">
      <t>グン</t>
    </rPh>
    <phoneticPr fontId="2"/>
  </si>
  <si>
    <t>スポーツ施設</t>
    <rPh sb="4" eb="6">
      <t>シセツ</t>
    </rPh>
    <phoneticPr fontId="2"/>
  </si>
  <si>
    <t>宮城県名取市</t>
    <phoneticPr fontId="2"/>
  </si>
  <si>
    <t>神奈川県足柄上郡</t>
    <rPh sb="0" eb="4">
      <t>カナガワケン</t>
    </rPh>
    <rPh sb="4" eb="7">
      <t>アシガラカミ</t>
    </rPh>
    <rPh sb="7" eb="8">
      <t>グン</t>
    </rPh>
    <phoneticPr fontId="2"/>
  </si>
  <si>
    <t>新潟県上越市</t>
    <phoneticPr fontId="2"/>
  </si>
  <si>
    <t>ジュンテンドー新安来店</t>
    <rPh sb="7" eb="8">
      <t>シン</t>
    </rPh>
    <rPh sb="8" eb="9">
      <t>アン</t>
    </rPh>
    <rPh sb="9" eb="10">
      <t>ライ</t>
    </rPh>
    <rPh sb="10" eb="11">
      <t>テン</t>
    </rPh>
    <phoneticPr fontId="2"/>
  </si>
  <si>
    <t>V・drug三重川越店</t>
    <rPh sb="6" eb="8">
      <t>ミエ</t>
    </rPh>
    <rPh sb="8" eb="10">
      <t>カワゴエ</t>
    </rPh>
    <rPh sb="10" eb="11">
      <t>テン</t>
    </rPh>
    <phoneticPr fontId="2"/>
  </si>
  <si>
    <t>伊豆長岡学園　建替工事</t>
    <rPh sb="7" eb="9">
      <t>タテカ</t>
    </rPh>
    <phoneticPr fontId="2"/>
  </si>
  <si>
    <t>キタセキR-17号伊勢崎SS新設工事</t>
    <rPh sb="8" eb="9">
      <t>ゴウ</t>
    </rPh>
    <rPh sb="9" eb="12">
      <t>イセサキ</t>
    </rPh>
    <rPh sb="14" eb="16">
      <t>シンセツ</t>
    </rPh>
    <rPh sb="16" eb="18">
      <t>コウジ</t>
    </rPh>
    <phoneticPr fontId="2"/>
  </si>
  <si>
    <t>㈱リードＲ3工場増築工事</t>
    <rPh sb="6" eb="8">
      <t>コウジョウ</t>
    </rPh>
    <rPh sb="8" eb="10">
      <t>ゾウチク</t>
    </rPh>
    <rPh sb="10" eb="12">
      <t>コウジ</t>
    </rPh>
    <phoneticPr fontId="2"/>
  </si>
  <si>
    <t>ツルハドラッグ男鹿船川店</t>
    <rPh sb="7" eb="8">
      <t>オトコ</t>
    </rPh>
    <rPh sb="8" eb="9">
      <t>シカ</t>
    </rPh>
    <rPh sb="9" eb="10">
      <t>フネ</t>
    </rPh>
    <rPh sb="10" eb="11">
      <t>カワ</t>
    </rPh>
    <rPh sb="11" eb="12">
      <t>テン</t>
    </rPh>
    <phoneticPr fontId="2"/>
  </si>
  <si>
    <t>秋田トヨタ本荘複合店舗</t>
    <rPh sb="0" eb="2">
      <t>アキタ</t>
    </rPh>
    <rPh sb="5" eb="7">
      <t>ホンジョウ</t>
    </rPh>
    <rPh sb="7" eb="9">
      <t>フクゴウ</t>
    </rPh>
    <rPh sb="9" eb="11">
      <t>テンポ</t>
    </rPh>
    <phoneticPr fontId="2"/>
  </si>
  <si>
    <t>ヨークベニマル米沢春日店</t>
    <rPh sb="7" eb="9">
      <t>ヨネザワ</t>
    </rPh>
    <rPh sb="9" eb="11">
      <t>カスガ</t>
    </rPh>
    <rPh sb="11" eb="12">
      <t>テン</t>
    </rPh>
    <phoneticPr fontId="2"/>
  </si>
  <si>
    <t>林建設工業㈱新社屋改築工事</t>
    <rPh sb="0" eb="1">
      <t>ハヤシ</t>
    </rPh>
    <rPh sb="1" eb="3">
      <t>ケンセツ</t>
    </rPh>
    <rPh sb="3" eb="5">
      <t>コウギョウ</t>
    </rPh>
    <rPh sb="6" eb="9">
      <t>シンシャオク</t>
    </rPh>
    <rPh sb="9" eb="11">
      <t>カイチク</t>
    </rPh>
    <rPh sb="11" eb="13">
      <t>コウジ</t>
    </rPh>
    <phoneticPr fontId="2"/>
  </si>
  <si>
    <t>南佃分譲マンション</t>
    <rPh sb="0" eb="1">
      <t>ミナミ</t>
    </rPh>
    <rPh sb="1" eb="2">
      <t>ツクダ</t>
    </rPh>
    <rPh sb="2" eb="4">
      <t>ブンジョウ</t>
    </rPh>
    <phoneticPr fontId="2"/>
  </si>
  <si>
    <t>尻内保育園</t>
    <rPh sb="0" eb="1">
      <t>シリ</t>
    </rPh>
    <rPh sb="1" eb="2">
      <t>ウチ</t>
    </rPh>
    <rPh sb="2" eb="5">
      <t>ホイクエン</t>
    </rPh>
    <phoneticPr fontId="2"/>
  </si>
  <si>
    <t>石狩ディストリビューションセンター</t>
    <rPh sb="0" eb="2">
      <t>イシカリ</t>
    </rPh>
    <phoneticPr fontId="2"/>
  </si>
  <si>
    <t>ツルハドラッグ伏古11条店</t>
    <rPh sb="7" eb="8">
      <t>フ</t>
    </rPh>
    <rPh sb="8" eb="9">
      <t>コ</t>
    </rPh>
    <rPh sb="11" eb="12">
      <t>ジョウ</t>
    </rPh>
    <rPh sb="12" eb="13">
      <t>テン</t>
    </rPh>
    <phoneticPr fontId="2"/>
  </si>
  <si>
    <t>島根県安来市</t>
    <rPh sb="0" eb="3">
      <t>シマネケン</t>
    </rPh>
    <rPh sb="3" eb="4">
      <t>アン</t>
    </rPh>
    <rPh sb="4" eb="5">
      <t>ライ</t>
    </rPh>
    <rPh sb="5" eb="6">
      <t>シ</t>
    </rPh>
    <phoneticPr fontId="2"/>
  </si>
  <si>
    <t>大阪府大阪市</t>
    <phoneticPr fontId="2"/>
  </si>
  <si>
    <t>三重県三重郡</t>
    <rPh sb="0" eb="3">
      <t>ミエケン</t>
    </rPh>
    <rPh sb="3" eb="6">
      <t>ミエグン</t>
    </rPh>
    <phoneticPr fontId="2"/>
  </si>
  <si>
    <t>神奈川県横浜市</t>
    <phoneticPr fontId="2"/>
  </si>
  <si>
    <t>静岡県伊豆の国市</t>
    <phoneticPr fontId="2"/>
  </si>
  <si>
    <t>群馬県伊勢崎市</t>
    <rPh sb="0" eb="3">
      <t>グンマケン</t>
    </rPh>
    <rPh sb="3" eb="7">
      <t>イセサキシ</t>
    </rPh>
    <phoneticPr fontId="2"/>
  </si>
  <si>
    <t>福島県相馬郡</t>
    <rPh sb="0" eb="3">
      <t>フクシマケン</t>
    </rPh>
    <rPh sb="3" eb="6">
      <t>ソウマグン</t>
    </rPh>
    <phoneticPr fontId="2"/>
  </si>
  <si>
    <t>秋田県男鹿市</t>
    <rPh sb="0" eb="3">
      <t>アキタケン</t>
    </rPh>
    <rPh sb="3" eb="4">
      <t>オトコ</t>
    </rPh>
    <rPh sb="4" eb="5">
      <t>シカ</t>
    </rPh>
    <rPh sb="5" eb="6">
      <t>シ</t>
    </rPh>
    <phoneticPr fontId="2"/>
  </si>
  <si>
    <t>秋田県由利本荘市</t>
    <rPh sb="0" eb="3">
      <t>アキタケン</t>
    </rPh>
    <rPh sb="3" eb="8">
      <t>ユリホンジョウシ</t>
    </rPh>
    <phoneticPr fontId="2"/>
  </si>
  <si>
    <t>山形県米沢市</t>
    <rPh sb="0" eb="3">
      <t>ヤマガタケン</t>
    </rPh>
    <rPh sb="3" eb="6">
      <t>ヨネザワシ</t>
    </rPh>
    <phoneticPr fontId="2"/>
  </si>
  <si>
    <t>青森県八戸市</t>
    <rPh sb="0" eb="3">
      <t>アオモリケン</t>
    </rPh>
    <rPh sb="3" eb="6">
      <t>ハチノヘシ</t>
    </rPh>
    <phoneticPr fontId="2"/>
  </si>
  <si>
    <t>北海道石狩市</t>
    <rPh sb="0" eb="3">
      <t>ホッカイドウ</t>
    </rPh>
    <rPh sb="3" eb="6">
      <t>イシカリシ</t>
    </rPh>
    <phoneticPr fontId="2"/>
  </si>
  <si>
    <t>北海道札幌市</t>
    <rPh sb="0" eb="3">
      <t>ホッカイドウ</t>
    </rPh>
    <rPh sb="3" eb="6">
      <t>サッポロシ</t>
    </rPh>
    <phoneticPr fontId="2"/>
  </si>
  <si>
    <t>2階建</t>
    <phoneticPr fontId="2"/>
  </si>
  <si>
    <t xml:space="preserve">(仮)ロジュマン松原Part2 </t>
    <phoneticPr fontId="2"/>
  </si>
  <si>
    <t>学校</t>
    <rPh sb="0" eb="2">
      <t>ガッコウ</t>
    </rPh>
    <phoneticPr fontId="2"/>
  </si>
  <si>
    <t>2階建</t>
    <phoneticPr fontId="2"/>
  </si>
  <si>
    <t>5階建</t>
    <phoneticPr fontId="2"/>
  </si>
  <si>
    <t>マルイ鳥取国府店　生活棟　倉式珈琲</t>
    <rPh sb="3" eb="5">
      <t>トットリ</t>
    </rPh>
    <rPh sb="5" eb="7">
      <t>コクフ</t>
    </rPh>
    <rPh sb="7" eb="8">
      <t>テン</t>
    </rPh>
    <rPh sb="9" eb="11">
      <t>セイカツ</t>
    </rPh>
    <rPh sb="11" eb="12">
      <t>トウ</t>
    </rPh>
    <rPh sb="13" eb="14">
      <t>クラ</t>
    </rPh>
    <rPh sb="14" eb="15">
      <t>シキ</t>
    </rPh>
    <rPh sb="15" eb="17">
      <t>コーヒー</t>
    </rPh>
    <phoneticPr fontId="2"/>
  </si>
  <si>
    <t>西四国マツダ高知中央店大規模改修工事(キャノピー)</t>
    <rPh sb="11" eb="14">
      <t>ダイキボ</t>
    </rPh>
    <rPh sb="14" eb="16">
      <t>カイシュウ</t>
    </rPh>
    <rPh sb="16" eb="18">
      <t>コウジ</t>
    </rPh>
    <phoneticPr fontId="2"/>
  </si>
  <si>
    <t>上塩冶マンション</t>
    <rPh sb="0" eb="1">
      <t>ウエ</t>
    </rPh>
    <rPh sb="1" eb="3">
      <t>シオジ</t>
    </rPh>
    <phoneticPr fontId="2"/>
  </si>
  <si>
    <t>JA山形おきたま基幹的農業倉庫</t>
    <rPh sb="2" eb="4">
      <t>ヤマガタ</t>
    </rPh>
    <rPh sb="8" eb="10">
      <t>キカン</t>
    </rPh>
    <rPh sb="10" eb="11">
      <t>テキ</t>
    </rPh>
    <rPh sb="11" eb="13">
      <t>ノウギョウ</t>
    </rPh>
    <rPh sb="13" eb="15">
      <t>ソウコ</t>
    </rPh>
    <phoneticPr fontId="2"/>
  </si>
  <si>
    <t>(有)カネキン川村水産虻田工場建設工事(1期工事)</t>
    <rPh sb="0" eb="3">
      <t>ユウ</t>
    </rPh>
    <rPh sb="7" eb="9">
      <t>カワムラ</t>
    </rPh>
    <rPh sb="9" eb="11">
      <t>スイサン</t>
    </rPh>
    <rPh sb="11" eb="13">
      <t>アブタ</t>
    </rPh>
    <rPh sb="13" eb="15">
      <t>コウジョウ</t>
    </rPh>
    <rPh sb="15" eb="17">
      <t>ケンセツ</t>
    </rPh>
    <rPh sb="17" eb="19">
      <t>コウジ</t>
    </rPh>
    <rPh sb="21" eb="22">
      <t>キ</t>
    </rPh>
    <rPh sb="22" eb="24">
      <t>コウジ</t>
    </rPh>
    <phoneticPr fontId="2"/>
  </si>
  <si>
    <t>コアレックス道栄㈱倶知安 社宅</t>
    <phoneticPr fontId="2"/>
  </si>
  <si>
    <t>気仙沼複合商業施設　宮脇書店気仙沼</t>
    <rPh sb="0" eb="3">
      <t>ケセンヌマ</t>
    </rPh>
    <rPh sb="3" eb="5">
      <t>フクゴウ</t>
    </rPh>
    <rPh sb="5" eb="7">
      <t>ショウギョウ</t>
    </rPh>
    <rPh sb="7" eb="9">
      <t>シセツ</t>
    </rPh>
    <rPh sb="10" eb="12">
      <t>ミヤワキ</t>
    </rPh>
    <rPh sb="12" eb="14">
      <t>ショテン</t>
    </rPh>
    <rPh sb="14" eb="17">
      <t>ケセンヌマ</t>
    </rPh>
    <phoneticPr fontId="2"/>
  </si>
  <si>
    <t>薬王堂柴田槻木店</t>
    <rPh sb="0" eb="3">
      <t>ヤクオウドウ</t>
    </rPh>
    <rPh sb="3" eb="5">
      <t>シバタ</t>
    </rPh>
    <rPh sb="5" eb="6">
      <t>ツキ</t>
    </rPh>
    <rPh sb="6" eb="7">
      <t>キ</t>
    </rPh>
    <rPh sb="7" eb="8">
      <t>テン</t>
    </rPh>
    <phoneticPr fontId="2"/>
  </si>
  <si>
    <t>㈱ヨンキュウ製氷施設</t>
    <phoneticPr fontId="2"/>
  </si>
  <si>
    <t>石川県金沢市</t>
    <rPh sb="0" eb="3">
      <t>イシカワケン</t>
    </rPh>
    <rPh sb="3" eb="6">
      <t>カナザワシ</t>
    </rPh>
    <phoneticPr fontId="2"/>
  </si>
  <si>
    <t>北海道虻田郡</t>
    <phoneticPr fontId="2"/>
  </si>
  <si>
    <t>宮城県気仙沼市</t>
    <phoneticPr fontId="2"/>
  </si>
  <si>
    <t>神奈川県三浦市</t>
    <phoneticPr fontId="2"/>
  </si>
  <si>
    <t>高知県高知市</t>
  </si>
  <si>
    <t>島根県出雲市</t>
  </si>
  <si>
    <t>宮城県柴田郡</t>
  </si>
  <si>
    <t>※T-BAGS</t>
  </si>
  <si>
    <t>高知県高知市</t>
    <phoneticPr fontId="2"/>
  </si>
  <si>
    <t>島根県出雲市</t>
    <phoneticPr fontId="2"/>
  </si>
  <si>
    <t>山形県東置賜郡</t>
    <phoneticPr fontId="2"/>
  </si>
  <si>
    <t>S造</t>
    <phoneticPr fontId="2"/>
  </si>
  <si>
    <t>S造</t>
    <phoneticPr fontId="2"/>
  </si>
  <si>
    <t>北海道虻田郡</t>
    <phoneticPr fontId="2"/>
  </si>
  <si>
    <t>宮城県気仙沼市</t>
    <phoneticPr fontId="2"/>
  </si>
  <si>
    <t>S造</t>
    <phoneticPr fontId="2"/>
  </si>
  <si>
    <t>ツルハドラッグ南気仙沼店</t>
    <phoneticPr fontId="2"/>
  </si>
  <si>
    <t>オートバックス東雲店立替工事</t>
    <rPh sb="7" eb="8">
      <t>ヒガシ</t>
    </rPh>
    <rPh sb="8" eb="9">
      <t>クモ</t>
    </rPh>
    <rPh sb="9" eb="10">
      <t>テン</t>
    </rPh>
    <rPh sb="10" eb="12">
      <t>タテカ</t>
    </rPh>
    <rPh sb="12" eb="14">
      <t>コウジ</t>
    </rPh>
    <phoneticPr fontId="2"/>
  </si>
  <si>
    <t>セイリン㈱新社屋建設計画</t>
    <rPh sb="5" eb="8">
      <t>シンシャオク</t>
    </rPh>
    <rPh sb="8" eb="10">
      <t>ケンセツ</t>
    </rPh>
    <rPh sb="10" eb="12">
      <t>ケイカク</t>
    </rPh>
    <phoneticPr fontId="2"/>
  </si>
  <si>
    <t>福岡県北九州市</t>
    <rPh sb="0" eb="2">
      <t>フクオカ</t>
    </rPh>
    <rPh sb="2" eb="3">
      <t>ケン</t>
    </rPh>
    <rPh sb="3" eb="7">
      <t>キタキュウシュウシ</t>
    </rPh>
    <phoneticPr fontId="2"/>
  </si>
  <si>
    <t>工場</t>
    <phoneticPr fontId="2"/>
  </si>
  <si>
    <t>平屋建</t>
    <phoneticPr fontId="2"/>
  </si>
  <si>
    <t>ホーマックスーパーデポ倶知安高砂店</t>
    <phoneticPr fontId="2"/>
  </si>
  <si>
    <t>北陸マツダ金沢駅西店</t>
    <rPh sb="0" eb="2">
      <t>ホクリク</t>
    </rPh>
    <rPh sb="5" eb="7">
      <t>カナザワ</t>
    </rPh>
    <rPh sb="7" eb="9">
      <t>エキニシ</t>
    </rPh>
    <rPh sb="9" eb="10">
      <t>テン</t>
    </rPh>
    <phoneticPr fontId="2"/>
  </si>
  <si>
    <t>某物流センター増設工事</t>
    <rPh sb="0" eb="1">
      <t>ボウ</t>
    </rPh>
    <rPh sb="1" eb="3">
      <t>ブツリュウ</t>
    </rPh>
    <rPh sb="7" eb="9">
      <t>ゾウセツ</t>
    </rPh>
    <rPh sb="9" eb="11">
      <t>コウジ</t>
    </rPh>
    <phoneticPr fontId="2"/>
  </si>
  <si>
    <t>まるか食品㈱本社工場増築工事</t>
    <rPh sb="3" eb="5">
      <t>ショクヒン</t>
    </rPh>
    <rPh sb="6" eb="8">
      <t>ホンシャ</t>
    </rPh>
    <rPh sb="8" eb="10">
      <t>コウジョウ</t>
    </rPh>
    <rPh sb="10" eb="12">
      <t>ゾウチク</t>
    </rPh>
    <rPh sb="12" eb="14">
      <t>コウジ</t>
    </rPh>
    <phoneticPr fontId="2"/>
  </si>
  <si>
    <t>関西マツダ都島店</t>
    <rPh sb="0" eb="2">
      <t>カンサイ</t>
    </rPh>
    <rPh sb="5" eb="6">
      <t>ミヤコ</t>
    </rPh>
    <rPh sb="6" eb="7">
      <t>シマ</t>
    </rPh>
    <rPh sb="7" eb="8">
      <t>テン</t>
    </rPh>
    <phoneticPr fontId="2"/>
  </si>
  <si>
    <t>奈良日産大安寺店</t>
    <rPh sb="0" eb="2">
      <t>ナラ</t>
    </rPh>
    <rPh sb="2" eb="4">
      <t>ニッサン</t>
    </rPh>
    <rPh sb="4" eb="5">
      <t>オオ</t>
    </rPh>
    <rPh sb="5" eb="6">
      <t>アン</t>
    </rPh>
    <rPh sb="6" eb="7">
      <t>テラ</t>
    </rPh>
    <rPh sb="7" eb="8">
      <t>テン</t>
    </rPh>
    <phoneticPr fontId="2"/>
  </si>
  <si>
    <t>バロー高辻店</t>
    <rPh sb="3" eb="5">
      <t>タカツジ</t>
    </rPh>
    <rPh sb="5" eb="6">
      <t>テン</t>
    </rPh>
    <phoneticPr fontId="2"/>
  </si>
  <si>
    <t>HIヒロセSUC竹田店</t>
    <rPh sb="8" eb="9">
      <t>タケ</t>
    </rPh>
    <rPh sb="9" eb="10">
      <t>タ</t>
    </rPh>
    <rPh sb="10" eb="11">
      <t>テン</t>
    </rPh>
    <phoneticPr fontId="2"/>
  </si>
  <si>
    <t>㈱阿部新社屋</t>
    <rPh sb="1" eb="3">
      <t>アベ</t>
    </rPh>
    <rPh sb="3" eb="6">
      <t>シンシャオク</t>
    </rPh>
    <phoneticPr fontId="2"/>
  </si>
  <si>
    <t>県民生協青森桜川店</t>
    <rPh sb="4" eb="6">
      <t>アオモリ</t>
    </rPh>
    <rPh sb="6" eb="8">
      <t>サクラガワ</t>
    </rPh>
    <rPh sb="8" eb="9">
      <t>テン</t>
    </rPh>
    <phoneticPr fontId="2"/>
  </si>
  <si>
    <t>ツルハドラッグ青森桜川店</t>
    <rPh sb="7" eb="9">
      <t>アオモリ</t>
    </rPh>
    <rPh sb="9" eb="10">
      <t>サクラ</t>
    </rPh>
    <rPh sb="10" eb="11">
      <t>カワ</t>
    </rPh>
    <rPh sb="11" eb="12">
      <t>テン</t>
    </rPh>
    <phoneticPr fontId="2"/>
  </si>
  <si>
    <t>ツルハドラッグ仙台中田7丁目店</t>
    <rPh sb="7" eb="9">
      <t>センダイ</t>
    </rPh>
    <rPh sb="9" eb="11">
      <t>ナカタ</t>
    </rPh>
    <rPh sb="12" eb="14">
      <t>チョウメ</t>
    </rPh>
    <rPh sb="14" eb="15">
      <t>テン</t>
    </rPh>
    <phoneticPr fontId="2"/>
  </si>
  <si>
    <t>4階建</t>
    <rPh sb="1" eb="3">
      <t>カイダ</t>
    </rPh>
    <phoneticPr fontId="2"/>
  </si>
  <si>
    <t>奈良県奈良市</t>
    <rPh sb="0" eb="3">
      <t>ナラケン</t>
    </rPh>
    <rPh sb="3" eb="6">
      <t>ナラシ</t>
    </rPh>
    <phoneticPr fontId="2"/>
  </si>
  <si>
    <t>栃木県栃木市</t>
    <phoneticPr fontId="2"/>
  </si>
  <si>
    <t>ツルハドラッグ富谷ひより台店</t>
    <phoneticPr fontId="2"/>
  </si>
  <si>
    <t>半田西工場内 整備工場増築工事</t>
    <phoneticPr fontId="2"/>
  </si>
  <si>
    <t>広島県尾道市</t>
    <phoneticPr fontId="2"/>
  </si>
  <si>
    <t>S造</t>
    <phoneticPr fontId="2"/>
  </si>
  <si>
    <t>S造</t>
    <phoneticPr fontId="2"/>
  </si>
  <si>
    <t>S造</t>
    <phoneticPr fontId="2"/>
  </si>
  <si>
    <t>S造</t>
    <phoneticPr fontId="2"/>
  </si>
  <si>
    <t>大分県竹田市</t>
    <phoneticPr fontId="2"/>
  </si>
  <si>
    <t>山中産業八代倉庫</t>
    <phoneticPr fontId="2"/>
  </si>
  <si>
    <t>熊本県八代市</t>
    <phoneticPr fontId="2"/>
  </si>
  <si>
    <t>S造</t>
    <phoneticPr fontId="2"/>
  </si>
  <si>
    <t>宮城県富谷市</t>
    <phoneticPr fontId="2"/>
  </si>
  <si>
    <t>ベア・ロジコ㈱天童低温物流センター新築計画</t>
    <phoneticPr fontId="2"/>
  </si>
  <si>
    <t>保育園　七色のみち</t>
    <phoneticPr fontId="2"/>
  </si>
  <si>
    <t>2009. 8</t>
  </si>
  <si>
    <t>前田運送㈱E棟倉庫</t>
    <rPh sb="0" eb="2">
      <t>マエダ</t>
    </rPh>
    <rPh sb="2" eb="4">
      <t>ウンソウ</t>
    </rPh>
    <rPh sb="6" eb="7">
      <t>トウ</t>
    </rPh>
    <rPh sb="7" eb="9">
      <t>ソウコ</t>
    </rPh>
    <phoneticPr fontId="2"/>
  </si>
  <si>
    <t>キグチテクニクス金属試験材料加工所</t>
    <rPh sb="8" eb="10">
      <t>キンゾク</t>
    </rPh>
    <rPh sb="10" eb="12">
      <t>シケン</t>
    </rPh>
    <rPh sb="12" eb="14">
      <t>ザイリョウ</t>
    </rPh>
    <rPh sb="14" eb="16">
      <t>カコウ</t>
    </rPh>
    <rPh sb="16" eb="17">
      <t>ショ</t>
    </rPh>
    <phoneticPr fontId="2"/>
  </si>
  <si>
    <t>ＳＦ宇部太陽光発電所</t>
    <rPh sb="2" eb="4">
      <t>ウベ</t>
    </rPh>
    <rPh sb="4" eb="6">
      <t>タイヨウ</t>
    </rPh>
    <rPh sb="6" eb="7">
      <t>ヒカリ</t>
    </rPh>
    <rPh sb="7" eb="9">
      <t>ハツデン</t>
    </rPh>
    <rPh sb="9" eb="10">
      <t>ショ</t>
    </rPh>
    <phoneticPr fontId="2"/>
  </si>
  <si>
    <t>㈱やまみ関西工場　第3期増築工事</t>
    <phoneticPr fontId="2"/>
  </si>
  <si>
    <t>日立建機日本㈱ 函館営業所改修工事レンタル倉庫</t>
    <rPh sb="0" eb="2">
      <t>ヒタチ</t>
    </rPh>
    <rPh sb="13" eb="15">
      <t>カイシュウ</t>
    </rPh>
    <rPh sb="15" eb="17">
      <t>コウジ</t>
    </rPh>
    <phoneticPr fontId="2"/>
  </si>
  <si>
    <t>釧路厚生社焼却炉新設移転工事</t>
    <rPh sb="0" eb="2">
      <t>クシロ</t>
    </rPh>
    <rPh sb="2" eb="4">
      <t>コウセイ</t>
    </rPh>
    <rPh sb="4" eb="5">
      <t>シャ</t>
    </rPh>
    <rPh sb="5" eb="8">
      <t>ショウキャクロ</t>
    </rPh>
    <rPh sb="8" eb="10">
      <t>シンセツ</t>
    </rPh>
    <rPh sb="10" eb="12">
      <t>イテン</t>
    </rPh>
    <rPh sb="12" eb="14">
      <t>コウジ</t>
    </rPh>
    <phoneticPr fontId="2"/>
  </si>
  <si>
    <t>弘前倉庫㈱五所川原倉庫</t>
    <rPh sb="5" eb="9">
      <t>ゴショガワラ</t>
    </rPh>
    <rPh sb="9" eb="11">
      <t>ソウコ</t>
    </rPh>
    <phoneticPr fontId="2"/>
  </si>
  <si>
    <t>新高畠町立図書館建設事業</t>
    <rPh sb="0" eb="1">
      <t>シン</t>
    </rPh>
    <rPh sb="1" eb="2">
      <t>タカ</t>
    </rPh>
    <rPh sb="2" eb="3">
      <t>ハタ</t>
    </rPh>
    <rPh sb="3" eb="4">
      <t>マチ</t>
    </rPh>
    <rPh sb="4" eb="5">
      <t>リツ</t>
    </rPh>
    <rPh sb="5" eb="8">
      <t>トショカン</t>
    </rPh>
    <rPh sb="8" eb="10">
      <t>ケンセツ</t>
    </rPh>
    <rPh sb="10" eb="12">
      <t>ジギョウ</t>
    </rPh>
    <phoneticPr fontId="2"/>
  </si>
  <si>
    <t>カインズ幕張店</t>
    <rPh sb="4" eb="6">
      <t>マクハリ</t>
    </rPh>
    <rPh sb="6" eb="7">
      <t>テン</t>
    </rPh>
    <phoneticPr fontId="2"/>
  </si>
  <si>
    <t>三重県三重郡</t>
    <phoneticPr fontId="2"/>
  </si>
  <si>
    <t>4階建</t>
    <phoneticPr fontId="2"/>
  </si>
  <si>
    <t>工場</t>
    <phoneticPr fontId="2"/>
  </si>
  <si>
    <t>鳥取県境港市</t>
    <phoneticPr fontId="2"/>
  </si>
  <si>
    <t>平屋建</t>
    <phoneticPr fontId="2"/>
  </si>
  <si>
    <t>カンダ技工未利用資源開発工場殺菌加工棟</t>
    <phoneticPr fontId="2"/>
  </si>
  <si>
    <t>島根県安来市</t>
    <phoneticPr fontId="2"/>
  </si>
  <si>
    <t>広島県豊田郡</t>
    <phoneticPr fontId="2"/>
  </si>
  <si>
    <t>発電所</t>
    <phoneticPr fontId="2"/>
  </si>
  <si>
    <t>山口県宇部市</t>
    <phoneticPr fontId="2"/>
  </si>
  <si>
    <t>平屋建</t>
    <phoneticPr fontId="2"/>
  </si>
  <si>
    <t>岐阜県各務原市</t>
    <phoneticPr fontId="2"/>
  </si>
  <si>
    <t>滋賀県甲賀市</t>
    <phoneticPr fontId="2"/>
  </si>
  <si>
    <t>RC造</t>
    <phoneticPr fontId="2"/>
  </si>
  <si>
    <t>沖縄県糸満市</t>
    <phoneticPr fontId="2"/>
  </si>
  <si>
    <t>クレバハウス潮崎2</t>
    <phoneticPr fontId="2"/>
  </si>
  <si>
    <t>北海道釧路郡</t>
    <phoneticPr fontId="2"/>
  </si>
  <si>
    <t>青森県五所川原市</t>
    <phoneticPr fontId="2"/>
  </si>
  <si>
    <t>平屋建</t>
    <phoneticPr fontId="2"/>
  </si>
  <si>
    <t>千葉県習志野市</t>
    <phoneticPr fontId="2"/>
  </si>
  <si>
    <t>山梨県甲府市</t>
    <phoneticPr fontId="2"/>
  </si>
  <si>
    <t>北海道北斗市</t>
    <phoneticPr fontId="2"/>
  </si>
  <si>
    <t>北海道中川郡</t>
    <phoneticPr fontId="2"/>
  </si>
  <si>
    <t>大串定住促進住宅整備事業</t>
    <phoneticPr fontId="2"/>
  </si>
  <si>
    <t>バロー各務原中央店　増改築</t>
    <phoneticPr fontId="2"/>
  </si>
  <si>
    <t>クレバハウス潮崎1</t>
    <phoneticPr fontId="2"/>
  </si>
  <si>
    <t>豊頃町農業協同組合　店舗兼資材事務所棟</t>
    <rPh sb="0" eb="2">
      <t>トヨコロ</t>
    </rPh>
    <phoneticPr fontId="2"/>
  </si>
  <si>
    <t>豊頃町農業協同組合　外倉庫棟</t>
    <rPh sb="0" eb="2">
      <t>トヨコロ</t>
    </rPh>
    <phoneticPr fontId="2"/>
  </si>
  <si>
    <t>豊頃町農業協同組合　肥料倉庫棟</t>
    <rPh sb="0" eb="2">
      <t>トヨコロ</t>
    </rPh>
    <phoneticPr fontId="2"/>
  </si>
  <si>
    <t>ツルハドラッグ甲府向町店</t>
    <phoneticPr fontId="2"/>
  </si>
  <si>
    <t>山梨県甲府市</t>
    <phoneticPr fontId="2"/>
  </si>
  <si>
    <t>S造</t>
    <phoneticPr fontId="2"/>
  </si>
  <si>
    <t>山形県山形市</t>
    <phoneticPr fontId="2"/>
  </si>
  <si>
    <t>埼玉県越谷市</t>
    <phoneticPr fontId="2"/>
  </si>
  <si>
    <t>S造</t>
    <phoneticPr fontId="2"/>
  </si>
  <si>
    <t>S造</t>
    <phoneticPr fontId="2"/>
  </si>
  <si>
    <t>島根県出雲市</t>
    <phoneticPr fontId="2"/>
  </si>
  <si>
    <t>工場</t>
    <phoneticPr fontId="2"/>
  </si>
  <si>
    <t>平屋建</t>
    <phoneticPr fontId="2"/>
  </si>
  <si>
    <t>平屋建</t>
    <phoneticPr fontId="2"/>
  </si>
  <si>
    <t>京都府舞鶴市</t>
    <rPh sb="0" eb="3">
      <t>キョウトフ</t>
    </rPh>
    <rPh sb="3" eb="5">
      <t>マイヅル</t>
    </rPh>
    <rPh sb="5" eb="6">
      <t>シ</t>
    </rPh>
    <phoneticPr fontId="2"/>
  </si>
  <si>
    <t>和歌山県東牟婁郡</t>
    <rPh sb="0" eb="4">
      <t>ワカヤマケン</t>
    </rPh>
    <rPh sb="4" eb="7">
      <t>ヒガシムロ</t>
    </rPh>
    <rPh sb="7" eb="8">
      <t>グン</t>
    </rPh>
    <phoneticPr fontId="2"/>
  </si>
  <si>
    <t>静岡県菊川市</t>
    <phoneticPr fontId="2"/>
  </si>
  <si>
    <t>東京都足立区</t>
    <phoneticPr fontId="2"/>
  </si>
  <si>
    <t>3階建</t>
    <phoneticPr fontId="2"/>
  </si>
  <si>
    <t>平屋建</t>
    <phoneticPr fontId="2"/>
  </si>
  <si>
    <t>平屋建</t>
    <phoneticPr fontId="2"/>
  </si>
  <si>
    <t>S造</t>
    <phoneticPr fontId="2"/>
  </si>
  <si>
    <t>茨城県下妻市</t>
    <rPh sb="0" eb="3">
      <t>イバラキケン</t>
    </rPh>
    <rPh sb="3" eb="5">
      <t>シモツマ</t>
    </rPh>
    <rPh sb="5" eb="6">
      <t>シ</t>
    </rPh>
    <phoneticPr fontId="2"/>
  </si>
  <si>
    <t>新潟県三条市</t>
    <phoneticPr fontId="2"/>
  </si>
  <si>
    <t>山形県西置賜郡</t>
    <phoneticPr fontId="2"/>
  </si>
  <si>
    <t>北海道函館市</t>
    <rPh sb="0" eb="3">
      <t>ホッカイドウ</t>
    </rPh>
    <rPh sb="3" eb="5">
      <t>ハコダテ</t>
    </rPh>
    <rPh sb="5" eb="6">
      <t>シ</t>
    </rPh>
    <phoneticPr fontId="2"/>
  </si>
  <si>
    <t>※タンク改良</t>
    <rPh sb="4" eb="6">
      <t>カイリョウ</t>
    </rPh>
    <phoneticPr fontId="2"/>
  </si>
  <si>
    <t>平屋建</t>
    <phoneticPr fontId="2"/>
  </si>
  <si>
    <t>岩手県花巻市</t>
    <phoneticPr fontId="2"/>
  </si>
  <si>
    <t>千葉県野田市</t>
    <phoneticPr fontId="2"/>
  </si>
  <si>
    <t>千葉県山武郡</t>
    <rPh sb="3" eb="5">
      <t>サンブ</t>
    </rPh>
    <rPh sb="5" eb="6">
      <t>グン</t>
    </rPh>
    <phoneticPr fontId="2"/>
  </si>
  <si>
    <t>久保田工業㈱本社工場【倉庫棟】</t>
    <rPh sb="11" eb="14">
      <t>ソウコトウ</t>
    </rPh>
    <phoneticPr fontId="2"/>
  </si>
  <si>
    <t>ティー・エム・ターミナル㈱事務所兼作業場</t>
    <rPh sb="16" eb="17">
      <t>ケン</t>
    </rPh>
    <rPh sb="17" eb="19">
      <t>サギョウ</t>
    </rPh>
    <rPh sb="19" eb="20">
      <t>ジョウ</t>
    </rPh>
    <phoneticPr fontId="2"/>
  </si>
  <si>
    <t>薬王堂山形川西店</t>
    <rPh sb="0" eb="3">
      <t>ヤクオウドウ</t>
    </rPh>
    <rPh sb="3" eb="5">
      <t>ヤマガタ</t>
    </rPh>
    <rPh sb="5" eb="7">
      <t>カワニシ</t>
    </rPh>
    <rPh sb="7" eb="8">
      <t>テン</t>
    </rPh>
    <phoneticPr fontId="2"/>
  </si>
  <si>
    <t>工藤組新社屋</t>
    <phoneticPr fontId="2"/>
  </si>
  <si>
    <t>ツルハドラッグ村上西店</t>
    <phoneticPr fontId="2"/>
  </si>
  <si>
    <t>鳥取県米子市</t>
    <rPh sb="0" eb="2">
      <t>トットリ</t>
    </rPh>
    <rPh sb="2" eb="3">
      <t>ケン</t>
    </rPh>
    <rPh sb="3" eb="5">
      <t>ヨナゴ</t>
    </rPh>
    <rPh sb="5" eb="6">
      <t>シ</t>
    </rPh>
    <phoneticPr fontId="2"/>
  </si>
  <si>
    <t>愛知県津島市</t>
    <phoneticPr fontId="2"/>
  </si>
  <si>
    <t>新潟県新潟市</t>
    <phoneticPr fontId="2"/>
  </si>
  <si>
    <t>山形県東田川郡</t>
    <phoneticPr fontId="2"/>
  </si>
  <si>
    <t>青森県上北郡</t>
    <phoneticPr fontId="2"/>
  </si>
  <si>
    <t>事務所</t>
  </si>
  <si>
    <t>和歌山県和歌山市</t>
    <phoneticPr fontId="2"/>
  </si>
  <si>
    <t>栄鍛冶ヶ谷店</t>
    <phoneticPr fontId="2"/>
  </si>
  <si>
    <t>ユニクロ　ル・パーク三川店</t>
    <phoneticPr fontId="2"/>
  </si>
  <si>
    <t>稲田建設社屋</t>
    <phoneticPr fontId="2"/>
  </si>
  <si>
    <t>ＪＲ海田市駅ＮＫビル開発（ハローズ）</t>
    <rPh sb="2" eb="4">
      <t>カイタ</t>
    </rPh>
    <rPh sb="4" eb="5">
      <t>シ</t>
    </rPh>
    <rPh sb="5" eb="6">
      <t>エキ</t>
    </rPh>
    <rPh sb="10" eb="12">
      <t>カイハツ</t>
    </rPh>
    <phoneticPr fontId="2"/>
  </si>
  <si>
    <t>正覚寺庫裏</t>
    <phoneticPr fontId="2"/>
  </si>
  <si>
    <t>Honda Cars埼玉中レイクタウン南店工場棟</t>
    <phoneticPr fontId="2"/>
  </si>
  <si>
    <t>丸山HD㈱堂山新田倉庫</t>
    <phoneticPr fontId="2"/>
  </si>
  <si>
    <t>島根ダイハツ販売㈱出雲店</t>
    <phoneticPr fontId="2"/>
  </si>
  <si>
    <t xml:space="preserve">ドン･キホーテ甲府店 </t>
    <phoneticPr fontId="2"/>
  </si>
  <si>
    <t>アリオンテック㈱本社</t>
    <rPh sb="8" eb="10">
      <t>ホンシャ</t>
    </rPh>
    <phoneticPr fontId="2"/>
  </si>
  <si>
    <t>（仮称）東洋アイテック㈱　鳥取工場（工場棟）</t>
    <rPh sb="18" eb="20">
      <t>コウジョウ</t>
    </rPh>
    <rPh sb="20" eb="21">
      <t>トウ</t>
    </rPh>
    <phoneticPr fontId="2"/>
  </si>
  <si>
    <t>Ｊモール西舞鶴店(ユニクロ)</t>
    <rPh sb="4" eb="8">
      <t>ニシマイヅルテン</t>
    </rPh>
    <phoneticPr fontId="2"/>
  </si>
  <si>
    <t>Ｊモール西舞鶴店(西松屋)</t>
    <rPh sb="4" eb="8">
      <t>ニシマイヅルテン</t>
    </rPh>
    <rPh sb="9" eb="11">
      <t>ニシマツ</t>
    </rPh>
    <rPh sb="11" eb="12">
      <t>ヤ</t>
    </rPh>
    <phoneticPr fontId="2"/>
  </si>
  <si>
    <t>Ｊモール西舞鶴店(大創)</t>
    <rPh sb="4" eb="8">
      <t>ニシマイヅルテン</t>
    </rPh>
    <rPh sb="9" eb="10">
      <t>ダイ</t>
    </rPh>
    <rPh sb="10" eb="11">
      <t>ソウ</t>
    </rPh>
    <phoneticPr fontId="2"/>
  </si>
  <si>
    <t>ファッションセンターしまむら保木間店</t>
    <phoneticPr fontId="2"/>
  </si>
  <si>
    <t>株式会社スギ薬局　江戸川瑞江店</t>
    <phoneticPr fontId="2"/>
  </si>
  <si>
    <t>(仮称)東京理科大学 学生寮</t>
    <phoneticPr fontId="2"/>
  </si>
  <si>
    <t>日立建機日本　㈱　成田営業所(工場棟)</t>
    <rPh sb="0" eb="2">
      <t>ヒタチ</t>
    </rPh>
    <rPh sb="2" eb="4">
      <t>ケンキ</t>
    </rPh>
    <rPh sb="4" eb="6">
      <t>ニホン</t>
    </rPh>
    <rPh sb="9" eb="11">
      <t>ナリタ</t>
    </rPh>
    <rPh sb="11" eb="14">
      <t>エイギョウショ</t>
    </rPh>
    <rPh sb="15" eb="17">
      <t>コウジョウ</t>
    </rPh>
    <rPh sb="17" eb="18">
      <t>トウ</t>
    </rPh>
    <phoneticPr fontId="2"/>
  </si>
  <si>
    <t>㈱キタセキ R294下妻SS</t>
    <rPh sb="10" eb="12">
      <t>シモツマ</t>
    </rPh>
    <phoneticPr fontId="2"/>
  </si>
  <si>
    <t>㈱佐藤鋼材 第三工場</t>
    <phoneticPr fontId="2"/>
  </si>
  <si>
    <t>マルコンデンソーⅠ期</t>
    <phoneticPr fontId="2"/>
  </si>
  <si>
    <t>サンライズ産業株式会社花巻店第二倉庫</t>
    <phoneticPr fontId="2"/>
  </si>
  <si>
    <t>(仮)春藤葬儀造花店セレモニーホール</t>
    <phoneticPr fontId="2"/>
  </si>
  <si>
    <t>土谷特殊農機具製作所工場</t>
    <rPh sb="0" eb="2">
      <t>ツチヤ</t>
    </rPh>
    <rPh sb="2" eb="4">
      <t>トクシュ</t>
    </rPh>
    <rPh sb="4" eb="7">
      <t>ノウキグ</t>
    </rPh>
    <rPh sb="7" eb="10">
      <t>セイサクショ</t>
    </rPh>
    <rPh sb="10" eb="12">
      <t>コウジョウ</t>
    </rPh>
    <phoneticPr fontId="2"/>
  </si>
  <si>
    <t>(仮称)ツルハドラッグ函館湯川西店</t>
    <rPh sb="1" eb="3">
      <t>カショウ</t>
    </rPh>
    <rPh sb="11" eb="13">
      <t>ハコダテ</t>
    </rPh>
    <rPh sb="13" eb="14">
      <t>ユ</t>
    </rPh>
    <rPh sb="14" eb="17">
      <t>カワニシテン</t>
    </rPh>
    <phoneticPr fontId="2"/>
  </si>
  <si>
    <t>㈱カナエ殿 新包装技術開発センター</t>
    <rPh sb="11" eb="13">
      <t>カイハツ</t>
    </rPh>
    <phoneticPr fontId="2"/>
  </si>
  <si>
    <t>水産鮮度保持施設整備</t>
    <rPh sb="0" eb="2">
      <t>スイサン</t>
    </rPh>
    <rPh sb="2" eb="4">
      <t>センド</t>
    </rPh>
    <rPh sb="4" eb="6">
      <t>ホジ</t>
    </rPh>
    <rPh sb="6" eb="8">
      <t>シセツ</t>
    </rPh>
    <rPh sb="8" eb="10">
      <t>セイビ</t>
    </rPh>
    <phoneticPr fontId="2"/>
  </si>
  <si>
    <t>学校法人若杉幼稚園　若杉幼稚園保育部分園</t>
    <rPh sb="0" eb="2">
      <t>ガッコウ</t>
    </rPh>
    <rPh sb="2" eb="4">
      <t>ホウジン</t>
    </rPh>
    <rPh sb="4" eb="6">
      <t>ワカスギ</t>
    </rPh>
    <rPh sb="6" eb="9">
      <t>ヨウチエン</t>
    </rPh>
    <rPh sb="10" eb="12">
      <t>ワカスギ</t>
    </rPh>
    <rPh sb="12" eb="15">
      <t>ヨウチエン</t>
    </rPh>
    <rPh sb="15" eb="17">
      <t>ホイク</t>
    </rPh>
    <rPh sb="17" eb="19">
      <t>ブブン</t>
    </rPh>
    <rPh sb="19" eb="20">
      <t>エン</t>
    </rPh>
    <phoneticPr fontId="2"/>
  </si>
  <si>
    <t>2018.10</t>
  </si>
  <si>
    <t>2018.10</t>
    <phoneticPr fontId="2"/>
  </si>
  <si>
    <t>月ヶ瀬みのり園　第２碾茶工場</t>
    <phoneticPr fontId="2"/>
  </si>
  <si>
    <t>イトハラ水産朝酌商品セットセンター</t>
    <phoneticPr fontId="2"/>
  </si>
  <si>
    <t>福岡県柳川市</t>
    <phoneticPr fontId="2"/>
  </si>
  <si>
    <t>上新電機 長田西店</t>
    <phoneticPr fontId="2"/>
  </si>
  <si>
    <t>北海道天塩郡</t>
    <phoneticPr fontId="2"/>
  </si>
  <si>
    <t>海王食品ホタテ加工場</t>
    <phoneticPr fontId="2"/>
  </si>
  <si>
    <t>家族葬ホール 一休館船岡</t>
    <phoneticPr fontId="2"/>
  </si>
  <si>
    <t>宮城県柴田郡</t>
    <phoneticPr fontId="2"/>
  </si>
  <si>
    <t>平屋建</t>
    <phoneticPr fontId="2"/>
  </si>
  <si>
    <t>S造</t>
    <phoneticPr fontId="2"/>
  </si>
  <si>
    <t>兵庫県神戸市</t>
    <phoneticPr fontId="2"/>
  </si>
  <si>
    <t>東京都江戸川区</t>
    <phoneticPr fontId="2"/>
  </si>
  <si>
    <t>工場</t>
    <phoneticPr fontId="2"/>
  </si>
  <si>
    <t>奈良県奈良市</t>
    <phoneticPr fontId="2"/>
  </si>
  <si>
    <t>福島県双葉郡</t>
    <phoneticPr fontId="2"/>
  </si>
  <si>
    <t>矢野口自工福島・浜通り新工場(塗装工場棟)</t>
    <phoneticPr fontId="2"/>
  </si>
  <si>
    <t>矢野口自工福島・浜通り新工場(事務所棟)</t>
    <phoneticPr fontId="2"/>
  </si>
  <si>
    <t>島根県松江市</t>
    <phoneticPr fontId="2"/>
  </si>
  <si>
    <t>城谷保育所</t>
    <phoneticPr fontId="2"/>
  </si>
  <si>
    <t>島根県安来市</t>
    <phoneticPr fontId="2"/>
  </si>
  <si>
    <t>あすなろ第２保育園</t>
    <phoneticPr fontId="2"/>
  </si>
  <si>
    <t>島根県出雲市</t>
    <phoneticPr fontId="2"/>
  </si>
  <si>
    <t>3階建</t>
    <phoneticPr fontId="2"/>
  </si>
  <si>
    <t>柳川冷凍食品（株）　工場</t>
    <phoneticPr fontId="2"/>
  </si>
  <si>
    <t>2階建</t>
    <phoneticPr fontId="2"/>
  </si>
  <si>
    <t>大阪府東大阪市</t>
    <phoneticPr fontId="2"/>
  </si>
  <si>
    <t>ＪＡ会津よつば猪苗代品質向上物流合理化施設</t>
    <phoneticPr fontId="2"/>
  </si>
  <si>
    <t>福島県耶麻郡</t>
    <phoneticPr fontId="2"/>
  </si>
  <si>
    <t>八幡浜幼稚園計画</t>
    <phoneticPr fontId="2"/>
  </si>
  <si>
    <t>黒川牧場　VMS牛舎</t>
    <phoneticPr fontId="2"/>
  </si>
  <si>
    <t>Honda Cars 埼玉中 レイクタウン南店 店舗棟</t>
    <phoneticPr fontId="2"/>
  </si>
  <si>
    <t>RC造</t>
    <phoneticPr fontId="2"/>
  </si>
  <si>
    <t>㈱NIPPO足立合材工場事務所</t>
    <phoneticPr fontId="2"/>
  </si>
  <si>
    <t>※ハイブリッド</t>
    <phoneticPr fontId="2"/>
  </si>
  <si>
    <t>しおさい公園レストラン</t>
    <phoneticPr fontId="2"/>
  </si>
  <si>
    <t>セントラルフィットネスクラブ蘇我店</t>
    <phoneticPr fontId="2"/>
  </si>
  <si>
    <t>DCMホーマック菊水元町店</t>
    <phoneticPr fontId="2"/>
  </si>
  <si>
    <t>バロー中志段味店</t>
    <rPh sb="7" eb="8">
      <t>テン</t>
    </rPh>
    <phoneticPr fontId="2"/>
  </si>
  <si>
    <t>ツルハドラッグ宮城村田店</t>
    <phoneticPr fontId="2"/>
  </si>
  <si>
    <t>成澤鉄工所新工場</t>
    <rPh sb="5" eb="6">
      <t>シン</t>
    </rPh>
    <phoneticPr fontId="2"/>
  </si>
  <si>
    <t>スーパービバホーム四日市泊店</t>
    <rPh sb="9" eb="13">
      <t>ヨッカイチハク</t>
    </rPh>
    <rPh sb="13" eb="14">
      <t>ミセ</t>
    </rPh>
    <phoneticPr fontId="2"/>
  </si>
  <si>
    <t>平屋建</t>
    <phoneticPr fontId="2"/>
  </si>
  <si>
    <t>平屋建</t>
    <phoneticPr fontId="2"/>
  </si>
  <si>
    <t>S造</t>
    <phoneticPr fontId="2"/>
  </si>
  <si>
    <t>S造</t>
    <phoneticPr fontId="2"/>
  </si>
  <si>
    <t>北陸スバル福井開発店整備工場(A棟)</t>
    <phoneticPr fontId="2"/>
  </si>
  <si>
    <t>日本シーレーク株式会社 東部支店(検査室棟）</t>
    <phoneticPr fontId="2"/>
  </si>
  <si>
    <t>かどや製油 株式会社様　第二工場(製造棟)</t>
    <phoneticPr fontId="2"/>
  </si>
  <si>
    <t>かどや製油 株式会社様　第二工場(充填包装棟)</t>
    <phoneticPr fontId="2"/>
  </si>
  <si>
    <t>かどや製油 株式会社様　第二工場(静置タンク)</t>
    <phoneticPr fontId="2"/>
  </si>
  <si>
    <t>かどや製油 株式会社様　第二工場(廃棄物保管庫)</t>
    <phoneticPr fontId="2"/>
  </si>
  <si>
    <t>かどや製油 株式会社様　第二工場(サイロ・集塵機・配管ラック)</t>
    <phoneticPr fontId="2"/>
  </si>
  <si>
    <t>かどや製油 株式会社様　第二工場(脱水室棟)</t>
    <phoneticPr fontId="2"/>
  </si>
  <si>
    <t>平屋建</t>
    <phoneticPr fontId="2"/>
  </si>
  <si>
    <t>茂原工場（事務所棟）</t>
    <phoneticPr fontId="2"/>
  </si>
  <si>
    <t>北海道札幌市</t>
    <phoneticPr fontId="2"/>
  </si>
  <si>
    <t>愛知県名古屋市</t>
    <phoneticPr fontId="2"/>
  </si>
  <si>
    <t>コメリHC上越国分店BR棟</t>
    <phoneticPr fontId="2"/>
  </si>
  <si>
    <t>三重県四日市市</t>
    <phoneticPr fontId="2"/>
  </si>
  <si>
    <t>福井県福井市</t>
    <phoneticPr fontId="2"/>
  </si>
  <si>
    <t>北陸スバル福井開発店整備工場(B棟)</t>
    <phoneticPr fontId="2"/>
  </si>
  <si>
    <t>日本シーレーク株式会社 東部支店(事務所棟）</t>
    <phoneticPr fontId="2"/>
  </si>
  <si>
    <t>広島県三原市</t>
    <phoneticPr fontId="2"/>
  </si>
  <si>
    <t>千葉県袖ヶ浦市</t>
    <phoneticPr fontId="2"/>
  </si>
  <si>
    <t>かどや製油 株式会社様　第二工場(脱脂ごま倉庫棟)</t>
    <phoneticPr fontId="2"/>
  </si>
  <si>
    <t>千葉県茂原市</t>
    <phoneticPr fontId="2"/>
  </si>
  <si>
    <t>千葉県千葉市</t>
    <phoneticPr fontId="2"/>
  </si>
  <si>
    <t>共和産業株式会社 鮮魚作業所</t>
    <phoneticPr fontId="2"/>
  </si>
  <si>
    <t>鳥取県境港市</t>
    <phoneticPr fontId="2"/>
  </si>
  <si>
    <t>平屋建</t>
    <phoneticPr fontId="2"/>
  </si>
  <si>
    <t>S造</t>
    <phoneticPr fontId="2"/>
  </si>
  <si>
    <t>※ハイブリッド</t>
  </si>
  <si>
    <t>平屋建</t>
    <phoneticPr fontId="2"/>
  </si>
  <si>
    <t>S造</t>
    <phoneticPr fontId="2"/>
  </si>
  <si>
    <t>工場</t>
    <phoneticPr fontId="2"/>
  </si>
  <si>
    <t>山形県鶴岡市</t>
    <phoneticPr fontId="2"/>
  </si>
  <si>
    <t>仁徳砂利　社屋(社屋）</t>
    <phoneticPr fontId="2"/>
  </si>
  <si>
    <t>仁徳砂利　社屋(自動車修理場）</t>
    <phoneticPr fontId="2"/>
  </si>
  <si>
    <t>仁徳砂利　社屋(自家用給油所）</t>
    <phoneticPr fontId="2"/>
  </si>
  <si>
    <t>鳥取県鳥取市</t>
    <phoneticPr fontId="2"/>
  </si>
  <si>
    <t>鴨沢塗料㈱販売取扱所</t>
    <rPh sb="0" eb="2">
      <t>カモサワ</t>
    </rPh>
    <rPh sb="2" eb="4">
      <t>トリョウ</t>
    </rPh>
    <rPh sb="5" eb="7">
      <t>ハンバイ</t>
    </rPh>
    <rPh sb="7" eb="9">
      <t>トリアツカイ</t>
    </rPh>
    <rPh sb="9" eb="10">
      <t>ジョ</t>
    </rPh>
    <phoneticPr fontId="2"/>
  </si>
  <si>
    <t>ドラッグセイムス上尾井戸店</t>
    <rPh sb="8" eb="10">
      <t>アゲオ</t>
    </rPh>
    <rPh sb="10" eb="12">
      <t>イド</t>
    </rPh>
    <rPh sb="12" eb="13">
      <t>テン</t>
    </rPh>
    <phoneticPr fontId="2"/>
  </si>
  <si>
    <t>埼玉県上尾市</t>
    <rPh sb="0" eb="3">
      <t>サイタマケン</t>
    </rPh>
    <rPh sb="3" eb="6">
      <t>アゲオシ</t>
    </rPh>
    <phoneticPr fontId="2"/>
  </si>
  <si>
    <t>㈱愛南サン・フィッシュ新工場</t>
    <rPh sb="1" eb="3">
      <t>アイナン</t>
    </rPh>
    <rPh sb="11" eb="14">
      <t>シンコウジョウ</t>
    </rPh>
    <phoneticPr fontId="2"/>
  </si>
  <si>
    <t>愛媛県南宇部郡</t>
    <rPh sb="0" eb="3">
      <t>エヒメケン</t>
    </rPh>
    <rPh sb="3" eb="4">
      <t>ミナミ</t>
    </rPh>
    <rPh sb="4" eb="6">
      <t>ウベ</t>
    </rPh>
    <rPh sb="6" eb="7">
      <t>グン</t>
    </rPh>
    <phoneticPr fontId="2"/>
  </si>
  <si>
    <t>ツルハドラッグ新発田緑町店</t>
    <rPh sb="7" eb="10">
      <t>シバタ</t>
    </rPh>
    <rPh sb="10" eb="11">
      <t>ミドリ</t>
    </rPh>
    <rPh sb="11" eb="12">
      <t>マチ</t>
    </rPh>
    <rPh sb="12" eb="13">
      <t>テン</t>
    </rPh>
    <phoneticPr fontId="2"/>
  </si>
  <si>
    <t>新潟県新発田市</t>
    <rPh sb="0" eb="3">
      <t>ニイガタケン</t>
    </rPh>
    <rPh sb="3" eb="7">
      <t>シバタシ</t>
    </rPh>
    <phoneticPr fontId="2"/>
  </si>
  <si>
    <t>ツルハドラッグ新発田緑町店(看板下)</t>
    <rPh sb="7" eb="10">
      <t>シバタ</t>
    </rPh>
    <rPh sb="10" eb="11">
      <t>ミドリ</t>
    </rPh>
    <rPh sb="11" eb="12">
      <t>マチ</t>
    </rPh>
    <rPh sb="12" eb="13">
      <t>テン</t>
    </rPh>
    <rPh sb="14" eb="16">
      <t>カンバン</t>
    </rPh>
    <rPh sb="16" eb="17">
      <t>シタ</t>
    </rPh>
    <phoneticPr fontId="2"/>
  </si>
  <si>
    <t>複合観光施設</t>
    <rPh sb="0" eb="2">
      <t>フクゴウ</t>
    </rPh>
    <rPh sb="2" eb="4">
      <t>カンコウ</t>
    </rPh>
    <rPh sb="4" eb="6">
      <t>シセツ</t>
    </rPh>
    <phoneticPr fontId="2"/>
  </si>
  <si>
    <t>セルポール工業㈱山形営業所庄内第三工場</t>
    <rPh sb="5" eb="7">
      <t>コウギョウ</t>
    </rPh>
    <rPh sb="8" eb="10">
      <t>ヤマガタ</t>
    </rPh>
    <rPh sb="10" eb="13">
      <t>エイギョウショ</t>
    </rPh>
    <rPh sb="13" eb="15">
      <t>ショウナイ</t>
    </rPh>
    <rPh sb="15" eb="16">
      <t>ダイ</t>
    </rPh>
    <rPh sb="16" eb="17">
      <t>サン</t>
    </rPh>
    <rPh sb="17" eb="19">
      <t>コウジョウ</t>
    </rPh>
    <phoneticPr fontId="2"/>
  </si>
  <si>
    <t>本田興業㈱本社ビル(倉庫棟)</t>
    <rPh sb="0" eb="2">
      <t>ホンダ</t>
    </rPh>
    <rPh sb="2" eb="4">
      <t>コウギョウ</t>
    </rPh>
    <rPh sb="5" eb="7">
      <t>ホンシャ</t>
    </rPh>
    <rPh sb="10" eb="12">
      <t>ソウコ</t>
    </rPh>
    <rPh sb="12" eb="13">
      <t>ムネ</t>
    </rPh>
    <phoneticPr fontId="2"/>
  </si>
  <si>
    <t>北海道虻田郡</t>
    <rPh sb="0" eb="3">
      <t>ホッカイドウ</t>
    </rPh>
    <rPh sb="3" eb="6">
      <t>アブタグン</t>
    </rPh>
    <phoneticPr fontId="2"/>
  </si>
  <si>
    <t>本田興業㈱本社ビル(浄化槽)</t>
    <rPh sb="0" eb="2">
      <t>ホンダ</t>
    </rPh>
    <rPh sb="2" eb="4">
      <t>コウギョウ</t>
    </rPh>
    <rPh sb="5" eb="7">
      <t>ホンシャ</t>
    </rPh>
    <rPh sb="10" eb="13">
      <t>ジョウカソウ</t>
    </rPh>
    <phoneticPr fontId="2"/>
  </si>
  <si>
    <t>本田興業㈱本社ビル(事務所棟)</t>
    <rPh sb="0" eb="2">
      <t>ホンダ</t>
    </rPh>
    <rPh sb="2" eb="4">
      <t>コウギョウ</t>
    </rPh>
    <rPh sb="5" eb="7">
      <t>ホンシャ</t>
    </rPh>
    <rPh sb="10" eb="12">
      <t>ジム</t>
    </rPh>
    <rPh sb="12" eb="13">
      <t>ショ</t>
    </rPh>
    <rPh sb="13" eb="14">
      <t>ムネ</t>
    </rPh>
    <phoneticPr fontId="2"/>
  </si>
  <si>
    <t>本田興業㈱本社ビル(工場棟)</t>
    <rPh sb="0" eb="2">
      <t>ホンダ</t>
    </rPh>
    <rPh sb="2" eb="4">
      <t>コウギョウ</t>
    </rPh>
    <rPh sb="5" eb="7">
      <t>ホンシャ</t>
    </rPh>
    <rPh sb="10" eb="12">
      <t>コウジョウ</t>
    </rPh>
    <rPh sb="12" eb="13">
      <t>ムネ</t>
    </rPh>
    <phoneticPr fontId="2"/>
  </si>
  <si>
    <t>青森港地方創生拠点施設</t>
    <rPh sb="0" eb="2">
      <t>アオモリ</t>
    </rPh>
    <rPh sb="2" eb="3">
      <t>コウ</t>
    </rPh>
    <rPh sb="3" eb="5">
      <t>チホウ</t>
    </rPh>
    <rPh sb="5" eb="7">
      <t>ソウセイ</t>
    </rPh>
    <rPh sb="7" eb="9">
      <t>キョテン</t>
    </rPh>
    <rPh sb="9" eb="11">
      <t>シセツ</t>
    </rPh>
    <phoneticPr fontId="2"/>
  </si>
  <si>
    <t>青森港地方創生拠点施設(浄化槽)</t>
    <rPh sb="0" eb="2">
      <t>アオモリ</t>
    </rPh>
    <rPh sb="2" eb="3">
      <t>コウ</t>
    </rPh>
    <rPh sb="3" eb="5">
      <t>チホウ</t>
    </rPh>
    <rPh sb="5" eb="7">
      <t>ソウセイ</t>
    </rPh>
    <rPh sb="7" eb="9">
      <t>キョテン</t>
    </rPh>
    <rPh sb="9" eb="11">
      <t>シセツ</t>
    </rPh>
    <rPh sb="12" eb="15">
      <t>ジョウカソウ</t>
    </rPh>
    <phoneticPr fontId="2"/>
  </si>
  <si>
    <t>ナイス本荘東店(本棟)</t>
    <rPh sb="3" eb="5">
      <t>ホンジョウ</t>
    </rPh>
    <rPh sb="5" eb="7">
      <t>ヒガシテン</t>
    </rPh>
    <rPh sb="8" eb="9">
      <t>ホン</t>
    </rPh>
    <rPh sb="9" eb="10">
      <t>トウ</t>
    </rPh>
    <phoneticPr fontId="2"/>
  </si>
  <si>
    <t>ナイス本荘東店(広告塔)</t>
    <rPh sb="3" eb="5">
      <t>ホンジョウ</t>
    </rPh>
    <rPh sb="5" eb="7">
      <t>ヒガシテン</t>
    </rPh>
    <rPh sb="8" eb="10">
      <t>コウコク</t>
    </rPh>
    <rPh sb="10" eb="11">
      <t>トウ</t>
    </rPh>
    <phoneticPr fontId="2"/>
  </si>
  <si>
    <t>イズモホール山梨</t>
    <rPh sb="6" eb="8">
      <t>ヤマナシ</t>
    </rPh>
    <phoneticPr fontId="2"/>
  </si>
  <si>
    <t>静岡県袋井市</t>
    <rPh sb="0" eb="3">
      <t>シズオカケン</t>
    </rPh>
    <rPh sb="3" eb="5">
      <t>フクロイ</t>
    </rPh>
    <rPh sb="5" eb="6">
      <t>シ</t>
    </rPh>
    <phoneticPr fontId="2"/>
  </si>
  <si>
    <t>スーパーセンターオークワ掛川下垂木店(看板基礎)</t>
    <rPh sb="12" eb="14">
      <t>カケガワ</t>
    </rPh>
    <rPh sb="14" eb="16">
      <t>カスイ</t>
    </rPh>
    <rPh sb="16" eb="17">
      <t>キ</t>
    </rPh>
    <rPh sb="17" eb="18">
      <t>テン</t>
    </rPh>
    <rPh sb="19" eb="21">
      <t>カンバン</t>
    </rPh>
    <rPh sb="21" eb="23">
      <t>キソ</t>
    </rPh>
    <phoneticPr fontId="2"/>
  </si>
  <si>
    <t>堺製油所体感訓練設備の導入建屋</t>
    <rPh sb="0" eb="1">
      <t>サカイ</t>
    </rPh>
    <rPh sb="1" eb="3">
      <t>セイユ</t>
    </rPh>
    <rPh sb="3" eb="4">
      <t>ショ</t>
    </rPh>
    <rPh sb="4" eb="6">
      <t>タイカン</t>
    </rPh>
    <rPh sb="6" eb="8">
      <t>クンレン</t>
    </rPh>
    <rPh sb="8" eb="10">
      <t>セツビ</t>
    </rPh>
    <rPh sb="11" eb="13">
      <t>ドウニュウ</t>
    </rPh>
    <rPh sb="13" eb="15">
      <t>タテヤ</t>
    </rPh>
    <phoneticPr fontId="2"/>
  </si>
  <si>
    <t>井口流通センター(倉庫A棟)</t>
    <rPh sb="0" eb="2">
      <t>イノクチ</t>
    </rPh>
    <rPh sb="2" eb="4">
      <t>リュウツウ</t>
    </rPh>
    <rPh sb="9" eb="11">
      <t>ソウコ</t>
    </rPh>
    <rPh sb="12" eb="13">
      <t>トウ</t>
    </rPh>
    <phoneticPr fontId="2"/>
  </si>
  <si>
    <t>井口流通センター(倉庫B棟)</t>
    <rPh sb="0" eb="2">
      <t>イノクチ</t>
    </rPh>
    <rPh sb="2" eb="4">
      <t>リュウツウ</t>
    </rPh>
    <rPh sb="9" eb="11">
      <t>ソウコ</t>
    </rPh>
    <rPh sb="12" eb="13">
      <t>トウ</t>
    </rPh>
    <phoneticPr fontId="2"/>
  </si>
  <si>
    <t>井口流通センター(事務所棟)</t>
    <rPh sb="0" eb="2">
      <t>イノクチ</t>
    </rPh>
    <rPh sb="2" eb="4">
      <t>リュウツウ</t>
    </rPh>
    <rPh sb="9" eb="11">
      <t>ジム</t>
    </rPh>
    <rPh sb="11" eb="12">
      <t>ショ</t>
    </rPh>
    <rPh sb="12" eb="13">
      <t>トウ</t>
    </rPh>
    <phoneticPr fontId="2"/>
  </si>
  <si>
    <t>㈱シンクスコーポレーション関西工場</t>
    <rPh sb="13" eb="15">
      <t>カンサイ</t>
    </rPh>
    <rPh sb="15" eb="17">
      <t>コウジョウ</t>
    </rPh>
    <phoneticPr fontId="2"/>
  </si>
  <si>
    <t>兵庫県神戸市</t>
    <rPh sb="0" eb="3">
      <t>ヒョウゴケン</t>
    </rPh>
    <rPh sb="3" eb="6">
      <t>コウベシ</t>
    </rPh>
    <phoneticPr fontId="2"/>
  </si>
  <si>
    <t>関東マツダ溝の口店</t>
    <rPh sb="5" eb="6">
      <t>ミゾ</t>
    </rPh>
    <rPh sb="7" eb="8">
      <t>クチ</t>
    </rPh>
    <rPh sb="8" eb="9">
      <t>テン</t>
    </rPh>
    <phoneticPr fontId="2"/>
  </si>
  <si>
    <t>スーパーセンターオークワ掛川下垂木店</t>
    <rPh sb="12" eb="14">
      <t>カケガワ</t>
    </rPh>
    <rPh sb="14" eb="16">
      <t>カスイ</t>
    </rPh>
    <rPh sb="16" eb="17">
      <t>キ</t>
    </rPh>
    <rPh sb="17" eb="18">
      <t>テン</t>
    </rPh>
    <phoneticPr fontId="2"/>
  </si>
  <si>
    <t>-</t>
  </si>
  <si>
    <t>青森県青森市</t>
    <rPh sb="0" eb="2">
      <t>アオモリ</t>
    </rPh>
    <rPh sb="2" eb="3">
      <t>ケン</t>
    </rPh>
    <rPh sb="3" eb="6">
      <t>アオモリシ</t>
    </rPh>
    <phoneticPr fontId="2"/>
  </si>
  <si>
    <t>シマヤフーズ㈱工場</t>
    <phoneticPr fontId="2"/>
  </si>
  <si>
    <t>㈲安岡蒲鉾店新工場</t>
    <rPh sb="1" eb="3">
      <t>ヤスオカ</t>
    </rPh>
    <rPh sb="3" eb="5">
      <t>カマボコ</t>
    </rPh>
    <rPh sb="5" eb="6">
      <t>テン</t>
    </rPh>
    <rPh sb="6" eb="9">
      <t>シンコウジョウ</t>
    </rPh>
    <phoneticPr fontId="2"/>
  </si>
  <si>
    <t>愛媛県宇和島市</t>
    <rPh sb="0" eb="3">
      <t>エヒメケン</t>
    </rPh>
    <rPh sb="3" eb="7">
      <t>ウワジマシ</t>
    </rPh>
    <phoneticPr fontId="2"/>
  </si>
  <si>
    <t>福岡県警察航空隊庁舎(本体棟)</t>
    <rPh sb="0" eb="2">
      <t>フクオカ</t>
    </rPh>
    <rPh sb="2" eb="3">
      <t>ケン</t>
    </rPh>
    <rPh sb="3" eb="5">
      <t>ケイサツ</t>
    </rPh>
    <rPh sb="5" eb="8">
      <t>コウクウタイ</t>
    </rPh>
    <rPh sb="8" eb="10">
      <t>チョウシャ</t>
    </rPh>
    <rPh sb="11" eb="13">
      <t>ホンタイ</t>
    </rPh>
    <rPh sb="13" eb="14">
      <t>トウ</t>
    </rPh>
    <phoneticPr fontId="2"/>
  </si>
  <si>
    <t>福岡県福岡市</t>
    <rPh sb="0" eb="3">
      <t>フクオカケン</t>
    </rPh>
    <rPh sb="3" eb="6">
      <t>フクオカシ</t>
    </rPh>
    <phoneticPr fontId="2"/>
  </si>
  <si>
    <t>網岡マンション</t>
    <rPh sb="0" eb="2">
      <t>アミオカ</t>
    </rPh>
    <phoneticPr fontId="2"/>
  </si>
  <si>
    <t>バロー淡路店</t>
    <rPh sb="3" eb="5">
      <t>アワジ</t>
    </rPh>
    <rPh sb="5" eb="6">
      <t>テン</t>
    </rPh>
    <phoneticPr fontId="2"/>
  </si>
  <si>
    <t>大阪府大阪市</t>
    <rPh sb="0" eb="3">
      <t>オオサカフ</t>
    </rPh>
    <rPh sb="3" eb="6">
      <t>オオサカシ</t>
    </rPh>
    <phoneticPr fontId="2"/>
  </si>
  <si>
    <t>向島流通サービス㈱広野倉庫</t>
    <rPh sb="0" eb="2">
      <t>ムコウジマ</t>
    </rPh>
    <rPh sb="2" eb="4">
      <t>リュウツウ</t>
    </rPh>
    <rPh sb="9" eb="11">
      <t>ヒロノ</t>
    </rPh>
    <rPh sb="11" eb="13">
      <t>ソウコ</t>
    </rPh>
    <phoneticPr fontId="2"/>
  </si>
  <si>
    <t>1層2段</t>
    <rPh sb="1" eb="2">
      <t>ソウ</t>
    </rPh>
    <rPh sb="3" eb="4">
      <t>ダン</t>
    </rPh>
    <phoneticPr fontId="2"/>
  </si>
  <si>
    <t>HTB駐車場　ヒルトンホテル東京ベイ駐車場</t>
    <phoneticPr fontId="2"/>
  </si>
  <si>
    <t>大久保地区公共施設再生事業(駐車場棟)</t>
    <rPh sb="0" eb="3">
      <t>オオクボ</t>
    </rPh>
    <rPh sb="3" eb="5">
      <t>チク</t>
    </rPh>
    <rPh sb="5" eb="7">
      <t>コウキョウ</t>
    </rPh>
    <rPh sb="7" eb="9">
      <t>シセツ</t>
    </rPh>
    <rPh sb="9" eb="11">
      <t>サイセイ</t>
    </rPh>
    <rPh sb="11" eb="13">
      <t>ジギョウ</t>
    </rPh>
    <rPh sb="14" eb="17">
      <t>チュウシャジョウ</t>
    </rPh>
    <rPh sb="17" eb="18">
      <t>トウ</t>
    </rPh>
    <phoneticPr fontId="2"/>
  </si>
  <si>
    <t>千葉県習志野市</t>
  </si>
  <si>
    <t>ベイシアモール潮来店</t>
    <rPh sb="7" eb="9">
      <t>イタコ</t>
    </rPh>
    <rPh sb="9" eb="10">
      <t>テン</t>
    </rPh>
    <phoneticPr fontId="2"/>
  </si>
  <si>
    <t>茨城県潮来市</t>
    <rPh sb="0" eb="3">
      <t>イバラキケン</t>
    </rPh>
    <rPh sb="3" eb="5">
      <t>イタコ</t>
    </rPh>
    <rPh sb="5" eb="6">
      <t>シ</t>
    </rPh>
    <phoneticPr fontId="2"/>
  </si>
  <si>
    <t>ツルハドラッグ韮崎龍岡店</t>
    <rPh sb="7" eb="9">
      <t>ニラサキ</t>
    </rPh>
    <rPh sb="9" eb="11">
      <t>タツオカ</t>
    </rPh>
    <rPh sb="11" eb="12">
      <t>テン</t>
    </rPh>
    <phoneticPr fontId="2"/>
  </si>
  <si>
    <t>山梨県韮崎市</t>
    <rPh sb="0" eb="3">
      <t>ヤマナシケン</t>
    </rPh>
    <rPh sb="3" eb="6">
      <t>ニラサキシ</t>
    </rPh>
    <phoneticPr fontId="2"/>
  </si>
  <si>
    <t>バローHCプロサイト名港店</t>
    <rPh sb="10" eb="12">
      <t>メイコウ</t>
    </rPh>
    <rPh sb="12" eb="13">
      <t>テン</t>
    </rPh>
    <phoneticPr fontId="2"/>
  </si>
  <si>
    <t>※TNF-D</t>
    <phoneticPr fontId="2"/>
  </si>
  <si>
    <t>※TNF-D</t>
    <phoneticPr fontId="2"/>
  </si>
  <si>
    <t>矢野口自工福島・浜通り新工場(整備工場棟)</t>
    <phoneticPr fontId="2"/>
  </si>
  <si>
    <t>※TNF-D</t>
  </si>
  <si>
    <t>熊本県八代市</t>
  </si>
  <si>
    <t>山形県鶴岡市</t>
  </si>
  <si>
    <t>千葉県茂原市</t>
  </si>
  <si>
    <t>ＫI-ＨＯＵＳＥ</t>
  </si>
  <si>
    <t>㈱滋賀運送竜王物流センター</t>
    <phoneticPr fontId="2"/>
  </si>
  <si>
    <t>太平洋セメント㈱和歌山ＳＳ倉庫</t>
    <phoneticPr fontId="2"/>
  </si>
  <si>
    <t>広島バス㈱井口車庫事務所棟</t>
    <rPh sb="9" eb="11">
      <t>ジム</t>
    </rPh>
    <rPh sb="11" eb="12">
      <t>ショ</t>
    </rPh>
    <rPh sb="12" eb="13">
      <t>トウ</t>
    </rPh>
    <phoneticPr fontId="3"/>
  </si>
  <si>
    <t>㈱アドバネクス埼玉工場</t>
    <phoneticPr fontId="2"/>
  </si>
  <si>
    <t>原町田6丁目駐車場</t>
    <phoneticPr fontId="2"/>
  </si>
  <si>
    <t>㈱スギヤマ紙業倉庫</t>
    <phoneticPr fontId="2"/>
  </si>
  <si>
    <t>薬王堂にかほ象潟店</t>
    <phoneticPr fontId="2"/>
  </si>
  <si>
    <t>佐々木酒造店工場及び店舗</t>
    <phoneticPr fontId="2"/>
  </si>
  <si>
    <t>エア・リキード蒲郡水素ステーション</t>
    <phoneticPr fontId="2"/>
  </si>
  <si>
    <t>※ＷＴ</t>
    <phoneticPr fontId="2"/>
  </si>
  <si>
    <t>滋賀県蒲生郡</t>
    <rPh sb="0" eb="3">
      <t>シガケン</t>
    </rPh>
    <rPh sb="3" eb="6">
      <t>ガモウグン</t>
    </rPh>
    <phoneticPr fontId="2"/>
  </si>
  <si>
    <t>4層5段</t>
    <rPh sb="1" eb="2">
      <t>ソウ</t>
    </rPh>
    <rPh sb="3" eb="4">
      <t>ダン</t>
    </rPh>
    <phoneticPr fontId="2"/>
  </si>
  <si>
    <t>東京都町田市</t>
    <rPh sb="0" eb="3">
      <t>トウキョウト</t>
    </rPh>
    <rPh sb="3" eb="6">
      <t>マチダシ</t>
    </rPh>
    <phoneticPr fontId="2"/>
  </si>
  <si>
    <t>静岡県富士市</t>
    <rPh sb="0" eb="2">
      <t>シズオカ</t>
    </rPh>
    <rPh sb="2" eb="3">
      <t>ケン</t>
    </rPh>
    <rPh sb="3" eb="6">
      <t>フジシ</t>
    </rPh>
    <phoneticPr fontId="2"/>
  </si>
  <si>
    <t>秋田県にかほ市</t>
    <rPh sb="0" eb="3">
      <t>アキタケン</t>
    </rPh>
    <rPh sb="6" eb="7">
      <t>シ</t>
    </rPh>
    <phoneticPr fontId="2"/>
  </si>
  <si>
    <t>沖縄県南城市</t>
    <rPh sb="3" eb="6">
      <t>ナンジョウシ</t>
    </rPh>
    <phoneticPr fontId="2"/>
  </si>
  <si>
    <t>水素ステーション</t>
    <rPh sb="0" eb="2">
      <t>スイソ</t>
    </rPh>
    <phoneticPr fontId="2"/>
  </si>
  <si>
    <t>愛知県蒲郡市</t>
    <rPh sb="0" eb="3">
      <t>アイチケン</t>
    </rPh>
    <rPh sb="3" eb="6">
      <t>ガマゴオリシ</t>
    </rPh>
    <phoneticPr fontId="2"/>
  </si>
  <si>
    <t>埼玉県児玉群</t>
    <rPh sb="0" eb="3">
      <t>サイタマケン</t>
    </rPh>
    <rPh sb="3" eb="5">
      <t>コダマ</t>
    </rPh>
    <rPh sb="5" eb="6">
      <t>グン</t>
    </rPh>
    <phoneticPr fontId="2"/>
  </si>
  <si>
    <t>草加谷塚上町計画(4棟)</t>
    <rPh sb="0" eb="2">
      <t>ソウカ</t>
    </rPh>
    <rPh sb="2" eb="4">
      <t>ヤツカ</t>
    </rPh>
    <rPh sb="4" eb="5">
      <t>ウエ</t>
    </rPh>
    <rPh sb="5" eb="6">
      <t>マチ</t>
    </rPh>
    <rPh sb="6" eb="8">
      <t>ケイカク</t>
    </rPh>
    <rPh sb="10" eb="11">
      <t>トウ</t>
    </rPh>
    <phoneticPr fontId="3"/>
  </si>
  <si>
    <t>※ハイブリッド</t>
    <phoneticPr fontId="2"/>
  </si>
  <si>
    <t>㈱カナモト山梨営業所</t>
  </si>
  <si>
    <t>太平洋セメント大船渡発電所バイオマス発電設備</t>
  </si>
  <si>
    <t>るいけ温泉</t>
  </si>
  <si>
    <t>コナズ珈琲幕張店</t>
  </si>
  <si>
    <t>㈱小林精機第五工場及び渡り廊下棟</t>
    <rPh sb="1" eb="5">
      <t>コバヤシセイキ</t>
    </rPh>
    <rPh sb="5" eb="7">
      <t>ダイゴ</t>
    </rPh>
    <rPh sb="7" eb="9">
      <t>コウジョウ</t>
    </rPh>
    <rPh sb="9" eb="10">
      <t>オヨ</t>
    </rPh>
    <rPh sb="11" eb="12">
      <t>ワタ</t>
    </rPh>
    <rPh sb="13" eb="15">
      <t>ロウカ</t>
    </rPh>
    <rPh sb="15" eb="16">
      <t>ムネ</t>
    </rPh>
    <phoneticPr fontId="3"/>
  </si>
  <si>
    <t>ソーデナガノ松本工場</t>
    <rPh sb="6" eb="10">
      <t>マツモトコウジョウ</t>
    </rPh>
    <phoneticPr fontId="3"/>
  </si>
  <si>
    <t>貯留施設</t>
    <rPh sb="0" eb="2">
      <t>チョリュウ</t>
    </rPh>
    <rPh sb="2" eb="4">
      <t>シセツ</t>
    </rPh>
    <phoneticPr fontId="2"/>
  </si>
  <si>
    <t>岩手県大船渡市</t>
    <rPh sb="0" eb="3">
      <t>イワテケン</t>
    </rPh>
    <rPh sb="3" eb="7">
      <t>オオフナトシ</t>
    </rPh>
    <phoneticPr fontId="2"/>
  </si>
  <si>
    <t>2階建</t>
    <rPh sb="1" eb="3">
      <t>ガイダテ</t>
    </rPh>
    <phoneticPr fontId="2"/>
  </si>
  <si>
    <t>岩手郡滝沢村</t>
    <phoneticPr fontId="2"/>
  </si>
  <si>
    <t>3階建</t>
    <rPh sb="1" eb="3">
      <t>ガイダテ</t>
    </rPh>
    <phoneticPr fontId="2"/>
  </si>
  <si>
    <t>2層3段</t>
    <rPh sb="1" eb="2">
      <t>ソウ</t>
    </rPh>
    <rPh sb="3" eb="4">
      <t>ダン</t>
    </rPh>
    <phoneticPr fontId="2"/>
  </si>
  <si>
    <t>中川鋼管㈱潮見町倉庫</t>
  </si>
  <si>
    <t>JA山形全農庄内南部ライスステーション</t>
  </si>
  <si>
    <t>㈱やまみ富士山麓工場</t>
  </si>
  <si>
    <t>㈱ホクガン駐車場</t>
  </si>
  <si>
    <t>岡山県倉敷市</t>
  </si>
  <si>
    <t>愛知県名古屋市</t>
  </si>
  <si>
    <t>山形県東田川郡</t>
  </si>
  <si>
    <t>静岡県駿東郡</t>
  </si>
  <si>
    <t>長野県松本市</t>
  </si>
  <si>
    <t>沖縄県糸満市</t>
  </si>
  <si>
    <t>青森県八戸市</t>
  </si>
  <si>
    <t>木造</t>
  </si>
  <si>
    <t>1階中2階</t>
    <rPh sb="1" eb="2">
      <t>カイ</t>
    </rPh>
    <phoneticPr fontId="2"/>
  </si>
  <si>
    <t>※WT</t>
  </si>
  <si>
    <t>-</t>
    <phoneticPr fontId="2"/>
  </si>
  <si>
    <t>山梨県都留市</t>
    <phoneticPr fontId="2"/>
  </si>
  <si>
    <t>KAPAS広島支店</t>
    <phoneticPr fontId="2"/>
  </si>
  <si>
    <t>平屋建</t>
    <rPh sb="0" eb="2">
      <t>ヒラヤ</t>
    </rPh>
    <rPh sb="2" eb="3">
      <t>タテ</t>
    </rPh>
    <phoneticPr fontId="2"/>
  </si>
  <si>
    <t>一部2F</t>
    <rPh sb="0" eb="2">
      <t>イチブ</t>
    </rPh>
    <phoneticPr fontId="2"/>
  </si>
  <si>
    <t>一柳運送倉庫</t>
  </si>
  <si>
    <t>MINI NEXT　ルーバー</t>
  </si>
  <si>
    <t>福島FRC製造設備設置工事(2棟)</t>
  </si>
  <si>
    <t>クスリのアオキ潟端店</t>
  </si>
  <si>
    <t>デンソー山形Ⅱ期工事</t>
  </si>
  <si>
    <t>ホンダカーズ青森五所川原店</t>
  </si>
  <si>
    <t>イエローハット利府店</t>
  </si>
  <si>
    <t>TSUTAYA利府店</t>
  </si>
  <si>
    <t>㈱川健川村商店様倉庫</t>
  </si>
  <si>
    <t>マルエーミニ金石店</t>
  </si>
  <si>
    <t>広島県広島市</t>
  </si>
  <si>
    <t>青森県五所川原市</t>
  </si>
  <si>
    <t>山形県西置賜郡</t>
  </si>
  <si>
    <t>滋賀県野洲市</t>
  </si>
  <si>
    <t>岡山県岡山市</t>
  </si>
  <si>
    <t>福島県相馬郡</t>
  </si>
  <si>
    <t>石川県河北郡</t>
  </si>
  <si>
    <t>一部2F</t>
  </si>
  <si>
    <t>宮城県宮城郡</t>
  </si>
  <si>
    <t>青森県青森市</t>
  </si>
  <si>
    <t>石川県金沢市</t>
  </si>
  <si>
    <t>工場</t>
    <phoneticPr fontId="2"/>
  </si>
  <si>
    <t>※TNF-D・ハイブリッド</t>
    <phoneticPr fontId="2"/>
  </si>
  <si>
    <t>広島県竹原市</t>
  </si>
  <si>
    <t>宮城県角田市</t>
  </si>
  <si>
    <t>新潟県上越市</t>
  </si>
  <si>
    <t>新潟県新潟市</t>
  </si>
  <si>
    <t>沖縄県島尻郡</t>
  </si>
  <si>
    <t>㈱倉岡紙工新工場</t>
  </si>
  <si>
    <t>MINI大阪北</t>
  </si>
  <si>
    <t>竹原市立たけはら認定こども園</t>
  </si>
  <si>
    <t>ラ・ムー新潟亀田店</t>
  </si>
  <si>
    <t>ツルハドラッグ大河原小島店</t>
  </si>
  <si>
    <t>東北臨海興業㈱事務所</t>
  </si>
  <si>
    <t>㈱七蔵複合商業施設　スーパーマーケット棟</t>
  </si>
  <si>
    <t>与那原商業施設（スーパー棟）</t>
  </si>
  <si>
    <t>V･drug千種公園北店</t>
  </si>
  <si>
    <t>熊本県上益城郡</t>
    <rPh sb="4" eb="6">
      <t>マシキ</t>
    </rPh>
    <phoneticPr fontId="2"/>
  </si>
  <si>
    <t>神奈川県相模原市</t>
    <rPh sb="6" eb="7">
      <t>ハラ</t>
    </rPh>
    <rPh sb="7" eb="8">
      <t>シ</t>
    </rPh>
    <phoneticPr fontId="2"/>
  </si>
  <si>
    <t>宮城県気仙沼市</t>
    <rPh sb="6" eb="7">
      <t>シ</t>
    </rPh>
    <phoneticPr fontId="2"/>
  </si>
  <si>
    <t>愛知県名古屋市</t>
    <rPh sb="6" eb="7">
      <t>シ</t>
    </rPh>
    <phoneticPr fontId="2"/>
  </si>
  <si>
    <t>ヤマザワ角田店</t>
    <phoneticPr fontId="2"/>
  </si>
  <si>
    <t>ツルハドラッグ百合が原店</t>
  </si>
  <si>
    <t>クレタ北広島店</t>
    <phoneticPr fontId="2"/>
  </si>
  <si>
    <t>島根県出雲市</t>
    <rPh sb="0" eb="3">
      <t>シマネケン</t>
    </rPh>
    <rPh sb="3" eb="5">
      <t>イズモ</t>
    </rPh>
    <rPh sb="5" eb="6">
      <t>シ</t>
    </rPh>
    <phoneticPr fontId="2"/>
  </si>
  <si>
    <t>愛媛県八幡浜市</t>
    <rPh sb="0" eb="2">
      <t>エヒメ</t>
    </rPh>
    <phoneticPr fontId="2"/>
  </si>
  <si>
    <t>大阪府枚方市</t>
    <rPh sb="0" eb="3">
      <t>オオサカフ</t>
    </rPh>
    <rPh sb="3" eb="6">
      <t>ヒラカタシ</t>
    </rPh>
    <phoneticPr fontId="2"/>
  </si>
  <si>
    <t>北海道札幌市</t>
  </si>
  <si>
    <t>茨城県稲敷市</t>
  </si>
  <si>
    <t>北海道石狩市</t>
  </si>
  <si>
    <t>北海道北広島市</t>
  </si>
  <si>
    <t>埼玉県三郷市</t>
  </si>
  <si>
    <t>東京都葛飾区</t>
  </si>
  <si>
    <t>一部2F</t>
    <phoneticPr fontId="2"/>
  </si>
  <si>
    <t>スズキ自販関西枚方新店</t>
  </si>
  <si>
    <t>福岡県警察航空隊庁舎（増築棟）</t>
  </si>
  <si>
    <t>トラストシステム</t>
  </si>
  <si>
    <t>つり具センター手稲富岡店</t>
  </si>
  <si>
    <t>福祉協同サービス移転</t>
  </si>
  <si>
    <t>ネッツトヨタ東都株式会社水元店</t>
  </si>
  <si>
    <t>大丸防音㈱茨城機材センター倉庫増築</t>
  </si>
  <si>
    <t>薬王堂山形遊佐店</t>
  </si>
  <si>
    <t>※TNF-D・T-BAGS</t>
  </si>
  <si>
    <t>岩田産業㈱南熊本支店</t>
    <rPh sb="8" eb="10">
      <t>シテン</t>
    </rPh>
    <phoneticPr fontId="2"/>
  </si>
  <si>
    <t>アルバック東北㈱加工部事務所</t>
    <rPh sb="5" eb="7">
      <t>トウホク</t>
    </rPh>
    <rPh sb="8" eb="10">
      <t>カコウ</t>
    </rPh>
    <rPh sb="10" eb="11">
      <t>ブ</t>
    </rPh>
    <rPh sb="11" eb="13">
      <t>ジム</t>
    </rPh>
    <rPh sb="13" eb="14">
      <t>ショ</t>
    </rPh>
    <phoneticPr fontId="19"/>
  </si>
  <si>
    <t>宮崎県宮崎市</t>
  </si>
  <si>
    <t>千葉県館山市</t>
  </si>
  <si>
    <t>埼玉県吉川市</t>
  </si>
  <si>
    <t>車庫</t>
    <rPh sb="0" eb="2">
      <t>シャコ</t>
    </rPh>
    <phoneticPr fontId="2"/>
  </si>
  <si>
    <t>関東マツダ吉野町リフレッシュセンター</t>
  </si>
  <si>
    <t>埼玉県さいたま市</t>
  </si>
  <si>
    <t>岐阜県各務原市</t>
  </si>
  <si>
    <t>熊本県熊本市</t>
  </si>
  <si>
    <t>北海道岩見沢市</t>
  </si>
  <si>
    <t>福岡県田川市</t>
  </si>
  <si>
    <t>茨城県つくば市</t>
  </si>
  <si>
    <t>福島県南相馬市</t>
  </si>
  <si>
    <t>フーデリー霧島店</t>
  </si>
  <si>
    <t>V・drug蘇原店</t>
  </si>
  <si>
    <t>房州カントリークラブハウス</t>
  </si>
  <si>
    <t>丸カ運送㈱倉庫</t>
  </si>
  <si>
    <t>つくば市学園の森</t>
  </si>
  <si>
    <t>㈲浪田商事農産物一時保管倉庫</t>
  </si>
  <si>
    <t>設備管理所PCB保管庫</t>
  </si>
  <si>
    <t>S造</t>
    <phoneticPr fontId="2"/>
  </si>
  <si>
    <t>弘前倉庫㈱ 五所川原倉庫</t>
    <phoneticPr fontId="2"/>
  </si>
  <si>
    <t>㈱ケイ・エム環境(車庫)</t>
    <rPh sb="9" eb="11">
      <t>シャコ</t>
    </rPh>
    <phoneticPr fontId="3"/>
  </si>
  <si>
    <t>米山伝導機㈱社屋増築</t>
    <rPh sb="2" eb="4">
      <t>デンドウ</t>
    </rPh>
    <phoneticPr fontId="3"/>
  </si>
  <si>
    <t>伊方町観光交流拠点施設</t>
    <phoneticPr fontId="2"/>
  </si>
  <si>
    <t>2F建</t>
    <rPh sb="2" eb="3">
      <t>タテ</t>
    </rPh>
    <phoneticPr fontId="2"/>
  </si>
  <si>
    <t>㈱柳川合同 西蒲池センター</t>
  </si>
  <si>
    <t>ハローズ佐古店</t>
  </si>
  <si>
    <t>岩田産業㈱北九州支店</t>
  </si>
  <si>
    <t>ツルハドラッグ高知若松店</t>
  </si>
  <si>
    <t>日幸産業運輸㈱石狩第二物流センター</t>
  </si>
  <si>
    <t>朝日ヶ丘産業本地物流センター　</t>
  </si>
  <si>
    <t>かりや愛知中央生活協同組合新物流センター</t>
  </si>
  <si>
    <t>株式会社右門第二工場増築</t>
  </si>
  <si>
    <t>福岡県柳川市</t>
  </si>
  <si>
    <t>徳島県徳島市</t>
  </si>
  <si>
    <t>福岡県北九州市</t>
  </si>
  <si>
    <t>愛媛県西宇和郡</t>
  </si>
  <si>
    <t>愛知県豊田市</t>
  </si>
  <si>
    <t>愛知県高浜市</t>
  </si>
  <si>
    <t>山形県山形市</t>
  </si>
  <si>
    <t>埼玉県川越市</t>
  </si>
  <si>
    <t>ＫＯ-ＨＯＵＳＥ</t>
  </si>
  <si>
    <t>金町Ⅱ計画店舗</t>
    <phoneticPr fontId="2"/>
  </si>
  <si>
    <t>日本ペイント防食コーティングス㈱一般倉庫</t>
    <phoneticPr fontId="2"/>
  </si>
  <si>
    <t>RC造</t>
  </si>
  <si>
    <t>ドラッグコスモス西浜店</t>
  </si>
  <si>
    <t>BPS／MINI NEXT加古川</t>
  </si>
  <si>
    <t>MINI岡山整備工場</t>
  </si>
  <si>
    <t>大京新工場従業員宿舎寄宿舎棟</t>
  </si>
  <si>
    <t>神田橋工業工場</t>
  </si>
  <si>
    <t>無添くら寿司　戸田駅前店</t>
  </si>
  <si>
    <t>㈱みちのくクボタ稲垣店整備工場</t>
  </si>
  <si>
    <t>薬王堂多賀城店</t>
  </si>
  <si>
    <t>コーリツ笠岡工場</t>
  </si>
  <si>
    <t>日本海冷凍魚㈱冷蔵庫 １期工事</t>
  </si>
  <si>
    <t>岡山県笠岡市</t>
  </si>
  <si>
    <t>※一般(TNF)</t>
  </si>
  <si>
    <t>鳥取県境港市</t>
  </si>
  <si>
    <t>和歌山県和歌山市</t>
  </si>
  <si>
    <t>兵庫県加古川市</t>
  </si>
  <si>
    <t>石川県小松市</t>
  </si>
  <si>
    <t>北海道稚内市</t>
  </si>
  <si>
    <t>埼玉県入間郡</t>
  </si>
  <si>
    <t>埼玉県戸田市</t>
  </si>
  <si>
    <t>沖縄県うるま市</t>
  </si>
  <si>
    <t>栃木県那須郡</t>
  </si>
  <si>
    <t>千葉県船橋市</t>
  </si>
  <si>
    <t>宮城県多賀城市</t>
  </si>
  <si>
    <t>青森県津軽市</t>
    <rPh sb="3" eb="5">
      <t>ツガル</t>
    </rPh>
    <phoneticPr fontId="2"/>
  </si>
  <si>
    <t>※TNF+</t>
    <phoneticPr fontId="2"/>
  </si>
  <si>
    <t>※TNF+</t>
    <phoneticPr fontId="2"/>
  </si>
  <si>
    <t>うるま市某工場新築工事</t>
    <phoneticPr fontId="2"/>
  </si>
  <si>
    <t>日照電機製作所</t>
    <rPh sb="0" eb="2">
      <t>ニッショウ</t>
    </rPh>
    <rPh sb="2" eb="4">
      <t>デンキ</t>
    </rPh>
    <rPh sb="4" eb="7">
      <t>セイサクショ</t>
    </rPh>
    <phoneticPr fontId="19"/>
  </si>
  <si>
    <t>神奈川県川崎市</t>
    <rPh sb="0" eb="3">
      <t>カナガワ</t>
    </rPh>
    <rPh sb="3" eb="4">
      <t>ケン</t>
    </rPh>
    <phoneticPr fontId="2"/>
  </si>
  <si>
    <t>静岡県浜松市</t>
    <rPh sb="0" eb="3">
      <t>シズオカケン</t>
    </rPh>
    <rPh sb="3" eb="6">
      <t>ハママツシ</t>
    </rPh>
    <phoneticPr fontId="2"/>
  </si>
  <si>
    <t>愛媛県松山市</t>
    <rPh sb="0" eb="3">
      <t>エヒメケン</t>
    </rPh>
    <rPh sb="3" eb="6">
      <t>マツヤマシ</t>
    </rPh>
    <phoneticPr fontId="2"/>
  </si>
  <si>
    <t>バロー浜松中島店 地盤改良解体工事</t>
  </si>
  <si>
    <t>北斎院町建売モデル新築工事</t>
  </si>
  <si>
    <t>東京精密器具製作所川崎新工場</t>
  </si>
  <si>
    <t>Audi青森ショールーム</t>
  </si>
  <si>
    <t>セントラルスポーツ茂原店</t>
  </si>
  <si>
    <t>㈱アイダ本社</t>
  </si>
  <si>
    <t>弘前倉庫㈱五所川原倉庫 増築</t>
  </si>
  <si>
    <t>中央物産㈱ 新伊勢原LC危険物倉庫増築</t>
  </si>
  <si>
    <t>静岡県静岡市</t>
  </si>
  <si>
    <t>※TNF+</t>
  </si>
  <si>
    <t>神奈川県伊勢原市</t>
  </si>
  <si>
    <t>ネッツトヨタ東都㈱おおたかの森</t>
    <phoneticPr fontId="2"/>
  </si>
  <si>
    <t>JA全農中四国広域物流センター農薬危険物貯蔵施設　</t>
  </si>
  <si>
    <t>丸三食品㈱工場増築</t>
    <rPh sb="7" eb="9">
      <t>ゾウチク</t>
    </rPh>
    <phoneticPr fontId="19"/>
  </si>
  <si>
    <t>ジュンテンドー大竹店</t>
    <rPh sb="7" eb="9">
      <t>オオタケ</t>
    </rPh>
    <rPh sb="9" eb="10">
      <t>テン</t>
    </rPh>
    <phoneticPr fontId="19"/>
  </si>
  <si>
    <t>㈱倉田技研工場</t>
    <rPh sb="1" eb="3">
      <t>クラタ</t>
    </rPh>
    <rPh sb="3" eb="5">
      <t>ギケン</t>
    </rPh>
    <rPh sb="5" eb="7">
      <t>コウジョウ</t>
    </rPh>
    <phoneticPr fontId="19"/>
  </si>
  <si>
    <t>東京都墨田区</t>
  </si>
  <si>
    <t>徳島県小松島市</t>
  </si>
  <si>
    <t>山口県熊毛郡</t>
  </si>
  <si>
    <t>滋賀県蒲生郡</t>
  </si>
  <si>
    <t>埼玉県八潮市</t>
  </si>
  <si>
    <t>北海道千歳市</t>
  </si>
  <si>
    <t>広島県福山市</t>
  </si>
  <si>
    <t>W造</t>
  </si>
  <si>
    <t>青森県むつ市</t>
  </si>
  <si>
    <t>広島県大竹市</t>
  </si>
  <si>
    <t>1層2段</t>
  </si>
  <si>
    <t>ハローズ大林店</t>
  </si>
  <si>
    <t>エフピコホーム</t>
  </si>
  <si>
    <t>ジャムフレンドクラブAむつ十二林店増築</t>
  </si>
  <si>
    <t>与那原商業施設(テナント棟)</t>
  </si>
  <si>
    <t>関東マツダ墨田店</t>
  </si>
  <si>
    <t>㈱清水製作所工場</t>
  </si>
  <si>
    <t>協栄倉庫㈱新F棟危険物倉庫</t>
  </si>
  <si>
    <t>岩田醸造㈱千歳工場増築</t>
    <phoneticPr fontId="2"/>
  </si>
  <si>
    <t>埼玉県吉川市</t>
    <rPh sb="5" eb="6">
      <t>シ</t>
    </rPh>
    <phoneticPr fontId="2"/>
  </si>
  <si>
    <t>石川県羽咋市</t>
    <rPh sb="5" eb="6">
      <t>シ</t>
    </rPh>
    <phoneticPr fontId="2"/>
  </si>
  <si>
    <t>関根様自動車整備工場</t>
  </si>
  <si>
    <t>旗艦長門　</t>
    <phoneticPr fontId="2"/>
  </si>
  <si>
    <t>Av･Br伊万里店</t>
    <phoneticPr fontId="2"/>
  </si>
  <si>
    <t>佐賀県伊万里市</t>
  </si>
  <si>
    <t>埼玉県越谷市</t>
  </si>
  <si>
    <t>富山県高岡市</t>
  </si>
  <si>
    <t>神奈川県横浜市</t>
  </si>
  <si>
    <t>福島県いわき市</t>
  </si>
  <si>
    <t>千葉県夷隅郡</t>
  </si>
  <si>
    <t>茨城県北茨城市</t>
  </si>
  <si>
    <t>沖縄県那覇市</t>
  </si>
  <si>
    <t>広島県呉市</t>
  </si>
  <si>
    <t>鹿児島県鹿児島市</t>
    <rPh sb="0" eb="4">
      <t>カゴシマケン</t>
    </rPh>
    <rPh sb="4" eb="8">
      <t>カゴシマシ</t>
    </rPh>
    <phoneticPr fontId="2"/>
  </si>
  <si>
    <t>1部2F</t>
  </si>
  <si>
    <t>南国殖産㈱鹿児島南港水素ステーション</t>
  </si>
  <si>
    <t>中越エコプロダクツ㈱MAPKA製造工場</t>
  </si>
  <si>
    <t>吾郷税理士事務所社屋</t>
  </si>
  <si>
    <t>北茨城精密加工 関本第6工場</t>
  </si>
  <si>
    <t>ヤマザワ鶴岡茅原店</t>
  </si>
  <si>
    <t>那覇バス株式会社具志営業所</t>
  </si>
  <si>
    <t>高萩自動社工業大型塗装工場</t>
  </si>
  <si>
    <t>東方町倉庫PJ</t>
  </si>
  <si>
    <t>㈱ハマイ大多喜工場 第7号棟・製品研究開発棟他</t>
  </si>
  <si>
    <t>沖縄県名護市</t>
  </si>
  <si>
    <t>正木眼科クリニック</t>
  </si>
  <si>
    <t>TPかねひで東江市場</t>
  </si>
  <si>
    <t>※TNF-D・ハイブリッド</t>
  </si>
  <si>
    <t>※TNF-D・ハイブリッド</t>
    <phoneticPr fontId="2"/>
  </si>
  <si>
    <t>愛知県北名古屋市</t>
    <rPh sb="0" eb="3">
      <t>アイチケン</t>
    </rPh>
    <rPh sb="3" eb="8">
      <t>キタナゴヤシ</t>
    </rPh>
    <phoneticPr fontId="2"/>
  </si>
  <si>
    <t>エア・リキード北名古屋水素ステーション</t>
  </si>
  <si>
    <t>バロー領下店</t>
    <phoneticPr fontId="2"/>
  </si>
  <si>
    <t>ハローズ大林店　看板下改良</t>
  </si>
  <si>
    <t>ゆきのこ保育園</t>
    <phoneticPr fontId="2"/>
  </si>
  <si>
    <t>スーパーマーケット</t>
    <phoneticPr fontId="2"/>
  </si>
  <si>
    <t>スーパーマーケット</t>
    <phoneticPr fontId="2"/>
  </si>
  <si>
    <t>ドラッグストア</t>
    <phoneticPr fontId="2"/>
  </si>
  <si>
    <t>アパレル店</t>
    <rPh sb="4" eb="5">
      <t>テン</t>
    </rPh>
    <phoneticPr fontId="2"/>
  </si>
  <si>
    <t>クリーニング店</t>
    <rPh sb="6" eb="7">
      <t>テン</t>
    </rPh>
    <phoneticPr fontId="2"/>
  </si>
  <si>
    <t>ディスカウントストア</t>
    <phoneticPr fontId="2"/>
  </si>
  <si>
    <t>ショッピングモール</t>
    <phoneticPr fontId="2"/>
  </si>
  <si>
    <t>カーディーラー</t>
    <phoneticPr fontId="2"/>
  </si>
  <si>
    <t>物販店</t>
    <rPh sb="0" eb="3">
      <t>ブッパンテン</t>
    </rPh>
    <phoneticPr fontId="2"/>
  </si>
  <si>
    <t>スーパーマーケット</t>
    <phoneticPr fontId="2"/>
  </si>
  <si>
    <t>スーパーマーケット</t>
    <phoneticPr fontId="2"/>
  </si>
  <si>
    <t>スーパーマーケット</t>
    <phoneticPr fontId="2"/>
  </si>
  <si>
    <t>物流センター</t>
    <rPh sb="0" eb="2">
      <t>ブツリュウ</t>
    </rPh>
    <phoneticPr fontId="4"/>
  </si>
  <si>
    <t>スーパーマーケット</t>
    <phoneticPr fontId="2"/>
  </si>
  <si>
    <t>冠婚葬祭施設</t>
    <rPh sb="0" eb="2">
      <t>カンコン</t>
    </rPh>
    <rPh sb="2" eb="4">
      <t>ソウサイ</t>
    </rPh>
    <rPh sb="4" eb="6">
      <t>シセツ</t>
    </rPh>
    <phoneticPr fontId="4"/>
  </si>
  <si>
    <t>物販店</t>
    <phoneticPr fontId="2"/>
  </si>
  <si>
    <t>物販店</t>
    <rPh sb="0" eb="3">
      <t>ブッパンテン</t>
    </rPh>
    <phoneticPr fontId="4"/>
  </si>
  <si>
    <t>工場</t>
    <phoneticPr fontId="2"/>
  </si>
  <si>
    <t>物販店</t>
    <rPh sb="0" eb="2">
      <t>ブッパン</t>
    </rPh>
    <rPh sb="2" eb="3">
      <t>テン</t>
    </rPh>
    <phoneticPr fontId="2"/>
  </si>
  <si>
    <t>スーパーマーケット</t>
    <phoneticPr fontId="2"/>
  </si>
  <si>
    <t>カーディーラー</t>
    <phoneticPr fontId="2"/>
  </si>
  <si>
    <t>カーディーラー</t>
    <phoneticPr fontId="2"/>
  </si>
  <si>
    <t>AO新京都白川店</t>
    <phoneticPr fontId="2"/>
  </si>
  <si>
    <t>機械室</t>
    <rPh sb="0" eb="2">
      <t>キカイ</t>
    </rPh>
    <rPh sb="2" eb="3">
      <t>シツ</t>
    </rPh>
    <phoneticPr fontId="2"/>
  </si>
  <si>
    <t>スーパーマーケット</t>
    <phoneticPr fontId="2"/>
  </si>
  <si>
    <t>農業施設</t>
    <rPh sb="0" eb="2">
      <t>ノウギョウ</t>
    </rPh>
    <rPh sb="2" eb="4">
      <t>シセツ</t>
    </rPh>
    <phoneticPr fontId="2"/>
  </si>
  <si>
    <t>ディスカウントストア</t>
    <phoneticPr fontId="2"/>
  </si>
  <si>
    <t>スーパーマーケット</t>
    <phoneticPr fontId="2"/>
  </si>
  <si>
    <t>遊技場</t>
    <phoneticPr fontId="2"/>
  </si>
  <si>
    <t>倉庫</t>
    <phoneticPr fontId="2"/>
  </si>
  <si>
    <t>三島フルーツパーク</t>
    <phoneticPr fontId="2"/>
  </si>
  <si>
    <t>カーディーラー</t>
    <phoneticPr fontId="2"/>
  </si>
  <si>
    <t>金融機関</t>
    <rPh sb="0" eb="2">
      <t>キンユウ</t>
    </rPh>
    <rPh sb="2" eb="4">
      <t>キカン</t>
    </rPh>
    <phoneticPr fontId="2"/>
  </si>
  <si>
    <t>スーパーマーケット</t>
    <phoneticPr fontId="2"/>
  </si>
  <si>
    <t>ディスカウントストア</t>
    <phoneticPr fontId="2"/>
  </si>
  <si>
    <t>事務所</t>
    <phoneticPr fontId="2"/>
  </si>
  <si>
    <t>事務所</t>
    <phoneticPr fontId="2"/>
  </si>
  <si>
    <t>ディスカウントストア</t>
    <phoneticPr fontId="2"/>
  </si>
  <si>
    <t>ホームセンター</t>
    <phoneticPr fontId="2"/>
  </si>
  <si>
    <t>飲食店</t>
    <phoneticPr fontId="2"/>
  </si>
  <si>
    <t>学校</t>
    <phoneticPr fontId="2"/>
  </si>
  <si>
    <t>カーディーラー</t>
    <phoneticPr fontId="2"/>
  </si>
  <si>
    <t>カーディーラー</t>
    <phoneticPr fontId="2"/>
  </si>
  <si>
    <t>物販店</t>
    <rPh sb="0" eb="2">
      <t>ブッパン</t>
    </rPh>
    <phoneticPr fontId="2"/>
  </si>
  <si>
    <t>スーパーマーケット</t>
    <phoneticPr fontId="2"/>
  </si>
  <si>
    <t>バロー松阪</t>
    <phoneticPr fontId="2"/>
  </si>
  <si>
    <t>ホームセンター</t>
    <phoneticPr fontId="2"/>
  </si>
  <si>
    <t>事務所</t>
    <phoneticPr fontId="2"/>
  </si>
  <si>
    <t>スーパーマーケット</t>
    <phoneticPr fontId="2"/>
  </si>
  <si>
    <t>宗教施設</t>
    <rPh sb="0" eb="2">
      <t>シュウキョウ</t>
    </rPh>
    <rPh sb="2" eb="4">
      <t>シセツ</t>
    </rPh>
    <phoneticPr fontId="2"/>
  </si>
  <si>
    <t>ディスカウントストア</t>
    <phoneticPr fontId="2"/>
  </si>
  <si>
    <t>ベルクス南浦和店</t>
    <rPh sb="4" eb="8">
      <t>ミナミウラワテン</t>
    </rPh>
    <phoneticPr fontId="2"/>
  </si>
  <si>
    <t>ＨＩひろせ明野店(A棟、B棟)</t>
    <phoneticPr fontId="2"/>
  </si>
  <si>
    <t>ホームセンター</t>
    <phoneticPr fontId="2"/>
  </si>
  <si>
    <t>キョーエイ新山城橋</t>
    <phoneticPr fontId="2"/>
  </si>
  <si>
    <t>事務所</t>
    <phoneticPr fontId="2"/>
  </si>
  <si>
    <t>ドラッグストア</t>
    <phoneticPr fontId="2"/>
  </si>
  <si>
    <t>ドラッグストア</t>
    <phoneticPr fontId="2"/>
  </si>
  <si>
    <t>ひまり大庭</t>
    <phoneticPr fontId="2"/>
  </si>
  <si>
    <t>栗東安養寺店舗（MV滋賀）JA棟</t>
    <phoneticPr fontId="2"/>
  </si>
  <si>
    <t>オートテラス長苗代</t>
    <phoneticPr fontId="2"/>
  </si>
  <si>
    <t>カーディーラー</t>
    <phoneticPr fontId="2"/>
  </si>
  <si>
    <t>ドラッグストア</t>
    <phoneticPr fontId="2"/>
  </si>
  <si>
    <t>ホームセンター</t>
    <phoneticPr fontId="2"/>
  </si>
  <si>
    <t>高萩自動車工業㈱車検場</t>
    <phoneticPr fontId="2"/>
  </si>
  <si>
    <t>栗東安養寺店（MV滋賀）本棟</t>
    <phoneticPr fontId="2"/>
  </si>
  <si>
    <t>スーパーマーケット</t>
    <phoneticPr fontId="2"/>
  </si>
  <si>
    <t>バロー甲府昭和店</t>
    <phoneticPr fontId="2"/>
  </si>
  <si>
    <t>バロー甲府昭和店 　テナント棟</t>
    <phoneticPr fontId="2"/>
  </si>
  <si>
    <t>尻手駅前</t>
    <phoneticPr fontId="2"/>
  </si>
  <si>
    <t>カーディーラー</t>
    <phoneticPr fontId="2"/>
  </si>
  <si>
    <t>バロー安城ショッピングセンター</t>
    <phoneticPr fontId="2"/>
  </si>
  <si>
    <t>館山OCEAN GATE 103</t>
    <phoneticPr fontId="2"/>
  </si>
  <si>
    <t>ヤマザワ寒河江プラザ店</t>
    <phoneticPr fontId="2"/>
  </si>
  <si>
    <t>阿賀マリノポリス地区</t>
    <phoneticPr fontId="2"/>
  </si>
  <si>
    <t>アシーズブリッジ米子店</t>
    <phoneticPr fontId="2"/>
  </si>
  <si>
    <t>ドラッグストア</t>
    <phoneticPr fontId="2"/>
  </si>
  <si>
    <t>グッディーウシオ大田店</t>
    <phoneticPr fontId="2"/>
  </si>
  <si>
    <t>ジョイフィット津桜橋</t>
    <phoneticPr fontId="2"/>
  </si>
  <si>
    <t>あいづダストセンター会津坂下営業所</t>
    <phoneticPr fontId="2"/>
  </si>
  <si>
    <t>十和田東十一番町SS</t>
    <phoneticPr fontId="2"/>
  </si>
  <si>
    <t>ドラッグストア</t>
    <phoneticPr fontId="2"/>
  </si>
  <si>
    <t>遊技場</t>
    <phoneticPr fontId="2"/>
  </si>
  <si>
    <t>MV小野原東</t>
    <phoneticPr fontId="2"/>
  </si>
  <si>
    <t>益田自動車工業</t>
    <phoneticPr fontId="2"/>
  </si>
  <si>
    <t>ダイナム宮城角田店</t>
    <phoneticPr fontId="2"/>
  </si>
  <si>
    <t>コンビニエンスストア</t>
    <phoneticPr fontId="2"/>
  </si>
  <si>
    <t>大分市宮崎店舗</t>
    <phoneticPr fontId="2"/>
  </si>
  <si>
    <t>ホームセンター</t>
    <phoneticPr fontId="2"/>
  </si>
  <si>
    <t>プラスワン長野</t>
    <phoneticPr fontId="2"/>
  </si>
  <si>
    <t>ホームセンター</t>
    <phoneticPr fontId="2"/>
  </si>
  <si>
    <t>ドラッグストア</t>
    <phoneticPr fontId="2"/>
  </si>
  <si>
    <t>バロー寝屋川店</t>
    <phoneticPr fontId="2"/>
  </si>
  <si>
    <t>ヤマザワ荒井南店</t>
    <phoneticPr fontId="2"/>
  </si>
  <si>
    <t>タイヤランド小名浜</t>
    <phoneticPr fontId="2"/>
  </si>
  <si>
    <t>物販店</t>
    <phoneticPr fontId="2"/>
  </si>
  <si>
    <t>ドラッグストア</t>
    <phoneticPr fontId="2"/>
  </si>
  <si>
    <t>エスポット相模原淵野辺店</t>
    <phoneticPr fontId="2"/>
  </si>
  <si>
    <t>スーパーマーケット</t>
    <phoneticPr fontId="2"/>
  </si>
  <si>
    <t>カーディーラー</t>
    <phoneticPr fontId="2"/>
  </si>
  <si>
    <t>バロー大津茶が崎ショッピングセンター</t>
    <phoneticPr fontId="2"/>
  </si>
  <si>
    <t>ドラッグストア</t>
    <phoneticPr fontId="2"/>
  </si>
  <si>
    <t>カーディーラー</t>
    <phoneticPr fontId="2"/>
  </si>
  <si>
    <t>助任学童保育会館</t>
    <phoneticPr fontId="2"/>
  </si>
  <si>
    <t>安城PJプロジェクト</t>
    <phoneticPr fontId="2"/>
  </si>
  <si>
    <t>スーパーマーケット</t>
    <phoneticPr fontId="2"/>
  </si>
  <si>
    <t>駐車場</t>
    <phoneticPr fontId="2"/>
  </si>
  <si>
    <t>社会福祉施設</t>
    <rPh sb="0" eb="2">
      <t>シャカイ</t>
    </rPh>
    <rPh sb="2" eb="4">
      <t>フクシ</t>
    </rPh>
    <phoneticPr fontId="2"/>
  </si>
  <si>
    <t>カーディーラー</t>
    <phoneticPr fontId="2"/>
  </si>
  <si>
    <t>ホームセンター</t>
    <phoneticPr fontId="2"/>
  </si>
  <si>
    <t>徳力商業施設</t>
    <phoneticPr fontId="2"/>
  </si>
  <si>
    <t>ヨークベニマル山形落合店</t>
    <phoneticPr fontId="2"/>
  </si>
  <si>
    <t>ホームセンター</t>
    <phoneticPr fontId="2"/>
  </si>
  <si>
    <t>飲食店</t>
    <phoneticPr fontId="2"/>
  </si>
  <si>
    <t>マルイ鳥取国府店(SM棟)</t>
    <phoneticPr fontId="2"/>
  </si>
  <si>
    <t>物販店</t>
    <phoneticPr fontId="2"/>
  </si>
  <si>
    <t>カーディーラー</t>
    <phoneticPr fontId="2"/>
  </si>
  <si>
    <t>コンビニエンスストア</t>
    <phoneticPr fontId="2"/>
  </si>
  <si>
    <t>ボーネルンドキドキド学園南店</t>
    <phoneticPr fontId="2"/>
  </si>
  <si>
    <t>スーパーマーケット</t>
    <phoneticPr fontId="2"/>
  </si>
  <si>
    <t>カーディーラー</t>
    <phoneticPr fontId="2"/>
  </si>
  <si>
    <t>ガソリンスタンド</t>
    <phoneticPr fontId="2"/>
  </si>
  <si>
    <t>発電所</t>
    <rPh sb="0" eb="2">
      <t>ハツデン</t>
    </rPh>
    <rPh sb="2" eb="3">
      <t>ショ</t>
    </rPh>
    <phoneticPr fontId="2"/>
  </si>
  <si>
    <t>カーディーラー</t>
    <phoneticPr fontId="2"/>
  </si>
  <si>
    <t>宿泊施設</t>
    <rPh sb="0" eb="2">
      <t>シュクハク</t>
    </rPh>
    <rPh sb="2" eb="4">
      <t>シセツ</t>
    </rPh>
    <phoneticPr fontId="2"/>
  </si>
  <si>
    <t>サンデーいわき泉店</t>
    <phoneticPr fontId="2"/>
  </si>
  <si>
    <t>THE GARDEN ORIENTAL OSAKA 西庭プロジェクト</t>
    <phoneticPr fontId="2"/>
  </si>
  <si>
    <t>フレスポいわき泉町(I-2,3棟)</t>
    <phoneticPr fontId="2"/>
  </si>
  <si>
    <t>物販店</t>
    <phoneticPr fontId="2"/>
  </si>
  <si>
    <t>ゆうび苑＋県民生協八重田店</t>
    <phoneticPr fontId="2"/>
  </si>
  <si>
    <t>(仮称)ZAGZAG向島店</t>
    <phoneticPr fontId="2"/>
  </si>
  <si>
    <t>ヨークタウン落合2号店</t>
    <phoneticPr fontId="2"/>
  </si>
  <si>
    <t>いわき南複合商業施設(サービス棟)</t>
    <phoneticPr fontId="2"/>
  </si>
  <si>
    <t>SVH岐阜大垣店</t>
    <phoneticPr fontId="2"/>
  </si>
  <si>
    <t>ランボルギーニ名古屋整備工場</t>
    <phoneticPr fontId="2"/>
  </si>
  <si>
    <t>工場</t>
    <phoneticPr fontId="2"/>
  </si>
  <si>
    <t>安楽亭　足立加平店</t>
    <phoneticPr fontId="2"/>
  </si>
  <si>
    <t>スーパーマーケット</t>
    <phoneticPr fontId="2"/>
  </si>
  <si>
    <t>ホームセンター</t>
    <phoneticPr fontId="2"/>
  </si>
  <si>
    <t>セイムス古川東店</t>
    <phoneticPr fontId="2"/>
  </si>
  <si>
    <t>プラージュ古川駅東店</t>
    <phoneticPr fontId="2"/>
  </si>
  <si>
    <t>美容院</t>
    <rPh sb="0" eb="3">
      <t>ビヨウイン</t>
    </rPh>
    <phoneticPr fontId="2"/>
  </si>
  <si>
    <t>ホームセンター</t>
    <phoneticPr fontId="2"/>
  </si>
  <si>
    <t>ドラッグストア</t>
    <phoneticPr fontId="2"/>
  </si>
  <si>
    <t>スーパーマーケット</t>
    <phoneticPr fontId="2"/>
  </si>
  <si>
    <t>ドラッグストア</t>
    <phoneticPr fontId="2"/>
  </si>
  <si>
    <t>横浜別所店</t>
    <phoneticPr fontId="2"/>
  </si>
  <si>
    <t>ダイレックス相生店</t>
    <phoneticPr fontId="2"/>
  </si>
  <si>
    <t>スーパーマーケット</t>
    <phoneticPr fontId="2"/>
  </si>
  <si>
    <t>公共施設</t>
    <phoneticPr fontId="2"/>
  </si>
  <si>
    <t>ディスカウントストア</t>
    <phoneticPr fontId="2"/>
  </si>
  <si>
    <t>ドラッグストア</t>
    <phoneticPr fontId="2"/>
  </si>
  <si>
    <t>ガソリンスタンド</t>
    <phoneticPr fontId="2"/>
  </si>
  <si>
    <t>中葛西7丁目28番店舗</t>
    <phoneticPr fontId="2"/>
  </si>
  <si>
    <t>ホームセンター</t>
    <phoneticPr fontId="2"/>
  </si>
  <si>
    <t>ドラッグストア</t>
    <phoneticPr fontId="2"/>
  </si>
  <si>
    <t>事務所</t>
    <phoneticPr fontId="2"/>
  </si>
  <si>
    <t>スーパーマーケット</t>
    <phoneticPr fontId="2"/>
  </si>
  <si>
    <t>ドラッグストア</t>
    <phoneticPr fontId="2"/>
  </si>
  <si>
    <t>㈱トーエネック伊勢</t>
    <phoneticPr fontId="2"/>
  </si>
  <si>
    <t>モダン・プロ店舗</t>
    <phoneticPr fontId="2"/>
  </si>
  <si>
    <t>事務所</t>
    <phoneticPr fontId="2"/>
  </si>
  <si>
    <t>ラサンブレ御所</t>
    <phoneticPr fontId="2"/>
  </si>
  <si>
    <t>カーディーラー</t>
    <phoneticPr fontId="2"/>
  </si>
  <si>
    <t>(仮称)サテライト八代建設工事</t>
    <phoneticPr fontId="2"/>
  </si>
  <si>
    <t>アルビス笠舞店</t>
    <phoneticPr fontId="2"/>
  </si>
  <si>
    <t>かねせん新社屋</t>
    <phoneticPr fontId="2"/>
  </si>
  <si>
    <t>スーパーマーケット</t>
    <phoneticPr fontId="2"/>
  </si>
  <si>
    <t>ナルス直江津東店</t>
    <phoneticPr fontId="2"/>
  </si>
  <si>
    <t>カーディーラー</t>
    <phoneticPr fontId="2"/>
  </si>
  <si>
    <t>フェイス田川店</t>
    <phoneticPr fontId="2"/>
  </si>
  <si>
    <t>カーディーラー</t>
    <phoneticPr fontId="2"/>
  </si>
  <si>
    <t>ドラッグストア</t>
    <phoneticPr fontId="2"/>
  </si>
  <si>
    <t>元気市場たかはし元木店</t>
    <phoneticPr fontId="2"/>
  </si>
  <si>
    <t>プラスイーグル稚内店</t>
    <phoneticPr fontId="2"/>
  </si>
  <si>
    <t>プラザアピア静岡</t>
    <phoneticPr fontId="2"/>
  </si>
  <si>
    <t>ゲンキー羽咋太田店</t>
    <phoneticPr fontId="2"/>
  </si>
  <si>
    <t>アルビス小松幸町店</t>
    <phoneticPr fontId="2"/>
  </si>
  <si>
    <t>クラブハウス</t>
    <phoneticPr fontId="2"/>
  </si>
  <si>
    <t>クラブハウス</t>
    <phoneticPr fontId="2"/>
  </si>
  <si>
    <t>スーパーマーケット</t>
    <phoneticPr fontId="2"/>
  </si>
  <si>
    <t>南東北クボタ庄内</t>
    <rPh sb="6" eb="8">
      <t>ショウナイ</t>
    </rPh>
    <phoneticPr fontId="2"/>
  </si>
  <si>
    <t>カーディーラー</t>
    <phoneticPr fontId="2"/>
  </si>
  <si>
    <t>事務所</t>
    <phoneticPr fontId="2"/>
  </si>
  <si>
    <t>グローバルロジスティクス</t>
  </si>
  <si>
    <t xml:space="preserve"> JAごしょつがる</t>
  </si>
  <si>
    <t>センコン物流</t>
  </si>
  <si>
    <t>V・drug半田乙川店</t>
  </si>
  <si>
    <t>島根中央炊飯センター</t>
  </si>
  <si>
    <t>新潟県北蒲原郡</t>
    <rPh sb="0" eb="3">
      <t>ニイガタケン</t>
    </rPh>
    <rPh sb="3" eb="4">
      <t>キタ</t>
    </rPh>
    <phoneticPr fontId="2"/>
  </si>
  <si>
    <t>アパレル店</t>
    <rPh sb="4" eb="5">
      <t>テン</t>
    </rPh>
    <phoneticPr fontId="2"/>
  </si>
  <si>
    <t>温浴施設</t>
    <rPh sb="0" eb="4">
      <t>オンヨクシセツ</t>
    </rPh>
    <phoneticPr fontId="2"/>
  </si>
  <si>
    <t>カーディーラー</t>
    <phoneticPr fontId="2"/>
  </si>
  <si>
    <t>ガソリンスタンド</t>
    <phoneticPr fontId="2"/>
  </si>
  <si>
    <t>学校</t>
    <rPh sb="0" eb="2">
      <t>ガッコウ</t>
    </rPh>
    <phoneticPr fontId="2"/>
  </si>
  <si>
    <t>家電量販店</t>
    <rPh sb="0" eb="5">
      <t>カデンリョウハンテン</t>
    </rPh>
    <phoneticPr fontId="2"/>
  </si>
  <si>
    <t>冠婚葬祭施設</t>
    <rPh sb="0" eb="2">
      <t>カンコン</t>
    </rPh>
    <rPh sb="2" eb="4">
      <t>ソウサイ</t>
    </rPh>
    <rPh sb="4" eb="6">
      <t>シセツ</t>
    </rPh>
    <phoneticPr fontId="2"/>
  </si>
  <si>
    <t>金融機関</t>
    <rPh sb="0" eb="2">
      <t>キンユウ</t>
    </rPh>
    <rPh sb="2" eb="4">
      <t>キカン</t>
    </rPh>
    <phoneticPr fontId="2"/>
  </si>
  <si>
    <t>クラブハウス</t>
    <phoneticPr fontId="2"/>
  </si>
  <si>
    <t>クリーニング店</t>
    <rPh sb="6" eb="7">
      <t>テン</t>
    </rPh>
    <phoneticPr fontId="2"/>
  </si>
  <si>
    <t>工場</t>
    <rPh sb="0" eb="2">
      <t>コウジョウ</t>
    </rPh>
    <phoneticPr fontId="2"/>
  </si>
  <si>
    <t>コンビニエンスストア</t>
    <phoneticPr fontId="2"/>
  </si>
  <si>
    <t>事務所</t>
    <rPh sb="0" eb="2">
      <t>ジム</t>
    </rPh>
    <rPh sb="2" eb="3">
      <t>ショ</t>
    </rPh>
    <phoneticPr fontId="2"/>
  </si>
  <si>
    <t>社会福祉施設</t>
    <rPh sb="0" eb="6">
      <t>シャカイフクシシセツ</t>
    </rPh>
    <phoneticPr fontId="2"/>
  </si>
  <si>
    <t>車庫</t>
    <rPh sb="0" eb="2">
      <t>シャコ</t>
    </rPh>
    <phoneticPr fontId="2"/>
  </si>
  <si>
    <t>宗教施設</t>
    <rPh sb="0" eb="2">
      <t>シュウキョウ</t>
    </rPh>
    <rPh sb="2" eb="4">
      <t>シセツ</t>
    </rPh>
    <phoneticPr fontId="2"/>
  </si>
  <si>
    <t>宿泊施設</t>
    <rPh sb="0" eb="2">
      <t>シュクハク</t>
    </rPh>
    <rPh sb="2" eb="4">
      <t>シセツ</t>
    </rPh>
    <phoneticPr fontId="2"/>
  </si>
  <si>
    <t>ショッピングモール</t>
    <phoneticPr fontId="2"/>
  </si>
  <si>
    <t>水素ステーション</t>
    <rPh sb="0" eb="2">
      <t>スイソ</t>
    </rPh>
    <phoneticPr fontId="2"/>
  </si>
  <si>
    <t>スーパーマーケット</t>
    <phoneticPr fontId="2"/>
  </si>
  <si>
    <t>倉庫</t>
    <rPh sb="0" eb="2">
      <t>ソウコ</t>
    </rPh>
    <phoneticPr fontId="2"/>
  </si>
  <si>
    <t>ディスカウントストア</t>
  </si>
  <si>
    <t>ドラッグクトア</t>
  </si>
  <si>
    <t>農業施設</t>
    <rPh sb="0" eb="2">
      <t>ノウギョウ</t>
    </rPh>
    <rPh sb="2" eb="4">
      <t>シセツ</t>
    </rPh>
    <phoneticPr fontId="2"/>
  </si>
  <si>
    <t>発電所</t>
    <rPh sb="0" eb="2">
      <t>ハツデン</t>
    </rPh>
    <rPh sb="2" eb="3">
      <t>ショ</t>
    </rPh>
    <phoneticPr fontId="2"/>
  </si>
  <si>
    <t>美容院</t>
    <rPh sb="0" eb="3">
      <t>ビヨウイン</t>
    </rPh>
    <phoneticPr fontId="2"/>
  </si>
  <si>
    <t>物販店</t>
    <rPh sb="0" eb="2">
      <t>ブッパン</t>
    </rPh>
    <rPh sb="2" eb="3">
      <t>テン</t>
    </rPh>
    <phoneticPr fontId="2"/>
  </si>
  <si>
    <t>物流センター</t>
    <rPh sb="0" eb="2">
      <t>ブツリュウ</t>
    </rPh>
    <phoneticPr fontId="2"/>
  </si>
  <si>
    <t>ホームセンター</t>
    <phoneticPr fontId="2"/>
  </si>
  <si>
    <t>遊技場</t>
    <rPh sb="0" eb="3">
      <t>ユウギジョウ</t>
    </rPh>
    <phoneticPr fontId="2"/>
  </si>
  <si>
    <t>公共施設</t>
    <rPh sb="0" eb="2">
      <t>コウキョウ</t>
    </rPh>
    <rPh sb="2" eb="4">
      <t>シセツ</t>
    </rPh>
    <phoneticPr fontId="2"/>
  </si>
  <si>
    <t>公民館</t>
    <rPh sb="0" eb="2">
      <t>コウミン</t>
    </rPh>
    <rPh sb="2" eb="3">
      <t>カン</t>
    </rPh>
    <phoneticPr fontId="2"/>
  </si>
  <si>
    <t>駐車場</t>
    <rPh sb="0" eb="3">
      <t>チュウシャジョウ</t>
    </rPh>
    <phoneticPr fontId="2"/>
  </si>
  <si>
    <t>物販店</t>
    <phoneticPr fontId="2"/>
  </si>
  <si>
    <t>※ハイブリッド</t>
    <phoneticPr fontId="2"/>
  </si>
  <si>
    <t>※ＷＴ</t>
    <phoneticPr fontId="2"/>
  </si>
  <si>
    <t>※地盤改良解体工事</t>
    <rPh sb="1" eb="3">
      <t>ジバン</t>
    </rPh>
    <rPh sb="3" eb="5">
      <t>カイリョウ</t>
    </rPh>
    <rPh sb="5" eb="7">
      <t>カイタイ</t>
    </rPh>
    <rPh sb="7" eb="9">
      <t>コウジ</t>
    </rPh>
    <phoneticPr fontId="2"/>
  </si>
  <si>
    <t>※WT</t>
    <phoneticPr fontId="2"/>
  </si>
  <si>
    <t>※WT</t>
    <phoneticPr fontId="2"/>
  </si>
  <si>
    <t>※T-BAGS</t>
    <phoneticPr fontId="2"/>
  </si>
  <si>
    <t>貯留施設</t>
    <rPh sb="0" eb="4">
      <t>チョリュウシセツ</t>
    </rPh>
    <phoneticPr fontId="2"/>
  </si>
  <si>
    <t>機械室</t>
    <rPh sb="0" eb="3">
      <t>キカイシツ</t>
    </rPh>
    <phoneticPr fontId="2"/>
  </si>
  <si>
    <t>S造</t>
    <phoneticPr fontId="2"/>
  </si>
  <si>
    <t>保育園・幼稚園</t>
    <rPh sb="0" eb="3">
      <t>ホイクエン</t>
    </rPh>
    <rPh sb="4" eb="7">
      <t>ヨウチエン</t>
    </rPh>
    <phoneticPr fontId="2"/>
  </si>
  <si>
    <t>保育園・幼稚園</t>
    <rPh sb="0" eb="3">
      <t>ホイクエン</t>
    </rPh>
    <rPh sb="4" eb="7">
      <t>ヨウチエン</t>
    </rPh>
    <phoneticPr fontId="4"/>
  </si>
  <si>
    <t>工場</t>
    <phoneticPr fontId="2"/>
  </si>
  <si>
    <t>三郷市立新和小学校仮設</t>
    <phoneticPr fontId="2"/>
  </si>
  <si>
    <t>山陽海運株式会社　倉庫棟</t>
  </si>
  <si>
    <t>倉庫</t>
  </si>
  <si>
    <t>東京国際空港リサイクルセンター</t>
  </si>
  <si>
    <t>東京都大田区</t>
  </si>
  <si>
    <t>ホリ・コーポレーション増築</t>
  </si>
  <si>
    <t>山形県酒田市</t>
  </si>
  <si>
    <t>ヤマウ鳥谷部臨港倉庫五所川原定温倉庫</t>
  </si>
  <si>
    <t>弘前倉庫㈱五所川原倉庫 4期</t>
  </si>
  <si>
    <t>エス・アイ・シー工場</t>
  </si>
  <si>
    <t>清水製作所工場(基礎打設工事)</t>
  </si>
  <si>
    <t>MA-HOUSE</t>
  </si>
  <si>
    <t>住宅</t>
  </si>
  <si>
    <t>愛媛県松山市</t>
  </si>
  <si>
    <t>酒田福祉会　地域密着型介護老人福祉施設・歯科クリニック</t>
  </si>
  <si>
    <t>社会福祉施設</t>
  </si>
  <si>
    <t>ユニクロ羽生店</t>
  </si>
  <si>
    <t>アパレル店</t>
  </si>
  <si>
    <t>埼玉県羽生市</t>
    <rPh sb="0" eb="3">
      <t>サイタマケン</t>
    </rPh>
    <rPh sb="3" eb="6">
      <t>ハニュウシ</t>
    </rPh>
    <phoneticPr fontId="2"/>
  </si>
  <si>
    <t>ツルハドラッグ長沼店</t>
  </si>
  <si>
    <t>北海道夕張郡</t>
  </si>
  <si>
    <t>薬王堂三種森岳店</t>
  </si>
  <si>
    <t>秋田県山本郡</t>
  </si>
  <si>
    <t>カインズ羽生店</t>
  </si>
  <si>
    <t>BMW姫路テクニカルセンター</t>
  </si>
  <si>
    <t>カーディーラー</t>
  </si>
  <si>
    <t>兵庫県姫路市</t>
  </si>
  <si>
    <t>※TNF-D</t>
    <phoneticPr fontId="2"/>
  </si>
  <si>
    <t>※TNF+</t>
    <phoneticPr fontId="2"/>
  </si>
  <si>
    <t>※ハイブリッド</t>
    <phoneticPr fontId="2"/>
  </si>
  <si>
    <t>　ＴＮＦ工法 施工実績一覧　【用途別】</t>
    <rPh sb="4" eb="6">
      <t>コウホウ</t>
    </rPh>
    <rPh sb="7" eb="9">
      <t>セコウ</t>
    </rPh>
    <rPh sb="9" eb="11">
      <t>ジッセキ</t>
    </rPh>
    <rPh sb="11" eb="13">
      <t>イチラン</t>
    </rPh>
    <rPh sb="15" eb="17">
      <t>ヨウト</t>
    </rPh>
    <rPh sb="17" eb="18">
      <t>ベツ</t>
    </rPh>
    <phoneticPr fontId="2"/>
  </si>
  <si>
    <t>SNP工場棟</t>
  </si>
  <si>
    <t>福岡県大牟田市</t>
    <phoneticPr fontId="2"/>
  </si>
  <si>
    <t>アイアイテー石狩第2物流センターA棟</t>
  </si>
  <si>
    <t>北海道石狩市</t>
    <rPh sb="0" eb="3">
      <t>ホッカイドウ</t>
    </rPh>
    <phoneticPr fontId="2"/>
  </si>
  <si>
    <t>ながいも・にんにくCA冷蔵貯蔵施設</t>
  </si>
  <si>
    <t>青森県上北郡</t>
    <phoneticPr fontId="2"/>
  </si>
  <si>
    <t>エスラインギフ川口支店　Ⅱ期</t>
  </si>
  <si>
    <t>埼玉県川口市</t>
    <phoneticPr fontId="2"/>
  </si>
  <si>
    <t>芹澤様共同住宅</t>
    <rPh sb="0" eb="2">
      <t>セリザワ</t>
    </rPh>
    <rPh sb="2" eb="3">
      <t>サマ</t>
    </rPh>
    <rPh sb="3" eb="5">
      <t>キョウドウ</t>
    </rPh>
    <rPh sb="5" eb="7">
      <t>ジュウタク</t>
    </rPh>
    <phoneticPr fontId="7"/>
  </si>
  <si>
    <t>静岡県沼津市</t>
    <phoneticPr fontId="2"/>
  </si>
  <si>
    <t>ﾊﾞﾛｰ領下店　看板下改良</t>
  </si>
  <si>
    <t>スーパーマーケット</t>
  </si>
  <si>
    <t>岐阜県岐阜市</t>
    <phoneticPr fontId="2"/>
  </si>
  <si>
    <t>北見市菅原眼科</t>
  </si>
  <si>
    <t>医療施設</t>
  </si>
  <si>
    <t>北海道北見市</t>
    <phoneticPr fontId="2"/>
  </si>
  <si>
    <t>医療施設</t>
    <rPh sb="0" eb="2">
      <t>イリョウ</t>
    </rPh>
    <rPh sb="2" eb="4">
      <t>シセツ</t>
    </rPh>
    <phoneticPr fontId="2"/>
  </si>
  <si>
    <t>2020年5月末現在</t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</si>
</sst>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#,##0_ "/>
    <numFmt numFmtId="178" formatCode="[$-411]ge\.m\.d;@"/>
    <numFmt numFmtId="179" formatCode="#,##0;\-#,##0;&quot;-&quot;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游ゴシック"/>
      <family val="3"/>
      <charset val="128"/>
    </font>
    <font>
      <sz val="20"/>
      <name val="游ゴシック"/>
      <family val="3"/>
      <charset val="128"/>
    </font>
    <font>
      <sz val="22"/>
      <name val="游ゴシック"/>
      <family val="3"/>
      <charset val="128"/>
    </font>
    <font>
      <sz val="20"/>
      <color indexed="8"/>
      <name val="游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3"/>
      </top>
      <bottom style="hair">
        <color indexed="63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 style="medium">
        <color indexed="64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 style="medium">
        <color indexed="64"/>
      </right>
      <top/>
      <bottom style="hair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3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3"/>
      </bottom>
      <diagonal/>
    </border>
    <border>
      <left style="hair">
        <color indexed="63"/>
      </left>
      <right style="hair">
        <color indexed="63"/>
      </right>
      <top/>
      <bottom/>
      <diagonal/>
    </border>
    <border>
      <left style="hair">
        <color indexed="63"/>
      </left>
      <right style="hair">
        <color indexed="63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3"/>
      </left>
      <right style="medium">
        <color indexed="64"/>
      </right>
      <top style="hair">
        <color indexed="63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3"/>
      </bottom>
      <diagonal/>
    </border>
    <border>
      <left style="hair">
        <color indexed="64"/>
      </left>
      <right style="medium">
        <color indexed="64"/>
      </right>
      <top style="hair">
        <color indexed="63"/>
      </top>
      <bottom style="hair">
        <color indexed="63"/>
      </bottom>
      <diagonal/>
    </border>
    <border>
      <left style="hair">
        <color indexed="64"/>
      </left>
      <right style="medium">
        <color indexed="64"/>
      </right>
      <top style="hair">
        <color indexed="63"/>
      </top>
      <bottom style="hair">
        <color indexed="64"/>
      </bottom>
      <diagonal/>
    </border>
    <border>
      <left style="hair">
        <color indexed="63"/>
      </left>
      <right style="medium">
        <color indexed="64"/>
      </right>
      <top/>
      <bottom style="hair">
        <color indexed="64"/>
      </bottom>
      <diagonal/>
    </border>
    <border>
      <left style="hair">
        <color indexed="63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medium">
        <color indexed="64"/>
      </bottom>
      <diagonal/>
    </border>
    <border>
      <left style="hair">
        <color indexed="63"/>
      </left>
      <right style="medium">
        <color indexed="64"/>
      </right>
      <top style="hair">
        <color indexed="63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3"/>
      </right>
      <top style="hair">
        <color indexed="63"/>
      </top>
      <bottom style="medium">
        <color indexed="64"/>
      </bottom>
      <diagonal/>
    </border>
  </borders>
  <cellStyleXfs count="71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179" fontId="23" fillId="0" borderId="0" applyFill="0" applyBorder="0" applyAlignment="0"/>
    <xf numFmtId="0" fontId="24" fillId="0" borderId="0">
      <alignment horizontal="left"/>
    </xf>
    <xf numFmtId="0" fontId="25" fillId="0" borderId="1" applyNumberFormat="0" applyAlignment="0" applyProtection="0">
      <alignment horizontal="left" vertical="center"/>
    </xf>
    <xf numFmtId="0" fontId="25" fillId="0" borderId="2">
      <alignment horizontal="left" vertical="center"/>
    </xf>
    <xf numFmtId="0" fontId="26" fillId="0" borderId="0"/>
    <xf numFmtId="4" fontId="24" fillId="0" borderId="0">
      <alignment horizontal="right"/>
    </xf>
    <xf numFmtId="4" fontId="27" fillId="0" borderId="0">
      <alignment horizontal="right"/>
    </xf>
    <xf numFmtId="0" fontId="28" fillId="0" borderId="0">
      <alignment horizontal="left"/>
    </xf>
    <xf numFmtId="0" fontId="29" fillId="0" borderId="0">
      <alignment horizont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3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6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23" borderId="11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0" fontId="30" fillId="0" borderId="0"/>
    <xf numFmtId="0" fontId="5" fillId="0" borderId="0">
      <alignment vertical="center"/>
    </xf>
    <xf numFmtId="0" fontId="36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1" fontId="31" fillId="0" borderId="0"/>
    <xf numFmtId="0" fontId="21" fillId="4" borderId="0" applyNumberFormat="0" applyBorder="0" applyAlignment="0" applyProtection="0">
      <alignment vertical="center"/>
    </xf>
  </cellStyleXfs>
  <cellXfs count="326">
    <xf numFmtId="0" fontId="0" fillId="0" borderId="0" xfId="0">
      <alignment vertical="center"/>
    </xf>
    <xf numFmtId="176" fontId="32" fillId="0" borderId="0" xfId="0" applyNumberFormat="1" applyFont="1" applyAlignment="1">
      <alignment vertical="center" shrinkToFit="1"/>
    </xf>
    <xf numFmtId="0" fontId="33" fillId="0" borderId="12" xfId="0" applyFont="1" applyFill="1" applyBorder="1" applyAlignment="1">
      <alignment horizontal="left" vertical="center" shrinkToFit="1"/>
    </xf>
    <xf numFmtId="0" fontId="33" fillId="0" borderId="0" xfId="0" applyFont="1" applyAlignment="1">
      <alignment horizontal="right" vertical="center" shrinkToFit="1"/>
    </xf>
    <xf numFmtId="0" fontId="33" fillId="0" borderId="0" xfId="0" applyFont="1" applyBorder="1" applyAlignment="1">
      <alignment horizontal="left" vertical="center" shrinkToFit="1"/>
    </xf>
    <xf numFmtId="0" fontId="33" fillId="0" borderId="0" xfId="0" applyFont="1" applyAlignment="1">
      <alignment vertical="center" shrinkToFit="1"/>
    </xf>
    <xf numFmtId="38" fontId="33" fillId="0" borderId="0" xfId="44" applyFont="1" applyAlignment="1">
      <alignment horizontal="right" vertical="center" shrinkToFit="1"/>
    </xf>
    <xf numFmtId="177" fontId="33" fillId="0" borderId="0" xfId="0" applyNumberFormat="1" applyFont="1" applyAlignment="1">
      <alignment horizontal="center" vertical="center" shrinkToFit="1"/>
    </xf>
    <xf numFmtId="0" fontId="33" fillId="0" borderId="0" xfId="0" applyFont="1" applyAlignment="1">
      <alignment horizontal="center" vertical="center" shrinkToFit="1"/>
    </xf>
    <xf numFmtId="0" fontId="33" fillId="0" borderId="0" xfId="0" applyFont="1" applyBorder="1" applyAlignment="1">
      <alignment vertical="center" shrinkToFit="1"/>
    </xf>
    <xf numFmtId="177" fontId="33" fillId="0" borderId="0" xfId="0" applyNumberFormat="1" applyFont="1" applyAlignment="1">
      <alignment vertical="center" shrinkToFit="1"/>
    </xf>
    <xf numFmtId="0" fontId="34" fillId="26" borderId="38" xfId="0" applyFont="1" applyFill="1" applyBorder="1" applyAlignment="1">
      <alignment vertical="center" shrinkToFit="1"/>
    </xf>
    <xf numFmtId="38" fontId="33" fillId="25" borderId="16" xfId="44" applyFont="1" applyFill="1" applyBorder="1" applyAlignment="1">
      <alignment horizontal="center" vertical="center" shrinkToFit="1"/>
    </xf>
    <xf numFmtId="0" fontId="33" fillId="0" borderId="0" xfId="0" applyFont="1" applyFill="1" applyAlignment="1">
      <alignment vertical="center" shrinkToFit="1"/>
    </xf>
    <xf numFmtId="177" fontId="33" fillId="0" borderId="0" xfId="0" applyNumberFormat="1" applyFont="1" applyBorder="1" applyAlignment="1">
      <alignment vertical="center" shrinkToFit="1"/>
    </xf>
    <xf numFmtId="0" fontId="33" fillId="0" borderId="17" xfId="0" applyFont="1" applyBorder="1" applyAlignment="1">
      <alignment horizontal="left" vertical="center" shrinkToFit="1"/>
    </xf>
    <xf numFmtId="0" fontId="33" fillId="0" borderId="17" xfId="0" applyFont="1" applyBorder="1" applyAlignment="1">
      <alignment vertical="center" shrinkToFit="1"/>
    </xf>
    <xf numFmtId="38" fontId="33" fillId="0" borderId="17" xfId="44" applyFont="1" applyBorder="1" applyAlignment="1">
      <alignment horizontal="right" vertical="center" shrinkToFit="1"/>
    </xf>
    <xf numFmtId="0" fontId="33" fillId="0" borderId="17" xfId="0" applyFont="1" applyBorder="1" applyAlignment="1">
      <alignment horizontal="center" vertical="center" shrinkToFit="1"/>
    </xf>
    <xf numFmtId="0" fontId="33" fillId="0" borderId="22" xfId="0" applyFont="1" applyBorder="1" applyAlignment="1">
      <alignment horizontal="center" vertical="center" shrinkToFit="1"/>
    </xf>
    <xf numFmtId="177" fontId="33" fillId="0" borderId="17" xfId="0" applyNumberFormat="1" applyFont="1" applyBorder="1" applyAlignment="1">
      <alignment horizontal="center" vertical="center" shrinkToFit="1"/>
    </xf>
    <xf numFmtId="2" fontId="33" fillId="0" borderId="17" xfId="0" applyNumberFormat="1" applyFont="1" applyBorder="1" applyAlignment="1">
      <alignment horizontal="left" vertical="center" shrinkToFit="1"/>
    </xf>
    <xf numFmtId="0" fontId="33" fillId="0" borderId="17" xfId="0" applyFont="1" applyFill="1" applyBorder="1" applyAlignment="1">
      <alignment horizontal="left" vertical="center" shrinkToFit="1"/>
    </xf>
    <xf numFmtId="38" fontId="33" fillId="0" borderId="17" xfId="44" applyFont="1" applyFill="1" applyBorder="1" applyAlignment="1">
      <alignment horizontal="right" vertical="center" shrinkToFit="1"/>
    </xf>
    <xf numFmtId="0" fontId="33" fillId="0" borderId="17" xfId="0" applyFont="1" applyFill="1" applyBorder="1" applyAlignment="1">
      <alignment vertical="center" shrinkToFit="1"/>
    </xf>
    <xf numFmtId="177" fontId="33" fillId="0" borderId="17" xfId="0" applyNumberFormat="1" applyFont="1" applyFill="1" applyBorder="1" applyAlignment="1">
      <alignment horizontal="center" vertical="center" shrinkToFit="1"/>
    </xf>
    <xf numFmtId="0" fontId="33" fillId="0" borderId="0" xfId="0" applyFont="1" applyFill="1" applyBorder="1" applyAlignment="1">
      <alignment vertical="center" shrinkToFit="1"/>
    </xf>
    <xf numFmtId="0" fontId="33" fillId="0" borderId="22" xfId="0" applyFont="1" applyFill="1" applyBorder="1" applyAlignment="1">
      <alignment horizontal="center" vertical="center" shrinkToFit="1"/>
    </xf>
    <xf numFmtId="2" fontId="33" fillId="0" borderId="17" xfId="0" applyNumberFormat="1" applyFont="1" applyFill="1" applyBorder="1" applyAlignment="1">
      <alignment horizontal="left" vertical="center" shrinkToFit="1"/>
    </xf>
    <xf numFmtId="0" fontId="33" fillId="0" borderId="20" xfId="0" applyFont="1" applyBorder="1" applyAlignment="1">
      <alignment horizontal="left" vertical="center" shrinkToFit="1"/>
    </xf>
    <xf numFmtId="0" fontId="33" fillId="0" borderId="20" xfId="0" applyFont="1" applyFill="1" applyBorder="1" applyAlignment="1">
      <alignment horizontal="left" vertical="center" shrinkToFit="1"/>
    </xf>
    <xf numFmtId="0" fontId="33" fillId="0" borderId="20" xfId="0" applyFont="1" applyFill="1" applyBorder="1" applyAlignment="1">
      <alignment vertical="center" shrinkToFit="1"/>
    </xf>
    <xf numFmtId="38" fontId="33" fillId="0" borderId="20" xfId="44" applyFont="1" applyFill="1" applyBorder="1" applyAlignment="1">
      <alignment horizontal="right" vertical="center" shrinkToFit="1"/>
    </xf>
    <xf numFmtId="177" fontId="33" fillId="0" borderId="20" xfId="0" applyNumberFormat="1" applyFont="1" applyFill="1" applyBorder="1" applyAlignment="1">
      <alignment horizontal="center" vertical="center" shrinkToFit="1"/>
    </xf>
    <xf numFmtId="0" fontId="33" fillId="0" borderId="27" xfId="0" applyFont="1" applyFill="1" applyBorder="1" applyAlignment="1">
      <alignment horizontal="center" vertical="center" shrinkToFit="1"/>
    </xf>
    <xf numFmtId="0" fontId="33" fillId="0" borderId="25" xfId="0" applyFont="1" applyBorder="1" applyAlignment="1">
      <alignment horizontal="right" vertical="center" shrinkToFit="1"/>
    </xf>
    <xf numFmtId="0" fontId="33" fillId="0" borderId="12" xfId="0" applyFont="1" applyBorder="1" applyAlignment="1">
      <alignment horizontal="left" vertical="center" shrinkToFit="1"/>
    </xf>
    <xf numFmtId="0" fontId="33" fillId="0" borderId="12" xfId="0" applyFont="1" applyFill="1" applyBorder="1" applyAlignment="1">
      <alignment vertical="center" shrinkToFit="1"/>
    </xf>
    <xf numFmtId="38" fontId="33" fillId="0" borderId="12" xfId="44" applyFont="1" applyFill="1" applyBorder="1" applyAlignment="1">
      <alignment horizontal="right" vertical="center" shrinkToFit="1"/>
    </xf>
    <xf numFmtId="0" fontId="33" fillId="0" borderId="12" xfId="0" applyFont="1" applyFill="1" applyBorder="1" applyAlignment="1">
      <alignment horizontal="center" vertical="center" shrinkToFit="1"/>
    </xf>
    <xf numFmtId="0" fontId="33" fillId="0" borderId="26" xfId="0" applyFont="1" applyFill="1" applyBorder="1" applyAlignment="1">
      <alignment horizontal="center" vertical="center" shrinkToFit="1"/>
    </xf>
    <xf numFmtId="177" fontId="33" fillId="0" borderId="12" xfId="0" applyNumberFormat="1" applyFont="1" applyFill="1" applyBorder="1" applyAlignment="1">
      <alignment horizontal="center" vertical="center" shrinkToFit="1"/>
    </xf>
    <xf numFmtId="38" fontId="33" fillId="0" borderId="12" xfId="44" applyFont="1" applyBorder="1" applyAlignment="1">
      <alignment horizontal="right" vertical="center" shrinkToFit="1"/>
    </xf>
    <xf numFmtId="0" fontId="33" fillId="0" borderId="26" xfId="0" applyFont="1" applyBorder="1" applyAlignment="1">
      <alignment horizontal="center" vertical="center" shrinkToFit="1"/>
    </xf>
    <xf numFmtId="0" fontId="33" fillId="0" borderId="12" xfId="0" applyFont="1" applyBorder="1" applyAlignment="1">
      <alignment vertical="center" shrinkToFit="1"/>
    </xf>
    <xf numFmtId="177" fontId="33" fillId="0" borderId="12" xfId="0" applyNumberFormat="1" applyFont="1" applyBorder="1" applyAlignment="1">
      <alignment horizontal="center" vertical="center" shrinkToFit="1"/>
    </xf>
    <xf numFmtId="0" fontId="33" fillId="0" borderId="12" xfId="0" applyFont="1" applyBorder="1" applyAlignment="1">
      <alignment horizontal="center" vertical="center" shrinkToFit="1"/>
    </xf>
    <xf numFmtId="2" fontId="33" fillId="0" borderId="12" xfId="0" applyNumberFormat="1" applyFont="1" applyBorder="1" applyAlignment="1">
      <alignment horizontal="left" vertical="center" shrinkToFit="1"/>
    </xf>
    <xf numFmtId="0" fontId="33" fillId="0" borderId="21" xfId="0" applyFont="1" applyBorder="1" applyAlignment="1">
      <alignment horizontal="left" vertical="center" shrinkToFit="1"/>
    </xf>
    <xf numFmtId="0" fontId="33" fillId="0" borderId="21" xfId="0" applyFont="1" applyFill="1" applyBorder="1" applyAlignment="1">
      <alignment horizontal="left" vertical="center" shrinkToFit="1"/>
    </xf>
    <xf numFmtId="0" fontId="33" fillId="0" borderId="21" xfId="0" applyFont="1" applyBorder="1" applyAlignment="1">
      <alignment vertical="center" shrinkToFit="1"/>
    </xf>
    <xf numFmtId="38" fontId="33" fillId="0" borderId="21" xfId="44" applyFont="1" applyBorder="1" applyAlignment="1">
      <alignment horizontal="right" vertical="center" shrinkToFit="1"/>
    </xf>
    <xf numFmtId="177" fontId="33" fillId="0" borderId="21" xfId="0" applyNumberFormat="1" applyFont="1" applyBorder="1" applyAlignment="1">
      <alignment horizontal="center" vertical="center" shrinkToFit="1"/>
    </xf>
    <xf numFmtId="0" fontId="33" fillId="0" borderId="40" xfId="0" applyFont="1" applyBorder="1" applyAlignment="1">
      <alignment horizontal="center" vertical="center" shrinkToFit="1"/>
    </xf>
    <xf numFmtId="0" fontId="33" fillId="0" borderId="20" xfId="0" applyFont="1" applyBorder="1" applyAlignment="1">
      <alignment vertical="center" shrinkToFit="1"/>
    </xf>
    <xf numFmtId="38" fontId="33" fillId="0" borderId="20" xfId="44" applyFont="1" applyBorder="1" applyAlignment="1">
      <alignment horizontal="right" vertical="center" shrinkToFit="1"/>
    </xf>
    <xf numFmtId="177" fontId="33" fillId="0" borderId="20" xfId="0" applyNumberFormat="1" applyFont="1" applyBorder="1" applyAlignment="1">
      <alignment horizontal="center" vertical="center" shrinkToFit="1"/>
    </xf>
    <xf numFmtId="0" fontId="33" fillId="0" borderId="27" xfId="0" applyFont="1" applyBorder="1" applyAlignment="1">
      <alignment horizontal="center" vertical="center" shrinkToFit="1"/>
    </xf>
    <xf numFmtId="38" fontId="33" fillId="0" borderId="12" xfId="44" applyFont="1" applyBorder="1" applyAlignment="1">
      <alignment horizontal="center" vertical="center" shrinkToFit="1"/>
    </xf>
    <xf numFmtId="38" fontId="33" fillId="0" borderId="26" xfId="44" applyFont="1" applyBorder="1" applyAlignment="1">
      <alignment horizontal="center" vertical="center" shrinkToFit="1"/>
    </xf>
    <xf numFmtId="2" fontId="33" fillId="0" borderId="12" xfId="0" applyNumberFormat="1" applyFont="1" applyFill="1" applyBorder="1" applyAlignment="1">
      <alignment horizontal="left" vertical="center" shrinkToFit="1"/>
    </xf>
    <xf numFmtId="176" fontId="33" fillId="0" borderId="0" xfId="0" applyNumberFormat="1" applyFont="1" applyAlignment="1">
      <alignment vertical="center" shrinkToFit="1"/>
    </xf>
    <xf numFmtId="0" fontId="33" fillId="0" borderId="12" xfId="61" applyFont="1" applyFill="1" applyBorder="1" applyAlignment="1" applyProtection="1">
      <alignment horizontal="left" vertical="center" shrinkToFit="1"/>
      <protection locked="0"/>
    </xf>
    <xf numFmtId="0" fontId="33" fillId="0" borderId="12" xfId="0" applyFont="1" applyFill="1" applyBorder="1" applyAlignment="1">
      <alignment horizontal="left" vertical="top" shrinkToFit="1"/>
    </xf>
    <xf numFmtId="178" fontId="33" fillId="0" borderId="12" xfId="0" applyNumberFormat="1" applyFont="1" applyFill="1" applyBorder="1" applyAlignment="1">
      <alignment vertical="center" shrinkToFit="1"/>
    </xf>
    <xf numFmtId="49" fontId="33" fillId="0" borderId="0" xfId="0" applyNumberFormat="1" applyFont="1" applyFill="1" applyBorder="1" applyAlignment="1">
      <alignment vertical="center" shrinkToFit="1"/>
    </xf>
    <xf numFmtId="49" fontId="33" fillId="24" borderId="0" xfId="0" applyNumberFormat="1" applyFont="1" applyFill="1" applyBorder="1" applyAlignment="1">
      <alignment vertical="center" shrinkToFit="1"/>
    </xf>
    <xf numFmtId="38" fontId="33" fillId="24" borderId="12" xfId="44" applyFont="1" applyFill="1" applyBorder="1" applyAlignment="1">
      <alignment horizontal="right" vertical="center" shrinkToFit="1"/>
    </xf>
    <xf numFmtId="0" fontId="33" fillId="0" borderId="21" xfId="0" applyFont="1" applyFill="1" applyBorder="1" applyAlignment="1">
      <alignment vertical="center" shrinkToFit="1"/>
    </xf>
    <xf numFmtId="38" fontId="33" fillId="0" borderId="21" xfId="44" applyFont="1" applyFill="1" applyBorder="1" applyAlignment="1">
      <alignment horizontal="right" vertical="center" shrinkToFit="1"/>
    </xf>
    <xf numFmtId="177" fontId="33" fillId="0" borderId="21" xfId="0" applyNumberFormat="1" applyFont="1" applyFill="1" applyBorder="1" applyAlignment="1">
      <alignment horizontal="center" vertical="center" shrinkToFit="1"/>
    </xf>
    <xf numFmtId="0" fontId="33" fillId="0" borderId="40" xfId="0" applyFont="1" applyFill="1" applyBorder="1" applyAlignment="1">
      <alignment horizontal="center" vertical="center" shrinkToFit="1"/>
    </xf>
    <xf numFmtId="2" fontId="33" fillId="0" borderId="21" xfId="0" applyNumberFormat="1" applyFont="1" applyFill="1" applyBorder="1" applyAlignment="1">
      <alignment horizontal="left" vertical="center" shrinkToFit="1"/>
    </xf>
    <xf numFmtId="0" fontId="33" fillId="0" borderId="30" xfId="0" applyFont="1" applyFill="1" applyBorder="1" applyAlignment="1">
      <alignment horizontal="left" vertical="center" shrinkToFit="1"/>
    </xf>
    <xf numFmtId="38" fontId="33" fillId="0" borderId="30" xfId="44" applyFont="1" applyFill="1" applyBorder="1" applyAlignment="1">
      <alignment horizontal="right" vertical="center" shrinkToFit="1"/>
    </xf>
    <xf numFmtId="0" fontId="33" fillId="0" borderId="13" xfId="0" applyFont="1" applyFill="1" applyBorder="1" applyAlignment="1">
      <alignment horizontal="left" vertical="center" shrinkToFit="1"/>
    </xf>
    <xf numFmtId="0" fontId="33" fillId="0" borderId="13" xfId="0" applyFont="1" applyFill="1" applyBorder="1" applyAlignment="1">
      <alignment vertical="center" shrinkToFit="1"/>
    </xf>
    <xf numFmtId="38" fontId="33" fillId="0" borderId="13" xfId="44" applyFont="1" applyFill="1" applyBorder="1" applyAlignment="1">
      <alignment horizontal="right" vertical="center" shrinkToFit="1"/>
    </xf>
    <xf numFmtId="177" fontId="33" fillId="0" borderId="13" xfId="0" applyNumberFormat="1" applyFont="1" applyFill="1" applyBorder="1" applyAlignment="1">
      <alignment horizontal="center" vertical="center" shrinkToFit="1"/>
    </xf>
    <xf numFmtId="0" fontId="33" fillId="0" borderId="42" xfId="0" applyFont="1" applyFill="1" applyBorder="1" applyAlignment="1">
      <alignment horizontal="center" vertical="center" shrinkToFit="1"/>
    </xf>
    <xf numFmtId="0" fontId="33" fillId="0" borderId="28" xfId="0" applyFont="1" applyFill="1" applyBorder="1" applyAlignment="1">
      <alignment horizontal="left" vertical="center" shrinkToFit="1"/>
    </xf>
    <xf numFmtId="38" fontId="33" fillId="0" borderId="12" xfId="44" applyFont="1" applyFill="1" applyBorder="1" applyAlignment="1">
      <alignment horizontal="right" vertical="center"/>
    </xf>
    <xf numFmtId="38" fontId="33" fillId="0" borderId="12" xfId="45" applyFont="1" applyFill="1" applyBorder="1" applyAlignment="1">
      <alignment horizontal="right" vertical="center"/>
    </xf>
    <xf numFmtId="38" fontId="33" fillId="0" borderId="12" xfId="45" applyFont="1" applyFill="1" applyBorder="1" applyAlignment="1">
      <alignment horizontal="center" vertical="center"/>
    </xf>
    <xf numFmtId="38" fontId="33" fillId="0" borderId="26" xfId="45" applyFont="1" applyFill="1" applyBorder="1" applyAlignment="1">
      <alignment horizontal="center" vertical="center"/>
    </xf>
    <xf numFmtId="38" fontId="33" fillId="0" borderId="12" xfId="44" applyFont="1" applyFill="1" applyBorder="1" applyAlignment="1">
      <alignment horizontal="right" vertical="center" wrapText="1"/>
    </xf>
    <xf numFmtId="38" fontId="33" fillId="0" borderId="12" xfId="45" applyFont="1" applyFill="1" applyBorder="1" applyAlignment="1">
      <alignment horizontal="right" vertical="center" wrapText="1"/>
    </xf>
    <xf numFmtId="38" fontId="33" fillId="0" borderId="12" xfId="45" applyFont="1" applyFill="1" applyBorder="1" applyAlignment="1">
      <alignment horizontal="left" vertical="center" shrinkToFit="1"/>
    </xf>
    <xf numFmtId="38" fontId="33" fillId="0" borderId="27" xfId="45" applyFont="1" applyFill="1" applyBorder="1" applyAlignment="1">
      <alignment horizontal="center" vertical="center"/>
    </xf>
    <xf numFmtId="0" fontId="35" fillId="0" borderId="12" xfId="0" applyFont="1" applyFill="1" applyBorder="1" applyAlignment="1">
      <alignment horizontal="left" vertical="center" shrinkToFit="1"/>
    </xf>
    <xf numFmtId="0" fontId="33" fillId="0" borderId="0" xfId="0" applyFont="1" applyFill="1" applyAlignment="1">
      <alignment horizontal="left" vertical="center" shrinkToFit="1"/>
    </xf>
    <xf numFmtId="0" fontId="35" fillId="0" borderId="21" xfId="0" applyFont="1" applyFill="1" applyBorder="1" applyAlignment="1">
      <alignment horizontal="left" vertical="center" shrinkToFit="1"/>
    </xf>
    <xf numFmtId="0" fontId="33" fillId="0" borderId="29" xfId="0" applyFont="1" applyFill="1" applyBorder="1" applyAlignment="1">
      <alignment horizontal="left" vertical="center" shrinkToFit="1"/>
    </xf>
    <xf numFmtId="0" fontId="33" fillId="0" borderId="29" xfId="0" applyFont="1" applyFill="1" applyBorder="1" applyAlignment="1">
      <alignment vertical="center" shrinkToFit="1"/>
    </xf>
    <xf numFmtId="38" fontId="33" fillId="0" borderId="29" xfId="44" applyFont="1" applyFill="1" applyBorder="1" applyAlignment="1">
      <alignment horizontal="right" vertical="center" shrinkToFit="1"/>
    </xf>
    <xf numFmtId="177" fontId="33" fillId="0" borderId="29" xfId="0" applyNumberFormat="1" applyFont="1" applyFill="1" applyBorder="1" applyAlignment="1">
      <alignment horizontal="center" vertical="center" shrinkToFit="1"/>
    </xf>
    <xf numFmtId="0" fontId="33" fillId="0" borderId="44" xfId="0" applyFont="1" applyFill="1" applyBorder="1" applyAlignment="1">
      <alignment horizontal="center" vertical="center" shrinkToFit="1"/>
    </xf>
    <xf numFmtId="0" fontId="35" fillId="0" borderId="32" xfId="0" applyFont="1" applyFill="1" applyBorder="1" applyAlignment="1">
      <alignment horizontal="left" vertical="center" shrinkToFit="1"/>
    </xf>
    <xf numFmtId="0" fontId="33" fillId="0" borderId="32" xfId="0" applyFont="1" applyFill="1" applyBorder="1" applyAlignment="1">
      <alignment horizontal="left" vertical="center" shrinkToFit="1"/>
    </xf>
    <xf numFmtId="0" fontId="33" fillId="0" borderId="32" xfId="0" applyFont="1" applyFill="1" applyBorder="1" applyAlignment="1">
      <alignment vertical="center" shrinkToFit="1"/>
    </xf>
    <xf numFmtId="38" fontId="33" fillId="0" borderId="32" xfId="44" applyFont="1" applyFill="1" applyBorder="1" applyAlignment="1">
      <alignment horizontal="right" vertical="center" shrinkToFit="1"/>
    </xf>
    <xf numFmtId="177" fontId="33" fillId="0" borderId="32" xfId="0" applyNumberFormat="1" applyFont="1" applyFill="1" applyBorder="1" applyAlignment="1">
      <alignment horizontal="center" vertical="center" shrinkToFit="1"/>
    </xf>
    <xf numFmtId="0" fontId="33" fillId="0" borderId="45" xfId="0" applyFont="1" applyFill="1" applyBorder="1" applyAlignment="1">
      <alignment horizontal="center" vertical="center" shrinkToFit="1"/>
    </xf>
    <xf numFmtId="0" fontId="33" fillId="0" borderId="14" xfId="0" applyFont="1" applyFill="1" applyBorder="1" applyAlignment="1">
      <alignment horizontal="left" vertical="center" shrinkToFit="1"/>
    </xf>
    <xf numFmtId="0" fontId="33" fillId="0" borderId="14" xfId="0" applyFont="1" applyFill="1" applyBorder="1" applyAlignment="1">
      <alignment vertical="center" shrinkToFit="1"/>
    </xf>
    <xf numFmtId="38" fontId="33" fillId="0" borderId="14" xfId="44" applyFont="1" applyFill="1" applyBorder="1" applyAlignment="1">
      <alignment horizontal="right" vertical="center" shrinkToFit="1"/>
    </xf>
    <xf numFmtId="177" fontId="33" fillId="0" borderId="14" xfId="0" applyNumberFormat="1" applyFont="1" applyFill="1" applyBorder="1" applyAlignment="1">
      <alignment horizontal="center" vertical="center" shrinkToFit="1"/>
    </xf>
    <xf numFmtId="0" fontId="33" fillId="0" borderId="24" xfId="0" applyFont="1" applyFill="1" applyBorder="1" applyAlignment="1">
      <alignment horizontal="center" vertical="center" shrinkToFit="1"/>
    </xf>
    <xf numFmtId="0" fontId="35" fillId="0" borderId="17" xfId="0" applyFont="1" applyFill="1" applyBorder="1" applyAlignment="1">
      <alignment horizontal="left" vertical="center" shrinkToFit="1"/>
    </xf>
    <xf numFmtId="0" fontId="33" fillId="28" borderId="0" xfId="0" applyFont="1" applyFill="1" applyAlignment="1">
      <alignment vertical="center" shrinkToFit="1"/>
    </xf>
    <xf numFmtId="0" fontId="35" fillId="0" borderId="17" xfId="0" applyFont="1" applyFill="1" applyBorder="1" applyAlignment="1">
      <alignment vertical="center"/>
    </xf>
    <xf numFmtId="0" fontId="33" fillId="0" borderId="17" xfId="0" applyFont="1" applyFill="1" applyBorder="1" applyAlignment="1">
      <alignment vertical="center"/>
    </xf>
    <xf numFmtId="0" fontId="35" fillId="0" borderId="16" xfId="0" applyFont="1" applyFill="1" applyBorder="1" applyAlignment="1">
      <alignment horizontal="left" vertical="center" shrinkToFit="1"/>
    </xf>
    <xf numFmtId="0" fontId="33" fillId="0" borderId="16" xfId="0" applyFont="1" applyFill="1" applyBorder="1" applyAlignment="1">
      <alignment horizontal="left" vertical="center" shrinkToFit="1"/>
    </xf>
    <xf numFmtId="0" fontId="33" fillId="0" borderId="16" xfId="0" applyFont="1" applyFill="1" applyBorder="1" applyAlignment="1">
      <alignment vertical="center" shrinkToFit="1"/>
    </xf>
    <xf numFmtId="38" fontId="33" fillId="0" borderId="16" xfId="44" applyFont="1" applyFill="1" applyBorder="1" applyAlignment="1">
      <alignment horizontal="right" vertical="center" shrinkToFit="1"/>
    </xf>
    <xf numFmtId="177" fontId="33" fillId="0" borderId="16" xfId="0" applyNumberFormat="1" applyFont="1" applyFill="1" applyBorder="1" applyAlignment="1">
      <alignment horizontal="center" vertical="center" shrinkToFit="1"/>
    </xf>
    <xf numFmtId="0" fontId="33" fillId="0" borderId="37" xfId="0" applyFont="1" applyFill="1" applyBorder="1" applyAlignment="1">
      <alignment horizontal="center" vertical="center" shrinkToFit="1"/>
    </xf>
    <xf numFmtId="0" fontId="33" fillId="27" borderId="17" xfId="0" applyFont="1" applyFill="1" applyBorder="1" applyAlignment="1">
      <alignment horizontal="left" vertical="center" shrinkToFit="1"/>
    </xf>
    <xf numFmtId="0" fontId="33" fillId="27" borderId="17" xfId="0" applyFont="1" applyFill="1" applyBorder="1" applyAlignment="1">
      <alignment vertical="center" shrinkToFit="1"/>
    </xf>
    <xf numFmtId="38" fontId="33" fillId="27" borderId="17" xfId="44" applyFont="1" applyFill="1" applyBorder="1" applyAlignment="1">
      <alignment horizontal="right" vertical="center" shrinkToFit="1"/>
    </xf>
    <xf numFmtId="177" fontId="33" fillId="27" borderId="17" xfId="0" applyNumberFormat="1" applyFont="1" applyFill="1" applyBorder="1" applyAlignment="1">
      <alignment horizontal="center" vertical="center" shrinkToFit="1"/>
    </xf>
    <xf numFmtId="0" fontId="35" fillId="27" borderId="17" xfId="0" applyFont="1" applyFill="1" applyBorder="1" applyAlignment="1">
      <alignment horizontal="left" vertical="center" shrinkToFit="1"/>
    </xf>
    <xf numFmtId="0" fontId="33" fillId="27" borderId="22" xfId="0" applyFont="1" applyFill="1" applyBorder="1" applyAlignment="1">
      <alignment horizontal="center" vertical="center" shrinkToFit="1"/>
    </xf>
    <xf numFmtId="0" fontId="33" fillId="0" borderId="14" xfId="0" applyFont="1" applyFill="1" applyBorder="1" applyAlignment="1">
      <alignment horizontal="left" vertical="center"/>
    </xf>
    <xf numFmtId="38" fontId="33" fillId="0" borderId="17" xfId="44" applyFont="1" applyFill="1" applyBorder="1" applyAlignment="1">
      <alignment vertical="center" shrinkToFit="1"/>
    </xf>
    <xf numFmtId="38" fontId="33" fillId="0" borderId="17" xfId="44" applyFont="1" applyFill="1" applyBorder="1" applyAlignment="1">
      <alignment horizontal="center" vertical="center" shrinkToFit="1"/>
    </xf>
    <xf numFmtId="38" fontId="33" fillId="0" borderId="22" xfId="44" applyFont="1" applyFill="1" applyBorder="1" applyAlignment="1">
      <alignment horizontal="center" vertical="center" shrinkToFit="1"/>
    </xf>
    <xf numFmtId="0" fontId="33" fillId="0" borderId="17" xfId="0" applyFont="1" applyFill="1" applyBorder="1" applyAlignment="1">
      <alignment horizontal="left" vertical="center"/>
    </xf>
    <xf numFmtId="3" fontId="33" fillId="0" borderId="17" xfId="0" applyNumberFormat="1" applyFont="1" applyFill="1" applyBorder="1" applyAlignment="1">
      <alignment vertical="center"/>
    </xf>
    <xf numFmtId="0" fontId="33" fillId="0" borderId="17" xfId="0" applyFont="1" applyFill="1" applyBorder="1" applyAlignment="1">
      <alignment horizontal="left" vertical="center" wrapText="1" shrinkToFit="1"/>
    </xf>
    <xf numFmtId="0" fontId="33" fillId="0" borderId="16" xfId="0" applyFont="1" applyFill="1" applyBorder="1" applyAlignment="1">
      <alignment horizontal="left" vertical="center"/>
    </xf>
    <xf numFmtId="3" fontId="33" fillId="0" borderId="16" xfId="0" applyNumberFormat="1" applyFont="1" applyFill="1" applyBorder="1" applyAlignment="1">
      <alignment vertical="center"/>
    </xf>
    <xf numFmtId="38" fontId="33" fillId="0" borderId="16" xfId="44" applyFont="1" applyFill="1" applyBorder="1" applyAlignment="1">
      <alignment vertical="center" shrinkToFit="1"/>
    </xf>
    <xf numFmtId="38" fontId="35" fillId="0" borderId="17" xfId="45" applyFont="1" applyFill="1" applyBorder="1" applyAlignment="1">
      <alignment horizontal="left" vertical="center" shrinkToFit="1"/>
    </xf>
    <xf numFmtId="38" fontId="33" fillId="0" borderId="17" xfId="44" applyFont="1" applyBorder="1" applyAlignment="1">
      <alignment horizontal="center" vertical="center"/>
    </xf>
    <xf numFmtId="177" fontId="33" fillId="0" borderId="22" xfId="0" applyNumberFormat="1" applyFont="1" applyBorder="1" applyAlignment="1">
      <alignment horizontal="center" vertical="center"/>
    </xf>
    <xf numFmtId="38" fontId="33" fillId="0" borderId="17" xfId="44" applyFont="1" applyBorder="1" applyAlignment="1">
      <alignment vertical="center"/>
    </xf>
    <xf numFmtId="38" fontId="33" fillId="0" borderId="14" xfId="44" applyFont="1" applyFill="1" applyBorder="1" applyAlignment="1">
      <alignment horizontal="center" vertical="center" shrinkToFit="1"/>
    </xf>
    <xf numFmtId="0" fontId="33" fillId="0" borderId="17" xfId="0" applyFont="1" applyBorder="1" applyAlignment="1">
      <alignment horizontal="left" vertical="center"/>
    </xf>
    <xf numFmtId="177" fontId="33" fillId="0" borderId="0" xfId="0" applyNumberFormat="1" applyFont="1" applyFill="1" applyBorder="1" applyAlignment="1">
      <alignment horizontal="left" vertical="center" shrinkToFit="1"/>
    </xf>
    <xf numFmtId="0" fontId="33" fillId="0" borderId="0" xfId="0" applyFont="1" applyFill="1" applyBorder="1" applyAlignment="1">
      <alignment horizontal="left" vertical="center" shrinkToFit="1"/>
    </xf>
    <xf numFmtId="38" fontId="33" fillId="0" borderId="0" xfId="44" applyFont="1" applyBorder="1" applyAlignment="1">
      <alignment horizontal="left" vertical="center" shrinkToFit="1"/>
    </xf>
    <xf numFmtId="178" fontId="33" fillId="0" borderId="0" xfId="0" applyNumberFormat="1" applyFont="1" applyFill="1" applyBorder="1" applyAlignment="1">
      <alignment horizontal="left" vertical="center" shrinkToFit="1"/>
    </xf>
    <xf numFmtId="0" fontId="33" fillId="0" borderId="0" xfId="0" applyFont="1" applyAlignment="1">
      <alignment horizontal="left" vertical="center" shrinkToFit="1"/>
    </xf>
    <xf numFmtId="0" fontId="33" fillId="27" borderId="0" xfId="0" applyFont="1" applyFill="1" applyBorder="1" applyAlignment="1">
      <alignment horizontal="left" vertical="center" shrinkToFit="1"/>
    </xf>
    <xf numFmtId="177" fontId="33" fillId="0" borderId="17" xfId="0" applyNumberFormat="1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38" fontId="35" fillId="0" borderId="0" xfId="45" applyFont="1" applyFill="1" applyBorder="1" applyAlignment="1">
      <alignment horizontal="left" vertical="center" shrinkToFit="1"/>
    </xf>
    <xf numFmtId="38" fontId="33" fillId="0" borderId="0" xfId="45" applyFont="1" applyFill="1" applyBorder="1" applyAlignment="1">
      <alignment horizontal="left" vertical="center"/>
    </xf>
    <xf numFmtId="38" fontId="33" fillId="0" borderId="17" xfId="44" applyFont="1" applyBorder="1" applyAlignment="1">
      <alignment horizontal="right" vertical="center"/>
    </xf>
    <xf numFmtId="38" fontId="33" fillId="0" borderId="37" xfId="44" applyFont="1" applyFill="1" applyBorder="1" applyAlignment="1">
      <alignment horizontal="center" vertical="center" shrinkToFit="1"/>
    </xf>
    <xf numFmtId="38" fontId="33" fillId="0" borderId="17" xfId="45" applyFont="1" applyFill="1" applyBorder="1" applyAlignment="1">
      <alignment horizontal="left" vertical="center" shrinkToFit="1"/>
    </xf>
    <xf numFmtId="38" fontId="35" fillId="0" borderId="16" xfId="45" applyFont="1" applyFill="1" applyBorder="1" applyAlignment="1">
      <alignment horizontal="left" vertical="center" shrinkToFit="1"/>
    </xf>
    <xf numFmtId="38" fontId="35" fillId="0" borderId="14" xfId="45" applyFont="1" applyFill="1" applyBorder="1" applyAlignment="1">
      <alignment horizontal="left" vertical="center" shrinkToFit="1"/>
    </xf>
    <xf numFmtId="38" fontId="33" fillId="0" borderId="14" xfId="45" applyFont="1" applyFill="1" applyBorder="1" applyAlignment="1">
      <alignment horizontal="left" vertical="center" shrinkToFit="1"/>
    </xf>
    <xf numFmtId="38" fontId="33" fillId="0" borderId="17" xfId="45" applyFont="1" applyFill="1" applyBorder="1" applyAlignment="1">
      <alignment horizontal="center" vertical="center"/>
    </xf>
    <xf numFmtId="178" fontId="33" fillId="0" borderId="17" xfId="0" applyNumberFormat="1" applyFont="1" applyFill="1" applyBorder="1" applyAlignment="1">
      <alignment vertical="center" shrinkToFit="1"/>
    </xf>
    <xf numFmtId="0" fontId="33" fillId="0" borderId="0" xfId="0" applyFont="1" applyFill="1" applyBorder="1" applyAlignment="1">
      <alignment horizontal="left" vertical="center" wrapText="1" shrinkToFit="1"/>
    </xf>
    <xf numFmtId="2" fontId="33" fillId="0" borderId="14" xfId="0" applyNumberFormat="1" applyFont="1" applyFill="1" applyBorder="1" applyAlignment="1">
      <alignment horizontal="left" vertical="center" shrinkToFit="1"/>
    </xf>
    <xf numFmtId="0" fontId="33" fillId="0" borderId="17" xfId="61" applyFont="1" applyFill="1" applyBorder="1" applyAlignment="1" applyProtection="1">
      <alignment horizontal="left" vertical="center" shrinkToFit="1"/>
      <protection locked="0"/>
    </xf>
    <xf numFmtId="177" fontId="33" fillId="0" borderId="17" xfId="0" applyNumberFormat="1" applyFont="1" applyBorder="1" applyAlignment="1">
      <alignment horizontal="left" vertical="center" shrinkToFit="1"/>
    </xf>
    <xf numFmtId="38" fontId="33" fillId="24" borderId="17" xfId="44" applyFont="1" applyFill="1" applyBorder="1" applyAlignment="1">
      <alignment horizontal="right" vertical="center" shrinkToFit="1"/>
    </xf>
    <xf numFmtId="38" fontId="33" fillId="0" borderId="17" xfId="44" applyFont="1" applyFill="1" applyBorder="1" applyAlignment="1">
      <alignment horizontal="right" vertical="center"/>
    </xf>
    <xf numFmtId="38" fontId="33" fillId="0" borderId="17" xfId="45" applyFont="1" applyFill="1" applyBorder="1" applyAlignment="1">
      <alignment horizontal="right" vertical="center"/>
    </xf>
    <xf numFmtId="38" fontId="33" fillId="0" borderId="17" xfId="44" applyFont="1" applyFill="1" applyBorder="1" applyAlignment="1">
      <alignment horizontal="right" vertical="center" wrapText="1"/>
    </xf>
    <xf numFmtId="38" fontId="33" fillId="0" borderId="17" xfId="45" applyFont="1" applyFill="1" applyBorder="1" applyAlignment="1">
      <alignment horizontal="right" vertical="center" wrapText="1"/>
    </xf>
    <xf numFmtId="0" fontId="33" fillId="0" borderId="14" xfId="0" applyFont="1" applyBorder="1" applyAlignment="1">
      <alignment horizontal="left" vertical="center" shrinkToFit="1"/>
    </xf>
    <xf numFmtId="0" fontId="33" fillId="0" borderId="14" xfId="0" applyFont="1" applyBorder="1" applyAlignment="1">
      <alignment vertical="center" shrinkToFit="1"/>
    </xf>
    <xf numFmtId="38" fontId="33" fillId="0" borderId="14" xfId="44" applyFont="1" applyBorder="1" applyAlignment="1">
      <alignment horizontal="right" vertical="center" shrinkToFit="1"/>
    </xf>
    <xf numFmtId="177" fontId="33" fillId="0" borderId="14" xfId="0" applyNumberFormat="1" applyFont="1" applyBorder="1" applyAlignment="1">
      <alignment horizontal="center" vertical="center" shrinkToFit="1"/>
    </xf>
    <xf numFmtId="0" fontId="33" fillId="27" borderId="14" xfId="0" applyFont="1" applyFill="1" applyBorder="1" applyAlignment="1">
      <alignment horizontal="left" vertical="center" shrinkToFit="1"/>
    </xf>
    <xf numFmtId="0" fontId="33" fillId="0" borderId="12" xfId="0" applyFont="1" applyFill="1" applyBorder="1" applyAlignment="1">
      <alignment horizontal="left" vertical="center" wrapText="1" shrinkToFit="1"/>
    </xf>
    <xf numFmtId="0" fontId="33" fillId="0" borderId="13" xfId="0" applyFont="1" applyBorder="1" applyAlignment="1">
      <alignment horizontal="left" vertical="center" shrinkToFit="1"/>
    </xf>
    <xf numFmtId="0" fontId="35" fillId="0" borderId="13" xfId="0" applyFont="1" applyFill="1" applyBorder="1" applyAlignment="1">
      <alignment horizontal="left" vertical="center" shrinkToFit="1"/>
    </xf>
    <xf numFmtId="0" fontId="35" fillId="0" borderId="14" xfId="0" applyFont="1" applyFill="1" applyBorder="1" applyAlignment="1">
      <alignment horizontal="left" vertical="center" shrinkToFit="1"/>
    </xf>
    <xf numFmtId="0" fontId="35" fillId="0" borderId="20" xfId="0" applyFont="1" applyFill="1" applyBorder="1" applyAlignment="1">
      <alignment horizontal="left" vertical="center" shrinkToFit="1"/>
    </xf>
    <xf numFmtId="0" fontId="33" fillId="27" borderId="12" xfId="0" applyFont="1" applyFill="1" applyBorder="1" applyAlignment="1">
      <alignment horizontal="left" vertical="center" shrinkToFit="1"/>
    </xf>
    <xf numFmtId="0" fontId="34" fillId="0" borderId="12" xfId="0" applyFont="1" applyFill="1" applyBorder="1" applyAlignment="1">
      <alignment horizontal="left" vertical="center" shrinkToFit="1"/>
    </xf>
    <xf numFmtId="0" fontId="33" fillId="0" borderId="32" xfId="0" applyFont="1" applyFill="1" applyBorder="1" applyAlignment="1">
      <alignment horizontal="left" vertical="center" wrapText="1" shrinkToFit="1"/>
    </xf>
    <xf numFmtId="38" fontId="35" fillId="0" borderId="12" xfId="45" applyFont="1" applyFill="1" applyBorder="1" applyAlignment="1">
      <alignment horizontal="left" vertical="center" shrinkToFit="1"/>
    </xf>
    <xf numFmtId="0" fontId="33" fillId="0" borderId="19" xfId="0" applyFont="1" applyFill="1" applyBorder="1" applyAlignment="1">
      <alignment horizontal="left" vertical="center" shrinkToFit="1"/>
    </xf>
    <xf numFmtId="38" fontId="35" fillId="0" borderId="20" xfId="45" applyFont="1" applyFill="1" applyBorder="1" applyAlignment="1">
      <alignment horizontal="left" vertical="center" shrinkToFit="1"/>
    </xf>
    <xf numFmtId="38" fontId="33" fillId="0" borderId="16" xfId="45" applyFont="1" applyFill="1" applyBorder="1" applyAlignment="1">
      <alignment horizontal="left" vertical="center" shrinkToFit="1"/>
    </xf>
    <xf numFmtId="38" fontId="35" fillId="0" borderId="13" xfId="45" applyFont="1" applyFill="1" applyBorder="1" applyAlignment="1">
      <alignment horizontal="left" vertical="center" shrinkToFit="1"/>
    </xf>
    <xf numFmtId="0" fontId="33" fillId="27" borderId="12" xfId="0" applyFont="1" applyFill="1" applyBorder="1" applyAlignment="1">
      <alignment vertical="center" shrinkToFit="1"/>
    </xf>
    <xf numFmtId="38" fontId="35" fillId="0" borderId="30" xfId="45" applyFont="1" applyFill="1" applyBorder="1" applyAlignment="1">
      <alignment horizontal="left" vertical="center" shrinkToFit="1"/>
    </xf>
    <xf numFmtId="38" fontId="35" fillId="0" borderId="21" xfId="45" applyFont="1" applyFill="1" applyBorder="1" applyAlignment="1">
      <alignment horizontal="left" vertical="center" shrinkToFit="1"/>
    </xf>
    <xf numFmtId="0" fontId="33" fillId="0" borderId="18" xfId="0" applyFont="1" applyFill="1" applyBorder="1" applyAlignment="1">
      <alignment horizontal="left" vertical="center" shrinkToFit="1"/>
    </xf>
    <xf numFmtId="38" fontId="35" fillId="27" borderId="12" xfId="45" applyFont="1" applyFill="1" applyBorder="1" applyAlignment="1">
      <alignment horizontal="left" vertical="center" shrinkToFit="1"/>
    </xf>
    <xf numFmtId="0" fontId="33" fillId="0" borderId="12" xfId="0" applyFont="1" applyBorder="1" applyAlignment="1">
      <alignment horizontal="left" vertical="center"/>
    </xf>
    <xf numFmtId="0" fontId="33" fillId="27" borderId="12" xfId="0" applyFont="1" applyFill="1" applyBorder="1" applyAlignment="1">
      <alignment horizontal="left" vertical="center"/>
    </xf>
    <xf numFmtId="2" fontId="33" fillId="0" borderId="13" xfId="0" applyNumberFormat="1" applyFont="1" applyFill="1" applyBorder="1" applyAlignment="1">
      <alignment horizontal="left" vertical="center" shrinkToFit="1"/>
    </xf>
    <xf numFmtId="2" fontId="33" fillId="0" borderId="20" xfId="0" applyNumberFormat="1" applyFont="1" applyFill="1" applyBorder="1" applyAlignment="1">
      <alignment horizontal="left" vertical="center" shrinkToFit="1"/>
    </xf>
    <xf numFmtId="2" fontId="33" fillId="0" borderId="16" xfId="0" applyNumberFormat="1" applyFont="1" applyFill="1" applyBorder="1" applyAlignment="1">
      <alignment horizontal="left" vertical="center" shrinkToFit="1"/>
    </xf>
    <xf numFmtId="0" fontId="33" fillId="0" borderId="31" xfId="0" applyFont="1" applyFill="1" applyBorder="1" applyAlignment="1">
      <alignment horizontal="left" vertical="center" shrinkToFit="1"/>
    </xf>
    <xf numFmtId="2" fontId="33" fillId="0" borderId="29" xfId="0" applyNumberFormat="1" applyFont="1" applyFill="1" applyBorder="1" applyAlignment="1">
      <alignment horizontal="left" vertical="center" shrinkToFit="1"/>
    </xf>
    <xf numFmtId="0" fontId="33" fillId="0" borderId="21" xfId="0" applyFont="1" applyBorder="1" applyAlignment="1">
      <alignment horizontal="left" vertical="center"/>
    </xf>
    <xf numFmtId="0" fontId="33" fillId="0" borderId="12" xfId="0" applyFont="1" applyFill="1" applyBorder="1" applyAlignment="1">
      <alignment vertical="center"/>
    </xf>
    <xf numFmtId="0" fontId="33" fillId="0" borderId="12" xfId="0" applyFont="1" applyFill="1" applyBorder="1" applyAlignment="1">
      <alignment horizontal="left" vertical="center"/>
    </xf>
    <xf numFmtId="0" fontId="33" fillId="27" borderId="14" xfId="0" applyFont="1" applyFill="1" applyBorder="1" applyAlignment="1">
      <alignment vertical="center" shrinkToFit="1"/>
    </xf>
    <xf numFmtId="0" fontId="35" fillId="0" borderId="12" xfId="0" applyFont="1" applyFill="1" applyBorder="1" applyAlignment="1">
      <alignment vertical="center"/>
    </xf>
    <xf numFmtId="0" fontId="33" fillId="0" borderId="20" xfId="0" applyFont="1" applyFill="1" applyBorder="1" applyAlignment="1">
      <alignment horizontal="left" vertical="center"/>
    </xf>
    <xf numFmtId="178" fontId="33" fillId="0" borderId="16" xfId="0" applyNumberFormat="1" applyFont="1" applyFill="1" applyBorder="1" applyAlignment="1">
      <alignment vertical="center" shrinkToFit="1"/>
    </xf>
    <xf numFmtId="0" fontId="33" fillId="0" borderId="13" xfId="0" applyFont="1" applyBorder="1" applyAlignment="1">
      <alignment vertical="center" shrinkToFit="1"/>
    </xf>
    <xf numFmtId="0" fontId="33" fillId="0" borderId="32" xfId="0" applyFont="1" applyFill="1" applyBorder="1" applyAlignment="1">
      <alignment horizontal="left" vertical="center"/>
    </xf>
    <xf numFmtId="0" fontId="35" fillId="0" borderId="13" xfId="0" applyFont="1" applyFill="1" applyBorder="1" applyAlignment="1">
      <alignment vertical="center"/>
    </xf>
    <xf numFmtId="178" fontId="33" fillId="0" borderId="32" xfId="0" applyNumberFormat="1" applyFont="1" applyFill="1" applyBorder="1" applyAlignment="1">
      <alignment vertical="center" shrinkToFit="1"/>
    </xf>
    <xf numFmtId="0" fontId="33" fillId="0" borderId="13" xfId="0" applyFont="1" applyFill="1" applyBorder="1" applyAlignment="1">
      <alignment horizontal="left" vertical="center"/>
    </xf>
    <xf numFmtId="0" fontId="35" fillId="0" borderId="20" xfId="0" applyFont="1" applyFill="1" applyBorder="1" applyAlignment="1">
      <alignment vertical="center"/>
    </xf>
    <xf numFmtId="0" fontId="33" fillId="0" borderId="30" xfId="0" applyFont="1" applyFill="1" applyBorder="1" applyAlignment="1">
      <alignment horizontal="left" vertical="center"/>
    </xf>
    <xf numFmtId="0" fontId="33" fillId="0" borderId="21" xfId="0" applyFont="1" applyFill="1" applyBorder="1" applyAlignment="1">
      <alignment horizontal="left" vertical="center"/>
    </xf>
    <xf numFmtId="0" fontId="35" fillId="0" borderId="21" xfId="0" applyFont="1" applyFill="1" applyBorder="1" applyAlignment="1">
      <alignment vertical="center"/>
    </xf>
    <xf numFmtId="0" fontId="33" fillId="27" borderId="12" xfId="0" applyFont="1" applyFill="1" applyBorder="1" applyAlignment="1">
      <alignment vertical="center"/>
    </xf>
    <xf numFmtId="0" fontId="33" fillId="0" borderId="13" xfId="0" applyFont="1" applyFill="1" applyBorder="1" applyAlignment="1">
      <alignment vertical="center"/>
    </xf>
    <xf numFmtId="38" fontId="33" fillId="0" borderId="20" xfId="44" applyFont="1" applyFill="1" applyBorder="1" applyAlignment="1">
      <alignment horizontal="right" vertical="center"/>
    </xf>
    <xf numFmtId="38" fontId="33" fillId="27" borderId="14" xfId="44" applyFont="1" applyFill="1" applyBorder="1" applyAlignment="1">
      <alignment horizontal="right" vertical="center" shrinkToFit="1"/>
    </xf>
    <xf numFmtId="38" fontId="33" fillId="0" borderId="12" xfId="44" applyFont="1" applyBorder="1" applyAlignment="1">
      <alignment horizontal="right" vertical="center"/>
    </xf>
    <xf numFmtId="38" fontId="33" fillId="0" borderId="12" xfId="44" applyFont="1" applyBorder="1" applyAlignment="1">
      <alignment vertical="center"/>
    </xf>
    <xf numFmtId="38" fontId="33" fillId="0" borderId="12" xfId="44" applyFont="1" applyFill="1" applyBorder="1" applyAlignment="1">
      <alignment vertical="center" shrinkToFit="1"/>
    </xf>
    <xf numFmtId="38" fontId="33" fillId="24" borderId="16" xfId="44" applyFont="1" applyFill="1" applyBorder="1" applyAlignment="1">
      <alignment horizontal="right" vertical="center" shrinkToFit="1"/>
    </xf>
    <xf numFmtId="38" fontId="33" fillId="0" borderId="13" xfId="44" applyFont="1" applyBorder="1" applyAlignment="1">
      <alignment horizontal="right" vertical="center" shrinkToFit="1"/>
    </xf>
    <xf numFmtId="38" fontId="33" fillId="27" borderId="12" xfId="44" applyFont="1" applyFill="1" applyBorder="1" applyAlignment="1">
      <alignment vertical="center"/>
    </xf>
    <xf numFmtId="38" fontId="33" fillId="0" borderId="16" xfId="44" applyFont="1" applyFill="1" applyBorder="1" applyAlignment="1">
      <alignment horizontal="right" vertical="center"/>
    </xf>
    <xf numFmtId="38" fontId="33" fillId="27" borderId="12" xfId="44" applyFont="1" applyFill="1" applyBorder="1" applyAlignment="1">
      <alignment horizontal="right" vertical="center" shrinkToFit="1"/>
    </xf>
    <xf numFmtId="3" fontId="33" fillId="0" borderId="12" xfId="0" applyNumberFormat="1" applyFont="1" applyFill="1" applyBorder="1" applyAlignment="1">
      <alignment vertical="center"/>
    </xf>
    <xf numFmtId="38" fontId="33" fillId="0" borderId="32" xfId="44" applyFont="1" applyFill="1" applyBorder="1" applyAlignment="1">
      <alignment vertical="center" shrinkToFit="1"/>
    </xf>
    <xf numFmtId="38" fontId="33" fillId="27" borderId="12" xfId="44" applyFont="1" applyFill="1" applyBorder="1" applyAlignment="1">
      <alignment vertical="center" shrinkToFit="1"/>
    </xf>
    <xf numFmtId="38" fontId="33" fillId="0" borderId="14" xfId="44" applyFont="1" applyFill="1" applyBorder="1" applyAlignment="1">
      <alignment horizontal="right" vertical="center"/>
    </xf>
    <xf numFmtId="3" fontId="33" fillId="0" borderId="21" xfId="0" applyNumberFormat="1" applyFont="1" applyFill="1" applyBorder="1" applyAlignment="1">
      <alignment vertical="center"/>
    </xf>
    <xf numFmtId="38" fontId="33" fillId="0" borderId="21" xfId="44" applyFont="1" applyBorder="1" applyAlignment="1">
      <alignment horizontal="right" vertical="center"/>
    </xf>
    <xf numFmtId="38" fontId="33" fillId="0" borderId="16" xfId="44" applyFont="1" applyFill="1" applyBorder="1" applyAlignment="1">
      <alignment horizontal="right" vertical="center" wrapText="1"/>
    </xf>
    <xf numFmtId="38" fontId="33" fillId="0" borderId="16" xfId="44" applyFont="1" applyBorder="1" applyAlignment="1">
      <alignment horizontal="right" vertical="center" shrinkToFit="1"/>
    </xf>
    <xf numFmtId="38" fontId="33" fillId="0" borderId="12" xfId="44" applyFont="1" applyFill="1" applyBorder="1" applyAlignment="1">
      <alignment horizontal="center" vertical="center" shrinkToFit="1"/>
    </xf>
    <xf numFmtId="38" fontId="33" fillId="0" borderId="14" xfId="45" applyFont="1" applyFill="1" applyBorder="1" applyAlignment="1">
      <alignment horizontal="right" vertical="center"/>
    </xf>
    <xf numFmtId="3" fontId="33" fillId="0" borderId="12" xfId="0" applyNumberFormat="1" applyFont="1" applyFill="1" applyBorder="1" applyAlignment="1">
      <alignment horizontal="right" vertical="center" shrinkToFit="1"/>
    </xf>
    <xf numFmtId="38" fontId="33" fillId="0" borderId="21" xfId="44" applyFont="1" applyFill="1" applyBorder="1" applyAlignment="1">
      <alignment vertical="center" shrinkToFit="1"/>
    </xf>
    <xf numFmtId="38" fontId="33" fillId="0" borderId="20" xfId="45" applyFont="1" applyFill="1" applyBorder="1" applyAlignment="1">
      <alignment horizontal="center" vertical="center"/>
    </xf>
    <xf numFmtId="177" fontId="33" fillId="27" borderId="14" xfId="0" applyNumberFormat="1" applyFont="1" applyFill="1" applyBorder="1" applyAlignment="1">
      <alignment horizontal="center" vertical="center" shrinkToFit="1"/>
    </xf>
    <xf numFmtId="177" fontId="33" fillId="0" borderId="12" xfId="0" applyNumberFormat="1" applyFont="1" applyBorder="1" applyAlignment="1">
      <alignment horizontal="center" vertical="center"/>
    </xf>
    <xf numFmtId="38" fontId="33" fillId="0" borderId="12" xfId="44" applyFont="1" applyBorder="1" applyAlignment="1">
      <alignment horizontal="center" vertical="center"/>
    </xf>
    <xf numFmtId="38" fontId="33" fillId="0" borderId="20" xfId="44" applyFont="1" applyFill="1" applyBorder="1" applyAlignment="1">
      <alignment horizontal="center" vertical="center" shrinkToFit="1"/>
    </xf>
    <xf numFmtId="38" fontId="33" fillId="0" borderId="13" xfId="44" applyFont="1" applyBorder="1" applyAlignment="1">
      <alignment horizontal="center" vertical="center" shrinkToFit="1"/>
    </xf>
    <xf numFmtId="177" fontId="33" fillId="0" borderId="13" xfId="0" applyNumberFormat="1" applyFont="1" applyBorder="1" applyAlignment="1">
      <alignment horizontal="center" vertical="center" shrinkToFit="1"/>
    </xf>
    <xf numFmtId="38" fontId="33" fillId="0" borderId="32" xfId="44" applyFont="1" applyFill="1" applyBorder="1" applyAlignment="1">
      <alignment horizontal="center" vertical="center" shrinkToFit="1"/>
    </xf>
    <xf numFmtId="0" fontId="33" fillId="0" borderId="32" xfId="0" applyFont="1" applyFill="1" applyBorder="1" applyAlignment="1">
      <alignment horizontal="center" vertical="center" shrinkToFit="1"/>
    </xf>
    <xf numFmtId="38" fontId="33" fillId="0" borderId="13" xfId="44" applyFont="1" applyFill="1" applyBorder="1" applyAlignment="1">
      <alignment horizontal="center" vertical="center" shrinkToFit="1"/>
    </xf>
    <xf numFmtId="38" fontId="33" fillId="27" borderId="12" xfId="44" applyFont="1" applyFill="1" applyBorder="1" applyAlignment="1">
      <alignment horizontal="center" vertical="center"/>
    </xf>
    <xf numFmtId="38" fontId="33" fillId="0" borderId="16" xfId="45" applyFont="1" applyFill="1" applyBorder="1" applyAlignment="1">
      <alignment horizontal="center" vertical="center"/>
    </xf>
    <xf numFmtId="38" fontId="33" fillId="0" borderId="30" xfId="44" applyFont="1" applyFill="1" applyBorder="1" applyAlignment="1">
      <alignment horizontal="center" vertical="center" shrinkToFit="1"/>
    </xf>
    <xf numFmtId="0" fontId="33" fillId="0" borderId="13" xfId="0" applyFont="1" applyFill="1" applyBorder="1" applyAlignment="1">
      <alignment horizontal="center" vertical="center" shrinkToFit="1"/>
    </xf>
    <xf numFmtId="177" fontId="33" fillId="27" borderId="12" xfId="0" applyNumberFormat="1" applyFont="1" applyFill="1" applyBorder="1" applyAlignment="1">
      <alignment horizontal="center" vertical="center" shrinkToFit="1"/>
    </xf>
    <xf numFmtId="38" fontId="33" fillId="0" borderId="21" xfId="44" applyFont="1" applyFill="1" applyBorder="1" applyAlignment="1">
      <alignment horizontal="center" vertical="center" shrinkToFit="1"/>
    </xf>
    <xf numFmtId="38" fontId="33" fillId="27" borderId="12" xfId="44" applyFont="1" applyFill="1" applyBorder="1" applyAlignment="1">
      <alignment horizontal="center" vertical="center" shrinkToFit="1"/>
    </xf>
    <xf numFmtId="38" fontId="33" fillId="0" borderId="14" xfId="45" applyFont="1" applyFill="1" applyBorder="1" applyAlignment="1">
      <alignment horizontal="center" vertical="center"/>
    </xf>
    <xf numFmtId="177" fontId="33" fillId="0" borderId="21" xfId="0" applyNumberFormat="1" applyFont="1" applyBorder="1" applyAlignment="1">
      <alignment horizontal="center" vertical="center"/>
    </xf>
    <xf numFmtId="38" fontId="33" fillId="0" borderId="37" xfId="45" applyFont="1" applyFill="1" applyBorder="1" applyAlignment="1">
      <alignment horizontal="center" vertical="center"/>
    </xf>
    <xf numFmtId="38" fontId="33" fillId="0" borderId="26" xfId="44" applyFont="1" applyFill="1" applyBorder="1" applyAlignment="1">
      <alignment horizontal="center" vertical="center" shrinkToFit="1"/>
    </xf>
    <xf numFmtId="0" fontId="33" fillId="27" borderId="24" xfId="0" applyFont="1" applyFill="1" applyBorder="1" applyAlignment="1">
      <alignment horizontal="center" vertical="center" shrinkToFit="1"/>
    </xf>
    <xf numFmtId="38" fontId="33" fillId="0" borderId="22" xfId="45" applyFont="1" applyFill="1" applyBorder="1" applyAlignment="1">
      <alignment horizontal="center" vertical="center"/>
    </xf>
    <xf numFmtId="0" fontId="33" fillId="0" borderId="26" xfId="0" applyFont="1" applyBorder="1" applyAlignment="1">
      <alignment horizontal="center" vertical="center"/>
    </xf>
    <xf numFmtId="177" fontId="33" fillId="0" borderId="26" xfId="0" applyNumberFormat="1" applyFont="1" applyBorder="1" applyAlignment="1">
      <alignment horizontal="center" vertical="center"/>
    </xf>
    <xf numFmtId="0" fontId="33" fillId="0" borderId="24" xfId="0" applyFont="1" applyBorder="1" applyAlignment="1">
      <alignment horizontal="center" vertical="center" shrinkToFit="1"/>
    </xf>
    <xf numFmtId="38" fontId="33" fillId="0" borderId="27" xfId="44" applyFont="1" applyFill="1" applyBorder="1" applyAlignment="1">
      <alignment horizontal="center" vertical="center" shrinkToFit="1"/>
    </xf>
    <xf numFmtId="0" fontId="33" fillId="0" borderId="37" xfId="0" applyFont="1" applyBorder="1" applyAlignment="1">
      <alignment horizontal="center" vertical="center" shrinkToFit="1"/>
    </xf>
    <xf numFmtId="38" fontId="33" fillId="0" borderId="42" xfId="44" applyFont="1" applyBorder="1" applyAlignment="1">
      <alignment horizontal="center" vertical="center" shrinkToFit="1"/>
    </xf>
    <xf numFmtId="0" fontId="33" fillId="0" borderId="42" xfId="0" applyFont="1" applyBorder="1" applyAlignment="1">
      <alignment horizontal="center" vertical="center" shrinkToFit="1"/>
    </xf>
    <xf numFmtId="38" fontId="33" fillId="0" borderId="45" xfId="44" applyFont="1" applyFill="1" applyBorder="1" applyAlignment="1">
      <alignment horizontal="center" vertical="center" shrinkToFit="1"/>
    </xf>
    <xf numFmtId="38" fontId="33" fillId="0" borderId="42" xfId="44" applyFont="1" applyFill="1" applyBorder="1" applyAlignment="1">
      <alignment horizontal="center" vertical="center" shrinkToFit="1"/>
    </xf>
    <xf numFmtId="177" fontId="33" fillId="27" borderId="26" xfId="0" applyNumberFormat="1" applyFont="1" applyFill="1" applyBorder="1" applyAlignment="1">
      <alignment horizontal="center" vertical="center"/>
    </xf>
    <xf numFmtId="38" fontId="33" fillId="0" borderId="41" xfId="44" applyFont="1" applyFill="1" applyBorder="1" applyAlignment="1">
      <alignment horizontal="center" vertical="center" shrinkToFit="1"/>
    </xf>
    <xf numFmtId="0" fontId="33" fillId="27" borderId="26" xfId="0" applyFont="1" applyFill="1" applyBorder="1" applyAlignment="1">
      <alignment horizontal="center" vertical="center" shrinkToFit="1"/>
    </xf>
    <xf numFmtId="38" fontId="33" fillId="0" borderId="40" xfId="44" applyFont="1" applyFill="1" applyBorder="1" applyAlignment="1">
      <alignment horizontal="center" vertical="center" shrinkToFit="1"/>
    </xf>
    <xf numFmtId="177" fontId="33" fillId="0" borderId="22" xfId="0" applyNumberFormat="1" applyFont="1" applyFill="1" applyBorder="1" applyAlignment="1">
      <alignment horizontal="center" vertical="center" shrinkToFit="1"/>
    </xf>
    <xf numFmtId="38" fontId="33" fillId="0" borderId="42" xfId="45" applyFont="1" applyFill="1" applyBorder="1" applyAlignment="1">
      <alignment horizontal="center" vertical="center"/>
    </xf>
    <xf numFmtId="38" fontId="33" fillId="27" borderId="26" xfId="44" applyFont="1" applyFill="1" applyBorder="1" applyAlignment="1">
      <alignment horizontal="center" vertical="center" shrinkToFit="1"/>
    </xf>
    <xf numFmtId="38" fontId="33" fillId="0" borderId="24" xfId="45" applyFont="1" applyFill="1" applyBorder="1" applyAlignment="1">
      <alignment horizontal="center" vertical="center"/>
    </xf>
    <xf numFmtId="0" fontId="33" fillId="0" borderId="40" xfId="0" applyFont="1" applyBorder="1" applyAlignment="1">
      <alignment horizontal="center" vertical="center"/>
    </xf>
    <xf numFmtId="38" fontId="33" fillId="25" borderId="15" xfId="44" applyFont="1" applyFill="1" applyBorder="1" applyAlignment="1">
      <alignment horizontal="center" vertical="center" shrinkToFit="1"/>
    </xf>
    <xf numFmtId="0" fontId="33" fillId="0" borderId="17" xfId="0" applyFont="1" applyFill="1" applyBorder="1" applyAlignment="1">
      <alignment horizontal="center" vertical="center" shrinkToFit="1"/>
    </xf>
    <xf numFmtId="38" fontId="33" fillId="0" borderId="0" xfId="44" applyFont="1" applyFill="1" applyBorder="1" applyAlignment="1">
      <alignment horizontal="left" vertical="center" shrinkToFit="1"/>
    </xf>
    <xf numFmtId="177" fontId="33" fillId="0" borderId="12" xfId="0" applyNumberFormat="1" applyFont="1" applyFill="1" applyBorder="1" applyAlignment="1">
      <alignment horizontal="center" vertical="center"/>
    </xf>
    <xf numFmtId="0" fontId="33" fillId="0" borderId="26" xfId="0" applyFont="1" applyFill="1" applyBorder="1" applyAlignment="1">
      <alignment horizontal="center" vertical="center"/>
    </xf>
    <xf numFmtId="38" fontId="33" fillId="0" borderId="12" xfId="44" applyFont="1" applyFill="1" applyBorder="1" applyAlignment="1">
      <alignment vertical="center"/>
    </xf>
    <xf numFmtId="38" fontId="33" fillId="0" borderId="12" xfId="44" applyFont="1" applyFill="1" applyBorder="1" applyAlignment="1">
      <alignment horizontal="center" vertical="center"/>
    </xf>
    <xf numFmtId="177" fontId="33" fillId="0" borderId="26" xfId="0" applyNumberFormat="1" applyFont="1" applyFill="1" applyBorder="1" applyAlignment="1">
      <alignment horizontal="center" vertical="center"/>
    </xf>
    <xf numFmtId="0" fontId="33" fillId="0" borderId="28" xfId="0" applyFont="1" applyFill="1" applyBorder="1" applyAlignment="1">
      <alignment vertical="center" shrinkToFit="1"/>
    </xf>
    <xf numFmtId="38" fontId="33" fillId="0" borderId="28" xfId="44" applyFont="1" applyFill="1" applyBorder="1" applyAlignment="1">
      <alignment horizontal="right" vertical="center" shrinkToFit="1"/>
    </xf>
    <xf numFmtId="177" fontId="33" fillId="0" borderId="28" xfId="0" applyNumberFormat="1" applyFont="1" applyFill="1" applyBorder="1" applyAlignment="1">
      <alignment horizontal="center" vertical="center" shrinkToFit="1"/>
    </xf>
    <xf numFmtId="0" fontId="33" fillId="0" borderId="43" xfId="0" applyFont="1" applyFill="1" applyBorder="1" applyAlignment="1">
      <alignment horizontal="center" vertical="center" shrinkToFit="1"/>
    </xf>
    <xf numFmtId="2" fontId="33" fillId="0" borderId="32" xfId="0" applyNumberFormat="1" applyFont="1" applyFill="1" applyBorder="1" applyAlignment="1">
      <alignment horizontal="left" vertical="center" shrinkToFit="1"/>
    </xf>
    <xf numFmtId="0" fontId="33" fillId="0" borderId="53" xfId="0" applyFont="1" applyFill="1" applyBorder="1" applyAlignment="1">
      <alignment horizontal="left" vertical="center" shrinkToFit="1"/>
    </xf>
    <xf numFmtId="178" fontId="33" fillId="0" borderId="53" xfId="0" applyNumberFormat="1" applyFont="1" applyFill="1" applyBorder="1" applyAlignment="1">
      <alignment vertical="center" shrinkToFit="1"/>
    </xf>
    <xf numFmtId="38" fontId="33" fillId="0" borderId="53" xfId="44" applyFont="1" applyFill="1" applyBorder="1" applyAlignment="1">
      <alignment horizontal="right" vertical="center" shrinkToFit="1"/>
    </xf>
    <xf numFmtId="177" fontId="33" fillId="0" borderId="53" xfId="0" applyNumberFormat="1" applyFont="1" applyFill="1" applyBorder="1" applyAlignment="1">
      <alignment horizontal="center" vertical="center" shrinkToFit="1"/>
    </xf>
    <xf numFmtId="0" fontId="33" fillId="0" borderId="54" xfId="0" applyFont="1" applyFill="1" applyBorder="1" applyAlignment="1">
      <alignment horizontal="center" vertical="center" shrinkToFit="1"/>
    </xf>
    <xf numFmtId="38" fontId="33" fillId="0" borderId="24" xfId="44" applyFont="1" applyFill="1" applyBorder="1" applyAlignment="1">
      <alignment horizontal="center" vertical="center" shrinkToFit="1"/>
    </xf>
    <xf numFmtId="0" fontId="33" fillId="0" borderId="55" xfId="0" applyFont="1" applyFill="1" applyBorder="1" applyAlignment="1">
      <alignment horizontal="right" vertical="center" shrinkToFit="1"/>
    </xf>
    <xf numFmtId="0" fontId="33" fillId="0" borderId="56" xfId="0" applyFont="1" applyFill="1" applyBorder="1" applyAlignment="1">
      <alignment horizontal="right" vertical="center" shrinkToFit="1"/>
    </xf>
    <xf numFmtId="0" fontId="33" fillId="0" borderId="57" xfId="0" applyFont="1" applyFill="1" applyBorder="1" applyAlignment="1">
      <alignment horizontal="left" vertical="center" shrinkToFit="1"/>
    </xf>
    <xf numFmtId="38" fontId="35" fillId="0" borderId="57" xfId="45" applyFont="1" applyFill="1" applyBorder="1" applyAlignment="1">
      <alignment horizontal="left" vertical="center" shrinkToFit="1"/>
    </xf>
    <xf numFmtId="0" fontId="33" fillId="0" borderId="57" xfId="0" applyFont="1" applyFill="1" applyBorder="1" applyAlignment="1">
      <alignment horizontal="left" vertical="center"/>
    </xf>
    <xf numFmtId="38" fontId="33" fillId="0" borderId="57" xfId="44" applyFont="1" applyFill="1" applyBorder="1" applyAlignment="1">
      <alignment horizontal="right" vertical="center" shrinkToFit="1"/>
    </xf>
    <xf numFmtId="38" fontId="33" fillId="0" borderId="57" xfId="44" applyFont="1" applyFill="1" applyBorder="1" applyAlignment="1">
      <alignment horizontal="center" vertical="center" shrinkToFit="1"/>
    </xf>
    <xf numFmtId="38" fontId="33" fillId="0" borderId="58" xfId="44" applyFont="1" applyFill="1" applyBorder="1" applyAlignment="1">
      <alignment horizontal="center" vertical="center" shrinkToFit="1"/>
    </xf>
    <xf numFmtId="0" fontId="34" fillId="26" borderId="39" xfId="0" applyFont="1" applyFill="1" applyBorder="1" applyAlignment="1">
      <alignment horizontal="left" vertical="center" shrinkToFit="1"/>
    </xf>
    <xf numFmtId="0" fontId="34" fillId="26" borderId="35" xfId="0" applyFont="1" applyFill="1" applyBorder="1" applyAlignment="1">
      <alignment horizontal="left" vertical="center" shrinkToFit="1"/>
    </xf>
    <xf numFmtId="0" fontId="34" fillId="26" borderId="48" xfId="0" applyFont="1" applyFill="1" applyBorder="1" applyAlignment="1">
      <alignment horizontal="left" vertical="center" shrinkToFit="1"/>
    </xf>
    <xf numFmtId="0" fontId="34" fillId="26" borderId="46" xfId="0" applyFont="1" applyFill="1" applyBorder="1" applyAlignment="1">
      <alignment horizontal="right" vertical="center" shrinkToFit="1"/>
    </xf>
    <xf numFmtId="0" fontId="34" fillId="26" borderId="35" xfId="0" applyFont="1" applyFill="1" applyBorder="1" applyAlignment="1">
      <alignment horizontal="right" vertical="center" shrinkToFit="1"/>
    </xf>
    <xf numFmtId="0" fontId="34" fillId="26" borderId="36" xfId="0" applyFont="1" applyFill="1" applyBorder="1" applyAlignment="1">
      <alignment horizontal="right" vertical="center" shrinkToFit="1"/>
    </xf>
    <xf numFmtId="0" fontId="33" fillId="25" borderId="23" xfId="0" applyFont="1" applyFill="1" applyBorder="1" applyAlignment="1">
      <alignment horizontal="center" vertical="center" shrinkToFit="1"/>
    </xf>
    <xf numFmtId="0" fontId="33" fillId="25" borderId="34" xfId="0" applyFont="1" applyFill="1" applyBorder="1" applyAlignment="1">
      <alignment horizontal="center" vertical="center" shrinkToFit="1"/>
    </xf>
    <xf numFmtId="0" fontId="33" fillId="25" borderId="17" xfId="0" applyFont="1" applyFill="1" applyBorder="1" applyAlignment="1">
      <alignment horizontal="center" vertical="center" shrinkToFit="1"/>
    </xf>
    <xf numFmtId="0" fontId="33" fillId="25" borderId="16" xfId="0" applyFont="1" applyFill="1" applyBorder="1" applyAlignment="1">
      <alignment horizontal="center" vertical="center" shrinkToFit="1"/>
    </xf>
    <xf numFmtId="177" fontId="33" fillId="25" borderId="17" xfId="0" applyNumberFormat="1" applyFont="1" applyFill="1" applyBorder="1" applyAlignment="1">
      <alignment horizontal="center" vertical="center" shrinkToFit="1"/>
    </xf>
    <xf numFmtId="177" fontId="33" fillId="25" borderId="16" xfId="0" applyNumberFormat="1" applyFont="1" applyFill="1" applyBorder="1" applyAlignment="1">
      <alignment horizontal="center" vertical="center" shrinkToFit="1"/>
    </xf>
    <xf numFmtId="0" fontId="33" fillId="25" borderId="22" xfId="0" applyFont="1" applyFill="1" applyBorder="1" applyAlignment="1">
      <alignment horizontal="center" vertical="center" shrinkToFit="1"/>
    </xf>
    <xf numFmtId="0" fontId="33" fillId="25" borderId="37" xfId="0" applyFont="1" applyFill="1" applyBorder="1" applyAlignment="1">
      <alignment horizontal="center" vertical="center" shrinkToFit="1"/>
    </xf>
    <xf numFmtId="0" fontId="33" fillId="25" borderId="47" xfId="0" applyFont="1" applyFill="1" applyBorder="1" applyAlignment="1">
      <alignment horizontal="center" vertical="center" shrinkToFit="1"/>
    </xf>
    <xf numFmtId="0" fontId="33" fillId="25" borderId="33" xfId="0" applyFont="1" applyFill="1" applyBorder="1" applyAlignment="1">
      <alignment horizontal="center" vertical="center" shrinkToFit="1"/>
    </xf>
    <xf numFmtId="0" fontId="33" fillId="25" borderId="49" xfId="0" applyFont="1" applyFill="1" applyBorder="1" applyAlignment="1">
      <alignment horizontal="center" vertical="center" shrinkToFit="1"/>
    </xf>
    <xf numFmtId="0" fontId="33" fillId="25" borderId="50" xfId="0" applyFont="1" applyFill="1" applyBorder="1" applyAlignment="1">
      <alignment horizontal="center" vertical="center" shrinkToFit="1"/>
    </xf>
    <xf numFmtId="0" fontId="33" fillId="25" borderId="51" xfId="0" applyFont="1" applyFill="1" applyBorder="1" applyAlignment="1">
      <alignment horizontal="center" vertical="center" shrinkToFit="1"/>
    </xf>
    <xf numFmtId="0" fontId="33" fillId="25" borderId="52" xfId="0" applyFont="1" applyFill="1" applyBorder="1" applyAlignment="1">
      <alignment horizontal="center" vertical="center" shrinkToFit="1"/>
    </xf>
    <xf numFmtId="0" fontId="33" fillId="0" borderId="59" xfId="0" applyFont="1" applyBorder="1" applyAlignment="1">
      <alignment horizontal="right" vertical="center" shrinkToFit="1"/>
    </xf>
  </cellXfs>
  <cellStyles count="71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Calc Currency (0)" xfId="19"/>
    <cellStyle name="entry" xfId="20"/>
    <cellStyle name="Header1" xfId="21"/>
    <cellStyle name="Header2" xfId="22"/>
    <cellStyle name="Normal_#18-Internet" xfId="23"/>
    <cellStyle name="price" xfId="24"/>
    <cellStyle name="revised" xfId="25"/>
    <cellStyle name="section" xfId="26"/>
    <cellStyle name="title" xfId="27"/>
    <cellStyle name="アクセント 1 2" xfId="28"/>
    <cellStyle name="アクセント 2 2" xfId="29"/>
    <cellStyle name="アクセント 3 2" xfId="30"/>
    <cellStyle name="アクセント 4 2" xfId="31"/>
    <cellStyle name="アクセント 5 2" xfId="32"/>
    <cellStyle name="アクセント 6 2" xfId="33"/>
    <cellStyle name="タイトル 2" xfId="34"/>
    <cellStyle name="チェック セル 2" xfId="35"/>
    <cellStyle name="どちらでもない 2" xfId="36"/>
    <cellStyle name="パーセント 2" xfId="37"/>
    <cellStyle name="パーセント 3" xfId="38"/>
    <cellStyle name="メモ 2" xfId="39"/>
    <cellStyle name="リンク セル 2" xfId="40"/>
    <cellStyle name="悪い 2" xfId="41"/>
    <cellStyle name="計算 2" xfId="42"/>
    <cellStyle name="警告文 2" xfId="43"/>
    <cellStyle name="桁区切り" xfId="44" builtinId="6"/>
    <cellStyle name="桁区切り 2" xfId="45"/>
    <cellStyle name="桁区切り 3" xfId="46"/>
    <cellStyle name="桁区切り 4" xfId="47"/>
    <cellStyle name="桁区切り 5" xfId="48"/>
    <cellStyle name="見出し 1 2" xfId="49"/>
    <cellStyle name="見出し 2 2" xfId="50"/>
    <cellStyle name="見出し 3 2" xfId="51"/>
    <cellStyle name="見出し 4 2" xfId="52"/>
    <cellStyle name="集計 2" xfId="53"/>
    <cellStyle name="出力 2" xfId="54"/>
    <cellStyle name="説明文 2" xfId="55"/>
    <cellStyle name="入力 2" xfId="56"/>
    <cellStyle name="標準" xfId="0" builtinId="0"/>
    <cellStyle name="標準 10" xfId="57"/>
    <cellStyle name="標準 11" xfId="58"/>
    <cellStyle name="標準 2" xfId="59"/>
    <cellStyle name="標準 2 2" xfId="60"/>
    <cellStyle name="標準 2_★条件書・実績報告書一式" xfId="61"/>
    <cellStyle name="標準 3" xfId="62"/>
    <cellStyle name="標準 4" xfId="63"/>
    <cellStyle name="標準 5" xfId="64"/>
    <cellStyle name="標準 6" xfId="65"/>
    <cellStyle name="標準 7" xfId="66"/>
    <cellStyle name="標準 8" xfId="67"/>
    <cellStyle name="標準 9" xfId="68"/>
    <cellStyle name="未定義" xfId="69"/>
    <cellStyle name="良い 2" xfId="7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D1373"/>
  <sheetViews>
    <sheetView tabSelected="1" view="pageBreakPreview" zoomScale="55" zoomScaleNormal="40" zoomScaleSheetLayoutView="55" workbookViewId="0">
      <pane ySplit="4" topLeftCell="A1343" activePane="bottomLeft" state="frozen"/>
      <selection pane="bottomLeft" activeCell="J1350" sqref="J1350"/>
    </sheetView>
  </sheetViews>
  <sheetFormatPr defaultColWidth="56.6640625" defaultRowHeight="32.4" x14ac:dyDescent="0.2"/>
  <cols>
    <col min="1" max="1" width="9.88671875" style="3" bestFit="1" customWidth="1"/>
    <col min="2" max="2" width="74.88671875" style="4" customWidth="1"/>
    <col min="3" max="3" width="37.88671875" style="4" customWidth="1"/>
    <col min="4" max="4" width="17.6640625" style="4" bestFit="1" customWidth="1"/>
    <col min="5" max="5" width="30.6640625" style="5" customWidth="1"/>
    <col min="6" max="7" width="13.109375" style="6" customWidth="1"/>
    <col min="8" max="8" width="17.21875" style="7" customWidth="1"/>
    <col min="9" max="9" width="17.33203125" style="8" customWidth="1"/>
    <col min="10" max="10" width="33.77734375" style="4" customWidth="1"/>
    <col min="11" max="16384" width="56.6640625" style="5"/>
  </cols>
  <sheetData>
    <row r="1" spans="1:223" ht="48" customHeight="1" thickBot="1" x14ac:dyDescent="0.25"/>
    <row r="2" spans="1:223" ht="48.6" customHeight="1" x14ac:dyDescent="0.2">
      <c r="A2" s="305" t="s">
        <v>2383</v>
      </c>
      <c r="B2" s="306"/>
      <c r="C2" s="306"/>
      <c r="D2" s="306"/>
      <c r="E2" s="307"/>
      <c r="F2" s="11"/>
      <c r="G2" s="308" t="s">
        <v>2401</v>
      </c>
      <c r="H2" s="309"/>
      <c r="I2" s="310"/>
    </row>
    <row r="3" spans="1:223" s="13" customFormat="1" x14ac:dyDescent="0.2">
      <c r="A3" s="311" t="s">
        <v>1477</v>
      </c>
      <c r="B3" s="313" t="s">
        <v>63</v>
      </c>
      <c r="C3" s="313" t="s">
        <v>64</v>
      </c>
      <c r="D3" s="313" t="s">
        <v>101</v>
      </c>
      <c r="E3" s="313" t="s">
        <v>31</v>
      </c>
      <c r="F3" s="12" t="s">
        <v>629</v>
      </c>
      <c r="G3" s="12" t="s">
        <v>630</v>
      </c>
      <c r="H3" s="315" t="s">
        <v>4</v>
      </c>
      <c r="I3" s="317" t="s">
        <v>5</v>
      </c>
      <c r="J3" s="140"/>
    </row>
    <row r="4" spans="1:223" s="13" customFormat="1" x14ac:dyDescent="0.2">
      <c r="A4" s="312"/>
      <c r="B4" s="314"/>
      <c r="C4" s="314"/>
      <c r="D4" s="314"/>
      <c r="E4" s="314"/>
      <c r="F4" s="278" t="s">
        <v>666</v>
      </c>
      <c r="G4" s="278" t="s">
        <v>665</v>
      </c>
      <c r="H4" s="316"/>
      <c r="I4" s="318"/>
      <c r="J4" s="140"/>
    </row>
    <row r="5" spans="1:223" s="13" customFormat="1" ht="27.75" customHeight="1" x14ac:dyDescent="0.2">
      <c r="A5" s="319" t="s">
        <v>2317</v>
      </c>
      <c r="B5" s="320"/>
      <c r="C5" s="320"/>
      <c r="D5" s="320"/>
      <c r="E5" s="320"/>
      <c r="F5" s="320"/>
      <c r="G5" s="320"/>
      <c r="H5" s="320"/>
      <c r="I5" s="321"/>
    </row>
    <row r="6" spans="1:223" s="8" customFormat="1" ht="28.5" customHeight="1" x14ac:dyDescent="0.2">
      <c r="A6" s="35">
        <f>ROW()-5</f>
        <v>1</v>
      </c>
      <c r="B6" s="36" t="s">
        <v>1</v>
      </c>
      <c r="C6" s="36" t="s">
        <v>47</v>
      </c>
      <c r="D6" s="36">
        <v>2005.1</v>
      </c>
      <c r="E6" s="44" t="s">
        <v>1286</v>
      </c>
      <c r="F6" s="42">
        <v>1337</v>
      </c>
      <c r="G6" s="42">
        <v>2069</v>
      </c>
      <c r="H6" s="46" t="s">
        <v>6</v>
      </c>
      <c r="I6" s="43" t="s">
        <v>236</v>
      </c>
      <c r="J6" s="4"/>
    </row>
    <row r="7" spans="1:223" s="8" customFormat="1" ht="28.5" customHeight="1" x14ac:dyDescent="0.2">
      <c r="A7" s="35">
        <f t="shared" ref="A7:A70" si="0">ROW()-5</f>
        <v>2</v>
      </c>
      <c r="B7" s="36" t="s">
        <v>19</v>
      </c>
      <c r="C7" s="36" t="s">
        <v>47</v>
      </c>
      <c r="D7" s="2">
        <v>2006.7</v>
      </c>
      <c r="E7" s="44" t="s">
        <v>1159</v>
      </c>
      <c r="F7" s="42">
        <v>1317</v>
      </c>
      <c r="G7" s="42">
        <v>2306</v>
      </c>
      <c r="H7" s="45" t="s">
        <v>8</v>
      </c>
      <c r="I7" s="43" t="s">
        <v>236</v>
      </c>
      <c r="J7" s="4"/>
    </row>
    <row r="8" spans="1:223" s="8" customFormat="1" ht="28.5" customHeight="1" x14ac:dyDescent="0.2">
      <c r="A8" s="35">
        <f t="shared" si="0"/>
        <v>3</v>
      </c>
      <c r="B8" s="2" t="s">
        <v>32</v>
      </c>
      <c r="C8" s="2" t="s">
        <v>47</v>
      </c>
      <c r="D8" s="60">
        <v>2007.1</v>
      </c>
      <c r="E8" s="37" t="s">
        <v>1066</v>
      </c>
      <c r="F8" s="38">
        <v>1050</v>
      </c>
      <c r="G8" s="38">
        <v>2305</v>
      </c>
      <c r="H8" s="41" t="s">
        <v>7</v>
      </c>
      <c r="I8" s="40" t="s">
        <v>236</v>
      </c>
      <c r="J8" s="4"/>
    </row>
    <row r="9" spans="1:223" s="8" customFormat="1" ht="28.5" customHeight="1" x14ac:dyDescent="0.2">
      <c r="A9" s="35">
        <f t="shared" si="0"/>
        <v>4</v>
      </c>
      <c r="B9" s="36" t="s">
        <v>100</v>
      </c>
      <c r="C9" s="2" t="s">
        <v>47</v>
      </c>
      <c r="D9" s="2">
        <v>2007.12</v>
      </c>
      <c r="E9" s="37" t="s">
        <v>264</v>
      </c>
      <c r="F9" s="38">
        <v>15854</v>
      </c>
      <c r="G9" s="38">
        <v>25652</v>
      </c>
      <c r="H9" s="41" t="s">
        <v>8</v>
      </c>
      <c r="I9" s="40" t="s">
        <v>265</v>
      </c>
      <c r="J9" s="4"/>
    </row>
    <row r="10" spans="1:223" s="9" customFormat="1" ht="28.5" customHeight="1" x14ac:dyDescent="0.2">
      <c r="A10" s="35">
        <f t="shared" si="0"/>
        <v>5</v>
      </c>
      <c r="B10" s="36" t="s">
        <v>43</v>
      </c>
      <c r="C10" s="36" t="s">
        <v>47</v>
      </c>
      <c r="D10" s="2">
        <v>2008.6</v>
      </c>
      <c r="E10" s="37" t="s">
        <v>907</v>
      </c>
      <c r="F10" s="42">
        <v>1241</v>
      </c>
      <c r="G10" s="42">
        <v>1982</v>
      </c>
      <c r="H10" s="41" t="s">
        <v>8</v>
      </c>
      <c r="I10" s="43" t="s">
        <v>236</v>
      </c>
      <c r="J10" s="4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  <c r="CL10" s="66"/>
      <c r="CM10" s="66"/>
      <c r="CN10" s="66"/>
      <c r="CO10" s="66"/>
      <c r="CP10" s="66"/>
      <c r="CQ10" s="66"/>
      <c r="CR10" s="66"/>
      <c r="CS10" s="66"/>
      <c r="CT10" s="66"/>
      <c r="CU10" s="66"/>
      <c r="CV10" s="66"/>
      <c r="CW10" s="66"/>
      <c r="CX10" s="66"/>
      <c r="CY10" s="66"/>
      <c r="CZ10" s="66"/>
      <c r="DA10" s="66"/>
      <c r="DB10" s="66"/>
      <c r="DC10" s="66"/>
      <c r="DD10" s="66"/>
      <c r="DE10" s="66"/>
      <c r="DF10" s="66"/>
      <c r="DG10" s="66"/>
      <c r="DH10" s="66"/>
      <c r="DI10" s="66"/>
      <c r="DJ10" s="66"/>
      <c r="DK10" s="66"/>
      <c r="DL10" s="66"/>
      <c r="DM10" s="66"/>
      <c r="DN10" s="66"/>
      <c r="DO10" s="66"/>
      <c r="DP10" s="66"/>
      <c r="DQ10" s="66"/>
      <c r="DR10" s="66"/>
      <c r="DS10" s="66"/>
      <c r="DT10" s="66"/>
      <c r="DU10" s="66"/>
      <c r="DV10" s="66"/>
      <c r="DW10" s="66"/>
      <c r="DX10" s="66"/>
      <c r="DY10" s="66"/>
      <c r="DZ10" s="66"/>
      <c r="EA10" s="66"/>
      <c r="EB10" s="66"/>
      <c r="EC10" s="66"/>
      <c r="ED10" s="66"/>
      <c r="EE10" s="66"/>
      <c r="EF10" s="66"/>
      <c r="EG10" s="66"/>
      <c r="EH10" s="66"/>
      <c r="EI10" s="66"/>
      <c r="EJ10" s="66"/>
      <c r="EK10" s="66"/>
      <c r="EL10" s="66"/>
      <c r="EM10" s="66"/>
      <c r="EN10" s="66"/>
      <c r="EO10" s="66"/>
      <c r="EP10" s="66"/>
      <c r="EQ10" s="66"/>
      <c r="ER10" s="66"/>
      <c r="ES10" s="66"/>
      <c r="ET10" s="66"/>
      <c r="EU10" s="66"/>
      <c r="EV10" s="66"/>
      <c r="EW10" s="66"/>
      <c r="EX10" s="66"/>
      <c r="EY10" s="66"/>
      <c r="EZ10" s="66"/>
      <c r="FA10" s="66"/>
      <c r="FB10" s="66"/>
      <c r="FC10" s="66"/>
      <c r="FD10" s="66"/>
      <c r="FE10" s="66"/>
      <c r="FF10" s="66"/>
      <c r="FG10" s="66"/>
      <c r="FH10" s="66"/>
      <c r="FI10" s="66"/>
      <c r="FJ10" s="66"/>
      <c r="FK10" s="66"/>
      <c r="FL10" s="66"/>
      <c r="FM10" s="66"/>
      <c r="FN10" s="66"/>
      <c r="FO10" s="66"/>
      <c r="FP10" s="66"/>
      <c r="FQ10" s="66"/>
      <c r="FR10" s="66"/>
      <c r="FS10" s="66"/>
      <c r="FT10" s="66"/>
      <c r="FU10" s="66"/>
      <c r="FV10" s="66"/>
      <c r="FW10" s="66"/>
      <c r="FX10" s="66"/>
      <c r="FY10" s="66"/>
      <c r="FZ10" s="66"/>
      <c r="GA10" s="66"/>
      <c r="GB10" s="66"/>
      <c r="GC10" s="66"/>
      <c r="GD10" s="66"/>
      <c r="GE10" s="66"/>
      <c r="GF10" s="66"/>
      <c r="GG10" s="66"/>
      <c r="GH10" s="66"/>
      <c r="GI10" s="66"/>
      <c r="GJ10" s="66"/>
      <c r="GK10" s="66"/>
      <c r="GL10" s="66"/>
      <c r="GM10" s="66"/>
      <c r="GN10" s="66"/>
      <c r="GO10" s="66"/>
      <c r="GP10" s="66"/>
      <c r="GQ10" s="66"/>
      <c r="GR10" s="66"/>
      <c r="GS10" s="66"/>
      <c r="GT10" s="66"/>
      <c r="GU10" s="66"/>
      <c r="GV10" s="66"/>
      <c r="GW10" s="66"/>
      <c r="GX10" s="66"/>
      <c r="GY10" s="66"/>
      <c r="GZ10" s="66"/>
      <c r="HA10" s="66"/>
      <c r="HB10" s="66"/>
      <c r="HC10" s="66"/>
      <c r="HD10" s="66"/>
      <c r="HE10" s="66"/>
      <c r="HF10" s="66"/>
      <c r="HG10" s="66"/>
      <c r="HH10" s="66"/>
      <c r="HI10" s="66"/>
      <c r="HJ10" s="66"/>
      <c r="HK10" s="66"/>
      <c r="HL10" s="66"/>
      <c r="HM10" s="66"/>
      <c r="HN10" s="66"/>
      <c r="HO10" s="66"/>
    </row>
    <row r="11" spans="1:223" s="8" customFormat="1" ht="28.5" customHeight="1" x14ac:dyDescent="0.2">
      <c r="A11" s="35">
        <f t="shared" si="0"/>
        <v>6</v>
      </c>
      <c r="B11" s="48" t="s">
        <v>218</v>
      </c>
      <c r="C11" s="36" t="s">
        <v>47</v>
      </c>
      <c r="D11" s="49">
        <v>2010.6</v>
      </c>
      <c r="E11" s="50" t="s">
        <v>1227</v>
      </c>
      <c r="F11" s="51">
        <v>5651</v>
      </c>
      <c r="G11" s="51">
        <v>9148</v>
      </c>
      <c r="H11" s="52" t="s">
        <v>124</v>
      </c>
      <c r="I11" s="53" t="s">
        <v>236</v>
      </c>
    </row>
    <row r="12" spans="1:223" s="8" customFormat="1" ht="28.5" customHeight="1" x14ac:dyDescent="0.2">
      <c r="A12" s="35">
        <f t="shared" si="0"/>
        <v>7</v>
      </c>
      <c r="B12" s="29" t="s">
        <v>151</v>
      </c>
      <c r="C12" s="2" t="s">
        <v>47</v>
      </c>
      <c r="D12" s="30">
        <v>2010.8</v>
      </c>
      <c r="E12" s="54" t="s">
        <v>1208</v>
      </c>
      <c r="F12" s="55">
        <v>1420</v>
      </c>
      <c r="G12" s="55">
        <v>2824</v>
      </c>
      <c r="H12" s="56" t="s">
        <v>124</v>
      </c>
      <c r="I12" s="57" t="s">
        <v>236</v>
      </c>
      <c r="J12" s="143"/>
    </row>
    <row r="13" spans="1:223" s="8" customFormat="1" ht="28.5" customHeight="1" x14ac:dyDescent="0.2">
      <c r="A13" s="35">
        <f t="shared" si="0"/>
        <v>8</v>
      </c>
      <c r="B13" s="36" t="s">
        <v>176</v>
      </c>
      <c r="C13" s="2" t="s">
        <v>47</v>
      </c>
      <c r="D13" s="2">
        <v>2011.6</v>
      </c>
      <c r="E13" s="44" t="s">
        <v>1258</v>
      </c>
      <c r="F13" s="42">
        <v>4125</v>
      </c>
      <c r="G13" s="42">
        <v>6709</v>
      </c>
      <c r="H13" s="45" t="s">
        <v>6</v>
      </c>
      <c r="I13" s="43" t="s">
        <v>236</v>
      </c>
      <c r="J13" s="143"/>
    </row>
    <row r="14" spans="1:223" s="61" customFormat="1" ht="28.5" customHeight="1" x14ac:dyDescent="0.2">
      <c r="A14" s="35">
        <f t="shared" si="0"/>
        <v>9</v>
      </c>
      <c r="B14" s="36" t="s">
        <v>279</v>
      </c>
      <c r="C14" s="36" t="s">
        <v>47</v>
      </c>
      <c r="D14" s="60">
        <v>2011.1</v>
      </c>
      <c r="E14" s="44" t="s">
        <v>918</v>
      </c>
      <c r="F14" s="42">
        <v>2809</v>
      </c>
      <c r="G14" s="42">
        <v>5546</v>
      </c>
      <c r="H14" s="45" t="s">
        <v>109</v>
      </c>
      <c r="I14" s="43" t="s">
        <v>236</v>
      </c>
      <c r="J14" s="143"/>
    </row>
    <row r="15" spans="1:223" s="61" customFormat="1" ht="28.5" customHeight="1" x14ac:dyDescent="0.2">
      <c r="A15" s="35">
        <f t="shared" si="0"/>
        <v>10</v>
      </c>
      <c r="B15" s="36" t="s">
        <v>281</v>
      </c>
      <c r="C15" s="36" t="s">
        <v>47</v>
      </c>
      <c r="D15" s="60">
        <v>2011.1</v>
      </c>
      <c r="E15" s="44" t="s">
        <v>1192</v>
      </c>
      <c r="F15" s="42">
        <v>1360</v>
      </c>
      <c r="G15" s="42">
        <v>2663</v>
      </c>
      <c r="H15" s="45" t="s">
        <v>109</v>
      </c>
      <c r="I15" s="43" t="s">
        <v>236</v>
      </c>
      <c r="J15" s="4"/>
    </row>
    <row r="16" spans="1:223" s="61" customFormat="1" ht="28.5" customHeight="1" x14ac:dyDescent="0.2">
      <c r="A16" s="35">
        <f t="shared" si="0"/>
        <v>11</v>
      </c>
      <c r="B16" s="36" t="s">
        <v>739</v>
      </c>
      <c r="C16" s="2" t="s">
        <v>47</v>
      </c>
      <c r="D16" s="2">
        <v>2012.2</v>
      </c>
      <c r="E16" s="44" t="s">
        <v>1208</v>
      </c>
      <c r="F16" s="42">
        <v>2051</v>
      </c>
      <c r="G16" s="42">
        <v>2590</v>
      </c>
      <c r="H16" s="45" t="s">
        <v>109</v>
      </c>
      <c r="I16" s="43" t="s">
        <v>236</v>
      </c>
      <c r="J16" s="4"/>
    </row>
    <row r="17" spans="1:10" s="61" customFormat="1" ht="28.5" customHeight="1" x14ac:dyDescent="0.2">
      <c r="A17" s="35">
        <f t="shared" si="0"/>
        <v>12</v>
      </c>
      <c r="B17" s="36" t="s">
        <v>201</v>
      </c>
      <c r="C17" s="2" t="s">
        <v>47</v>
      </c>
      <c r="D17" s="2">
        <v>2012.4</v>
      </c>
      <c r="E17" s="44" t="s">
        <v>1213</v>
      </c>
      <c r="F17" s="42">
        <v>1751</v>
      </c>
      <c r="G17" s="42">
        <v>2387</v>
      </c>
      <c r="H17" s="45" t="s">
        <v>204</v>
      </c>
      <c r="I17" s="43" t="s">
        <v>236</v>
      </c>
      <c r="J17" s="4"/>
    </row>
    <row r="18" spans="1:10" s="61" customFormat="1" ht="28.5" customHeight="1" x14ac:dyDescent="0.2">
      <c r="A18" s="35">
        <f t="shared" si="0"/>
        <v>13</v>
      </c>
      <c r="B18" s="36" t="s">
        <v>215</v>
      </c>
      <c r="C18" s="36" t="s">
        <v>47</v>
      </c>
      <c r="D18" s="36">
        <v>2012.8</v>
      </c>
      <c r="E18" s="44" t="s">
        <v>1159</v>
      </c>
      <c r="F18" s="42">
        <v>9198</v>
      </c>
      <c r="G18" s="42">
        <v>16334</v>
      </c>
      <c r="H18" s="45" t="s">
        <v>109</v>
      </c>
      <c r="I18" s="43" t="s">
        <v>236</v>
      </c>
      <c r="J18" s="141"/>
    </row>
    <row r="19" spans="1:10" s="61" customFormat="1" ht="28.5" customHeight="1" x14ac:dyDescent="0.2">
      <c r="A19" s="35">
        <f t="shared" si="0"/>
        <v>14</v>
      </c>
      <c r="B19" s="36" t="s">
        <v>211</v>
      </c>
      <c r="C19" s="36" t="s">
        <v>47</v>
      </c>
      <c r="D19" s="36">
        <v>2012.8</v>
      </c>
      <c r="E19" s="44" t="s">
        <v>1162</v>
      </c>
      <c r="F19" s="42">
        <v>1344</v>
      </c>
      <c r="G19" s="42">
        <v>2988</v>
      </c>
      <c r="H19" s="45" t="s">
        <v>109</v>
      </c>
      <c r="I19" s="43" t="s">
        <v>236</v>
      </c>
      <c r="J19" s="4" t="s">
        <v>205</v>
      </c>
    </row>
    <row r="20" spans="1:10" s="61" customFormat="1" ht="28.5" customHeight="1" x14ac:dyDescent="0.2">
      <c r="A20" s="35">
        <f t="shared" si="0"/>
        <v>15</v>
      </c>
      <c r="B20" s="36" t="s">
        <v>231</v>
      </c>
      <c r="C20" s="2" t="s">
        <v>47</v>
      </c>
      <c r="D20" s="36">
        <v>2012.9</v>
      </c>
      <c r="E20" s="44" t="s">
        <v>935</v>
      </c>
      <c r="F20" s="42">
        <v>1032</v>
      </c>
      <c r="G20" s="42">
        <v>1134</v>
      </c>
      <c r="H20" s="45" t="s">
        <v>237</v>
      </c>
      <c r="I20" s="43" t="s">
        <v>236</v>
      </c>
      <c r="J20" s="141"/>
    </row>
    <row r="21" spans="1:10" s="61" customFormat="1" ht="28.5" customHeight="1" x14ac:dyDescent="0.2">
      <c r="A21" s="35">
        <f t="shared" si="0"/>
        <v>16</v>
      </c>
      <c r="B21" s="2" t="s">
        <v>368</v>
      </c>
      <c r="C21" s="2" t="s">
        <v>47</v>
      </c>
      <c r="D21" s="36">
        <v>2013.8</v>
      </c>
      <c r="E21" s="44" t="s">
        <v>1005</v>
      </c>
      <c r="F21" s="42">
        <v>839</v>
      </c>
      <c r="G21" s="42">
        <v>1432</v>
      </c>
      <c r="H21" s="45" t="s">
        <v>189</v>
      </c>
      <c r="I21" s="43" t="s">
        <v>236</v>
      </c>
      <c r="J21" s="141"/>
    </row>
    <row r="22" spans="1:10" s="13" customFormat="1" ht="27.75" customHeight="1" x14ac:dyDescent="0.2">
      <c r="A22" s="35">
        <f t="shared" si="0"/>
        <v>17</v>
      </c>
      <c r="B22" s="161" t="s">
        <v>390</v>
      </c>
      <c r="C22" s="15" t="s">
        <v>383</v>
      </c>
      <c r="D22" s="15">
        <v>2013.12</v>
      </c>
      <c r="E22" s="16" t="s">
        <v>1156</v>
      </c>
      <c r="F22" s="17">
        <v>1300</v>
      </c>
      <c r="G22" s="17">
        <v>2240</v>
      </c>
      <c r="H22" s="20" t="s">
        <v>106</v>
      </c>
      <c r="I22" s="19" t="s">
        <v>236</v>
      </c>
      <c r="J22" s="143"/>
    </row>
    <row r="23" spans="1:10" s="61" customFormat="1" ht="28.5" customHeight="1" x14ac:dyDescent="0.2">
      <c r="A23" s="35">
        <f t="shared" si="0"/>
        <v>18</v>
      </c>
      <c r="B23" s="2" t="s">
        <v>410</v>
      </c>
      <c r="C23" s="36" t="s">
        <v>47</v>
      </c>
      <c r="D23" s="2">
        <v>2014.1</v>
      </c>
      <c r="E23" s="64" t="s">
        <v>1117</v>
      </c>
      <c r="F23" s="67">
        <v>882</v>
      </c>
      <c r="G23" s="42">
        <v>1769</v>
      </c>
      <c r="H23" s="45" t="s">
        <v>189</v>
      </c>
      <c r="I23" s="43" t="s">
        <v>236</v>
      </c>
      <c r="J23" s="141"/>
    </row>
    <row r="24" spans="1:10" s="61" customFormat="1" ht="28.5" customHeight="1" x14ac:dyDescent="0.2">
      <c r="A24" s="35">
        <f t="shared" si="0"/>
        <v>19</v>
      </c>
      <c r="B24" s="2" t="s">
        <v>411</v>
      </c>
      <c r="C24" s="36" t="s">
        <v>47</v>
      </c>
      <c r="D24" s="2">
        <v>2014.2</v>
      </c>
      <c r="E24" s="64" t="s">
        <v>996</v>
      </c>
      <c r="F24" s="67">
        <v>1234</v>
      </c>
      <c r="G24" s="42">
        <v>2058</v>
      </c>
      <c r="H24" s="45" t="s">
        <v>189</v>
      </c>
      <c r="I24" s="43" t="s">
        <v>236</v>
      </c>
      <c r="J24" s="141"/>
    </row>
    <row r="25" spans="1:10" s="61" customFormat="1" ht="28.5" customHeight="1" x14ac:dyDescent="0.2">
      <c r="A25" s="35">
        <f t="shared" si="0"/>
        <v>20</v>
      </c>
      <c r="B25" s="2" t="s">
        <v>421</v>
      </c>
      <c r="C25" s="2" t="s">
        <v>47</v>
      </c>
      <c r="D25" s="2">
        <v>2014.3</v>
      </c>
      <c r="E25" s="64" t="s">
        <v>933</v>
      </c>
      <c r="F25" s="67">
        <v>2087</v>
      </c>
      <c r="G25" s="42">
        <v>3970</v>
      </c>
      <c r="H25" s="45" t="s">
        <v>109</v>
      </c>
      <c r="I25" s="43" t="s">
        <v>236</v>
      </c>
      <c r="J25" s="141"/>
    </row>
    <row r="26" spans="1:10" s="13" customFormat="1" ht="27.75" customHeight="1" x14ac:dyDescent="0.2">
      <c r="A26" s="35">
        <f t="shared" si="0"/>
        <v>21</v>
      </c>
      <c r="B26" s="15" t="s">
        <v>452</v>
      </c>
      <c r="C26" s="15" t="s">
        <v>383</v>
      </c>
      <c r="D26" s="22">
        <v>2014.7</v>
      </c>
      <c r="E26" s="16" t="s">
        <v>1029</v>
      </c>
      <c r="F26" s="17">
        <v>4320</v>
      </c>
      <c r="G26" s="17">
        <v>9204</v>
      </c>
      <c r="H26" s="20" t="s">
        <v>189</v>
      </c>
      <c r="I26" s="19" t="s">
        <v>236</v>
      </c>
      <c r="J26" s="141"/>
    </row>
    <row r="27" spans="1:10" s="13" customFormat="1" x14ac:dyDescent="0.2">
      <c r="A27" s="35">
        <f t="shared" si="0"/>
        <v>22</v>
      </c>
      <c r="B27" s="15" t="s">
        <v>453</v>
      </c>
      <c r="C27" s="15" t="s">
        <v>383</v>
      </c>
      <c r="D27" s="22">
        <v>2014.7</v>
      </c>
      <c r="E27" s="16" t="s">
        <v>1029</v>
      </c>
      <c r="F27" s="17">
        <v>192</v>
      </c>
      <c r="G27" s="17">
        <v>451</v>
      </c>
      <c r="H27" s="20" t="s">
        <v>189</v>
      </c>
      <c r="I27" s="19" t="s">
        <v>236</v>
      </c>
      <c r="J27" s="141"/>
    </row>
    <row r="28" spans="1:10" s="13" customFormat="1" ht="27.75" customHeight="1" x14ac:dyDescent="0.2">
      <c r="A28" s="35">
        <f t="shared" si="0"/>
        <v>23</v>
      </c>
      <c r="B28" s="15" t="s">
        <v>454</v>
      </c>
      <c r="C28" s="15" t="s">
        <v>383</v>
      </c>
      <c r="D28" s="22">
        <v>2014.7</v>
      </c>
      <c r="E28" s="16" t="s">
        <v>1029</v>
      </c>
      <c r="F28" s="17">
        <v>131</v>
      </c>
      <c r="G28" s="17">
        <v>267</v>
      </c>
      <c r="H28" s="20" t="s">
        <v>189</v>
      </c>
      <c r="I28" s="19" t="s">
        <v>236</v>
      </c>
      <c r="J28" s="141"/>
    </row>
    <row r="29" spans="1:10" s="13" customFormat="1" ht="27.75" customHeight="1" x14ac:dyDescent="0.2">
      <c r="A29" s="35">
        <f t="shared" si="0"/>
        <v>24</v>
      </c>
      <c r="B29" s="15" t="s">
        <v>455</v>
      </c>
      <c r="C29" s="15" t="s">
        <v>2352</v>
      </c>
      <c r="D29" s="22">
        <v>2014.7</v>
      </c>
      <c r="E29" s="16" t="s">
        <v>1098</v>
      </c>
      <c r="F29" s="17">
        <v>2260</v>
      </c>
      <c r="G29" s="17">
        <v>3695</v>
      </c>
      <c r="H29" s="20" t="s">
        <v>189</v>
      </c>
      <c r="I29" s="19" t="s">
        <v>236</v>
      </c>
      <c r="J29" s="141"/>
    </row>
    <row r="30" spans="1:10" s="13" customFormat="1" ht="27.75" customHeight="1" x14ac:dyDescent="0.2">
      <c r="A30" s="35">
        <f t="shared" si="0"/>
        <v>25</v>
      </c>
      <c r="B30" s="15" t="s">
        <v>483</v>
      </c>
      <c r="C30" s="15" t="s">
        <v>383</v>
      </c>
      <c r="D30" s="22">
        <v>2014.8</v>
      </c>
      <c r="E30" s="16" t="s">
        <v>1020</v>
      </c>
      <c r="F30" s="17">
        <v>1273</v>
      </c>
      <c r="G30" s="17">
        <v>2557</v>
      </c>
      <c r="H30" s="20" t="s">
        <v>109</v>
      </c>
      <c r="I30" s="19" t="s">
        <v>236</v>
      </c>
      <c r="J30" s="141"/>
    </row>
    <row r="31" spans="1:10" s="13" customFormat="1" ht="27.75" customHeight="1" x14ac:dyDescent="0.2">
      <c r="A31" s="35">
        <f t="shared" si="0"/>
        <v>26</v>
      </c>
      <c r="B31" s="15" t="s">
        <v>512</v>
      </c>
      <c r="C31" s="15" t="s">
        <v>383</v>
      </c>
      <c r="D31" s="28">
        <v>2014.1</v>
      </c>
      <c r="E31" s="16" t="s">
        <v>908</v>
      </c>
      <c r="F31" s="17">
        <v>5615</v>
      </c>
      <c r="G31" s="17">
        <v>12029</v>
      </c>
      <c r="H31" s="20" t="s">
        <v>109</v>
      </c>
      <c r="I31" s="19" t="s">
        <v>236</v>
      </c>
      <c r="J31" s="143"/>
    </row>
    <row r="32" spans="1:10" s="61" customFormat="1" ht="28.5" customHeight="1" x14ac:dyDescent="0.2">
      <c r="A32" s="35">
        <f t="shared" si="0"/>
        <v>27</v>
      </c>
      <c r="B32" s="36" t="s">
        <v>502</v>
      </c>
      <c r="C32" s="2" t="s">
        <v>47</v>
      </c>
      <c r="D32" s="60">
        <v>2014.1</v>
      </c>
      <c r="E32" s="44" t="s">
        <v>994</v>
      </c>
      <c r="F32" s="42">
        <v>1630</v>
      </c>
      <c r="G32" s="42">
        <v>3657</v>
      </c>
      <c r="H32" s="45" t="s">
        <v>189</v>
      </c>
      <c r="I32" s="43" t="s">
        <v>236</v>
      </c>
      <c r="J32" s="141"/>
    </row>
    <row r="33" spans="1:10" s="13" customFormat="1" ht="27.75" customHeight="1" x14ac:dyDescent="0.2">
      <c r="A33" s="35">
        <f t="shared" si="0"/>
        <v>28</v>
      </c>
      <c r="B33" s="15" t="s">
        <v>507</v>
      </c>
      <c r="C33" s="15" t="s">
        <v>383</v>
      </c>
      <c r="D33" s="22">
        <v>2014.11</v>
      </c>
      <c r="E33" s="16" t="s">
        <v>1098</v>
      </c>
      <c r="F33" s="17">
        <v>1221</v>
      </c>
      <c r="G33" s="17">
        <v>1456</v>
      </c>
      <c r="H33" s="20" t="s">
        <v>109</v>
      </c>
      <c r="I33" s="19" t="s">
        <v>236</v>
      </c>
    </row>
    <row r="34" spans="1:10" s="61" customFormat="1" ht="28.5" customHeight="1" x14ac:dyDescent="0.2">
      <c r="A34" s="35">
        <f t="shared" si="0"/>
        <v>29</v>
      </c>
      <c r="B34" s="36" t="s">
        <v>511</v>
      </c>
      <c r="C34" s="36" t="s">
        <v>47</v>
      </c>
      <c r="D34" s="2">
        <v>2014.11</v>
      </c>
      <c r="E34" s="44" t="s">
        <v>908</v>
      </c>
      <c r="F34" s="42">
        <v>508</v>
      </c>
      <c r="G34" s="42">
        <v>2480</v>
      </c>
      <c r="H34" s="45" t="s">
        <v>109</v>
      </c>
      <c r="I34" s="43" t="s">
        <v>513</v>
      </c>
      <c r="J34" s="141"/>
    </row>
    <row r="35" spans="1:10" s="61" customFormat="1" ht="28.5" customHeight="1" x14ac:dyDescent="0.2">
      <c r="A35" s="35">
        <f t="shared" si="0"/>
        <v>30</v>
      </c>
      <c r="B35" s="36" t="s">
        <v>522</v>
      </c>
      <c r="C35" s="36" t="s">
        <v>47</v>
      </c>
      <c r="D35" s="2">
        <v>2014.11</v>
      </c>
      <c r="E35" s="44" t="s">
        <v>1106</v>
      </c>
      <c r="F35" s="42">
        <v>1360</v>
      </c>
      <c r="G35" s="42">
        <v>2546</v>
      </c>
      <c r="H35" s="45" t="s">
        <v>109</v>
      </c>
      <c r="I35" s="43" t="s">
        <v>236</v>
      </c>
      <c r="J35" s="141"/>
    </row>
    <row r="36" spans="1:10" s="13" customFormat="1" ht="27.75" customHeight="1" x14ac:dyDescent="0.2">
      <c r="A36" s="35">
        <f t="shared" si="0"/>
        <v>31</v>
      </c>
      <c r="B36" s="15" t="s">
        <v>530</v>
      </c>
      <c r="C36" s="15" t="s">
        <v>383</v>
      </c>
      <c r="D36" s="22">
        <v>2015.1</v>
      </c>
      <c r="E36" s="16" t="s">
        <v>1112</v>
      </c>
      <c r="F36" s="17">
        <v>4319</v>
      </c>
      <c r="G36" s="17">
        <v>7224</v>
      </c>
      <c r="H36" s="20" t="s">
        <v>189</v>
      </c>
      <c r="I36" s="19" t="s">
        <v>236</v>
      </c>
      <c r="J36" s="143"/>
    </row>
    <row r="37" spans="1:10" s="13" customFormat="1" ht="27.75" customHeight="1" x14ac:dyDescent="0.2">
      <c r="A37" s="35">
        <f t="shared" si="0"/>
        <v>32</v>
      </c>
      <c r="B37" s="15" t="s">
        <v>531</v>
      </c>
      <c r="C37" s="15" t="s">
        <v>383</v>
      </c>
      <c r="D37" s="22">
        <v>2015.1</v>
      </c>
      <c r="E37" s="16" t="s">
        <v>1113</v>
      </c>
      <c r="F37" s="17">
        <v>1822</v>
      </c>
      <c r="G37" s="17">
        <v>3508</v>
      </c>
      <c r="H37" s="20" t="s">
        <v>254</v>
      </c>
      <c r="I37" s="19" t="s">
        <v>236</v>
      </c>
      <c r="J37" s="143"/>
    </row>
    <row r="38" spans="1:10" s="13" customFormat="1" ht="27.75" customHeight="1" x14ac:dyDescent="0.2">
      <c r="A38" s="35">
        <f t="shared" si="0"/>
        <v>33</v>
      </c>
      <c r="B38" s="22" t="s">
        <v>534</v>
      </c>
      <c r="C38" s="22" t="s">
        <v>383</v>
      </c>
      <c r="D38" s="22">
        <v>2015.3</v>
      </c>
      <c r="E38" s="24" t="s">
        <v>1055</v>
      </c>
      <c r="F38" s="23">
        <v>2255</v>
      </c>
      <c r="G38" s="23">
        <v>5127</v>
      </c>
      <c r="H38" s="25" t="s">
        <v>189</v>
      </c>
      <c r="I38" s="27" t="s">
        <v>236</v>
      </c>
      <c r="J38" s="4" t="s">
        <v>205</v>
      </c>
    </row>
    <row r="39" spans="1:10" s="13" customFormat="1" ht="27.75" customHeight="1" x14ac:dyDescent="0.2">
      <c r="A39" s="35">
        <f t="shared" si="0"/>
        <v>34</v>
      </c>
      <c r="B39" s="22" t="s">
        <v>540</v>
      </c>
      <c r="C39" s="22" t="s">
        <v>383</v>
      </c>
      <c r="D39" s="22">
        <v>2015.3</v>
      </c>
      <c r="E39" s="24" t="s">
        <v>950</v>
      </c>
      <c r="F39" s="23">
        <v>545</v>
      </c>
      <c r="G39" s="23">
        <v>865</v>
      </c>
      <c r="H39" s="25" t="s">
        <v>109</v>
      </c>
      <c r="I39" s="27" t="s">
        <v>236</v>
      </c>
      <c r="J39" s="141"/>
    </row>
    <row r="40" spans="1:10" ht="27.75" customHeight="1" x14ac:dyDescent="0.2">
      <c r="A40" s="35">
        <f t="shared" si="0"/>
        <v>35</v>
      </c>
      <c r="B40" s="22" t="s">
        <v>541</v>
      </c>
      <c r="C40" s="22" t="s">
        <v>383</v>
      </c>
      <c r="D40" s="22">
        <v>2015.3</v>
      </c>
      <c r="E40" s="24" t="s">
        <v>1062</v>
      </c>
      <c r="F40" s="23">
        <v>4183</v>
      </c>
      <c r="G40" s="23">
        <v>8807</v>
      </c>
      <c r="H40" s="25" t="s">
        <v>189</v>
      </c>
      <c r="I40" s="27" t="s">
        <v>236</v>
      </c>
      <c r="J40" s="141"/>
    </row>
    <row r="41" spans="1:10" ht="27.75" customHeight="1" x14ac:dyDescent="0.2">
      <c r="A41" s="35">
        <f t="shared" si="0"/>
        <v>36</v>
      </c>
      <c r="B41" s="22" t="s">
        <v>544</v>
      </c>
      <c r="C41" s="22" t="s">
        <v>383</v>
      </c>
      <c r="D41" s="22">
        <v>2015.4</v>
      </c>
      <c r="E41" s="24" t="s">
        <v>1064</v>
      </c>
      <c r="F41" s="23">
        <v>1433</v>
      </c>
      <c r="G41" s="23">
        <v>3605</v>
      </c>
      <c r="H41" s="25" t="s">
        <v>189</v>
      </c>
      <c r="I41" s="27" t="s">
        <v>236</v>
      </c>
      <c r="J41" s="141"/>
    </row>
    <row r="42" spans="1:10" ht="27.75" customHeight="1" x14ac:dyDescent="0.2">
      <c r="A42" s="35">
        <f t="shared" si="0"/>
        <v>37</v>
      </c>
      <c r="B42" s="22" t="s">
        <v>554</v>
      </c>
      <c r="C42" s="22" t="s">
        <v>383</v>
      </c>
      <c r="D42" s="22">
        <v>2015.5</v>
      </c>
      <c r="E42" s="24" t="s">
        <v>1070</v>
      </c>
      <c r="F42" s="23">
        <v>3863</v>
      </c>
      <c r="G42" s="23">
        <v>7412</v>
      </c>
      <c r="H42" s="25" t="s">
        <v>109</v>
      </c>
      <c r="I42" s="27" t="s">
        <v>236</v>
      </c>
      <c r="J42" s="141"/>
    </row>
    <row r="43" spans="1:10" ht="27.75" customHeight="1" x14ac:dyDescent="0.2">
      <c r="A43" s="35">
        <f t="shared" si="0"/>
        <v>38</v>
      </c>
      <c r="B43" s="22" t="s">
        <v>565</v>
      </c>
      <c r="C43" s="22" t="s">
        <v>383</v>
      </c>
      <c r="D43" s="22">
        <v>2015.6</v>
      </c>
      <c r="E43" s="24" t="s">
        <v>1030</v>
      </c>
      <c r="F43" s="23">
        <v>8788</v>
      </c>
      <c r="G43" s="23">
        <v>14200</v>
      </c>
      <c r="H43" s="25" t="s">
        <v>109</v>
      </c>
      <c r="I43" s="27" t="s">
        <v>236</v>
      </c>
      <c r="J43" s="141"/>
    </row>
    <row r="44" spans="1:10" ht="27.75" customHeight="1" x14ac:dyDescent="0.2">
      <c r="A44" s="35">
        <f t="shared" si="0"/>
        <v>39</v>
      </c>
      <c r="B44" s="22" t="s">
        <v>2181</v>
      </c>
      <c r="C44" s="22" t="s">
        <v>1576</v>
      </c>
      <c r="D44" s="22">
        <v>2015.6</v>
      </c>
      <c r="E44" s="24" t="s">
        <v>953</v>
      </c>
      <c r="F44" s="23">
        <v>372</v>
      </c>
      <c r="G44" s="23">
        <v>830</v>
      </c>
      <c r="H44" s="25" t="s">
        <v>1577</v>
      </c>
      <c r="I44" s="27" t="s">
        <v>236</v>
      </c>
      <c r="J44" s="141"/>
    </row>
    <row r="45" spans="1:10" ht="27.75" customHeight="1" x14ac:dyDescent="0.2">
      <c r="A45" s="35">
        <f t="shared" si="0"/>
        <v>40</v>
      </c>
      <c r="B45" s="22" t="s">
        <v>559</v>
      </c>
      <c r="C45" s="22" t="s">
        <v>383</v>
      </c>
      <c r="D45" s="22">
        <v>2015.6</v>
      </c>
      <c r="E45" s="24" t="s">
        <v>1002</v>
      </c>
      <c r="F45" s="23">
        <v>2183</v>
      </c>
      <c r="G45" s="23">
        <v>4026</v>
      </c>
      <c r="H45" s="25" t="s">
        <v>189</v>
      </c>
      <c r="I45" s="27" t="s">
        <v>236</v>
      </c>
      <c r="J45" s="141"/>
    </row>
    <row r="46" spans="1:10" s="13" customFormat="1" ht="27.75" customHeight="1" x14ac:dyDescent="0.2">
      <c r="A46" s="35">
        <f t="shared" si="0"/>
        <v>41</v>
      </c>
      <c r="B46" s="22" t="s">
        <v>575</v>
      </c>
      <c r="C46" s="22" t="s">
        <v>383</v>
      </c>
      <c r="D46" s="22">
        <v>2015.7</v>
      </c>
      <c r="E46" s="24" t="s">
        <v>1083</v>
      </c>
      <c r="F46" s="23">
        <v>1835</v>
      </c>
      <c r="G46" s="23">
        <v>3714</v>
      </c>
      <c r="H46" s="25" t="s">
        <v>254</v>
      </c>
      <c r="I46" s="27" t="s">
        <v>236</v>
      </c>
      <c r="J46" s="141"/>
    </row>
    <row r="47" spans="1:10" s="61" customFormat="1" ht="28.5" customHeight="1" x14ac:dyDescent="0.2">
      <c r="A47" s="35">
        <f t="shared" si="0"/>
        <v>42</v>
      </c>
      <c r="B47" s="2" t="s">
        <v>574</v>
      </c>
      <c r="C47" s="2" t="s">
        <v>47</v>
      </c>
      <c r="D47" s="2">
        <v>2015.7</v>
      </c>
      <c r="E47" s="37" t="s">
        <v>1082</v>
      </c>
      <c r="F47" s="38">
        <v>765</v>
      </c>
      <c r="G47" s="38">
        <v>1939</v>
      </c>
      <c r="H47" s="41" t="s">
        <v>189</v>
      </c>
      <c r="I47" s="40" t="s">
        <v>236</v>
      </c>
      <c r="J47" s="141"/>
    </row>
    <row r="48" spans="1:10" s="13" customFormat="1" ht="27.75" customHeight="1" x14ac:dyDescent="0.2">
      <c r="A48" s="35">
        <f t="shared" si="0"/>
        <v>43</v>
      </c>
      <c r="B48" s="22" t="s">
        <v>595</v>
      </c>
      <c r="C48" s="22" t="s">
        <v>383</v>
      </c>
      <c r="D48" s="22">
        <v>2015.9</v>
      </c>
      <c r="E48" s="24" t="s">
        <v>1030</v>
      </c>
      <c r="F48" s="23">
        <v>2079</v>
      </c>
      <c r="G48" s="23">
        <v>3168</v>
      </c>
      <c r="H48" s="25" t="s">
        <v>189</v>
      </c>
      <c r="I48" s="27" t="s">
        <v>596</v>
      </c>
      <c r="J48" s="143" t="s">
        <v>1787</v>
      </c>
    </row>
    <row r="49" spans="1:10" s="13" customFormat="1" ht="27.75" customHeight="1" x14ac:dyDescent="0.2">
      <c r="A49" s="35">
        <f t="shared" si="0"/>
        <v>44</v>
      </c>
      <c r="B49" s="22" t="s">
        <v>605</v>
      </c>
      <c r="C49" s="22" t="s">
        <v>383</v>
      </c>
      <c r="D49" s="28">
        <v>2015.1</v>
      </c>
      <c r="E49" s="24" t="s">
        <v>1036</v>
      </c>
      <c r="F49" s="23">
        <v>257</v>
      </c>
      <c r="G49" s="23">
        <v>413</v>
      </c>
      <c r="H49" s="25" t="s">
        <v>189</v>
      </c>
      <c r="I49" s="27" t="s">
        <v>236</v>
      </c>
    </row>
    <row r="50" spans="1:10" s="13" customFormat="1" ht="27.75" customHeight="1" x14ac:dyDescent="0.2">
      <c r="A50" s="35">
        <f t="shared" si="0"/>
        <v>45</v>
      </c>
      <c r="B50" s="22" t="s">
        <v>601</v>
      </c>
      <c r="C50" s="22" t="s">
        <v>383</v>
      </c>
      <c r="D50" s="28">
        <v>2015.1</v>
      </c>
      <c r="E50" s="24" t="s">
        <v>1020</v>
      </c>
      <c r="F50" s="23">
        <v>3413</v>
      </c>
      <c r="G50" s="23">
        <v>11094</v>
      </c>
      <c r="H50" s="25" t="s">
        <v>109</v>
      </c>
      <c r="I50" s="27" t="s">
        <v>236</v>
      </c>
    </row>
    <row r="51" spans="1:10" s="13" customFormat="1" ht="27.75" customHeight="1" x14ac:dyDescent="0.2">
      <c r="A51" s="35">
        <f t="shared" si="0"/>
        <v>46</v>
      </c>
      <c r="B51" s="22" t="s">
        <v>607</v>
      </c>
      <c r="C51" s="22" t="s">
        <v>383</v>
      </c>
      <c r="D51" s="28">
        <v>2015.1</v>
      </c>
      <c r="E51" s="24" t="s">
        <v>1037</v>
      </c>
      <c r="F51" s="23">
        <v>2064</v>
      </c>
      <c r="G51" s="23">
        <v>3124</v>
      </c>
      <c r="H51" s="25" t="s">
        <v>109</v>
      </c>
      <c r="I51" s="27" t="s">
        <v>236</v>
      </c>
    </row>
    <row r="52" spans="1:10" s="13" customFormat="1" ht="27.75" customHeight="1" x14ac:dyDescent="0.2">
      <c r="A52" s="35">
        <f t="shared" si="0"/>
        <v>47</v>
      </c>
      <c r="B52" s="22" t="s">
        <v>611</v>
      </c>
      <c r="C52" s="22" t="s">
        <v>383</v>
      </c>
      <c r="D52" s="28">
        <v>2015.1</v>
      </c>
      <c r="E52" s="24" t="s">
        <v>906</v>
      </c>
      <c r="F52" s="23">
        <v>522</v>
      </c>
      <c r="G52" s="23">
        <v>749</v>
      </c>
      <c r="H52" s="25" t="s">
        <v>109</v>
      </c>
      <c r="I52" s="27" t="s">
        <v>236</v>
      </c>
    </row>
    <row r="53" spans="1:10" s="13" customFormat="1" ht="27.75" customHeight="1" x14ac:dyDescent="0.2">
      <c r="A53" s="35">
        <f t="shared" si="0"/>
        <v>48</v>
      </c>
      <c r="B53" s="22" t="s">
        <v>618</v>
      </c>
      <c r="C53" s="22" t="s">
        <v>383</v>
      </c>
      <c r="D53" s="22">
        <v>2015.11</v>
      </c>
      <c r="E53" s="24" t="s">
        <v>1040</v>
      </c>
      <c r="F53" s="23">
        <v>2239</v>
      </c>
      <c r="G53" s="23">
        <v>5773</v>
      </c>
      <c r="H53" s="25" t="s">
        <v>109</v>
      </c>
      <c r="I53" s="27" t="s">
        <v>236</v>
      </c>
    </row>
    <row r="54" spans="1:10" s="61" customFormat="1" ht="28.5" customHeight="1" x14ac:dyDescent="0.2">
      <c r="A54" s="35">
        <f t="shared" si="0"/>
        <v>49</v>
      </c>
      <c r="B54" s="2" t="s">
        <v>617</v>
      </c>
      <c r="C54" s="2" t="s">
        <v>47</v>
      </c>
      <c r="D54" s="2">
        <v>2015.11</v>
      </c>
      <c r="E54" s="37" t="s">
        <v>935</v>
      </c>
      <c r="F54" s="38">
        <v>707</v>
      </c>
      <c r="G54" s="38">
        <v>1462</v>
      </c>
      <c r="H54" s="41" t="s">
        <v>109</v>
      </c>
      <c r="I54" s="40" t="s">
        <v>236</v>
      </c>
      <c r="J54" s="141"/>
    </row>
    <row r="55" spans="1:10" s="61" customFormat="1" ht="28.5" customHeight="1" x14ac:dyDescent="0.2">
      <c r="A55" s="35">
        <f t="shared" si="0"/>
        <v>50</v>
      </c>
      <c r="B55" s="2" t="s">
        <v>2201</v>
      </c>
      <c r="C55" s="36" t="s">
        <v>47</v>
      </c>
      <c r="D55" s="2">
        <v>2015.12</v>
      </c>
      <c r="E55" s="37" t="s">
        <v>923</v>
      </c>
      <c r="F55" s="38">
        <v>883</v>
      </c>
      <c r="G55" s="38">
        <v>1767</v>
      </c>
      <c r="H55" s="41" t="s">
        <v>189</v>
      </c>
      <c r="I55" s="40" t="s">
        <v>236</v>
      </c>
    </row>
    <row r="56" spans="1:10" s="61" customFormat="1" ht="28.5" customHeight="1" x14ac:dyDescent="0.2">
      <c r="A56" s="35">
        <f t="shared" si="0"/>
        <v>51</v>
      </c>
      <c r="B56" s="2" t="s">
        <v>639</v>
      </c>
      <c r="C56" s="2" t="s">
        <v>47</v>
      </c>
      <c r="D56" s="2">
        <v>2016.2</v>
      </c>
      <c r="E56" s="37" t="s">
        <v>923</v>
      </c>
      <c r="F56" s="38">
        <v>18</v>
      </c>
      <c r="G56" s="38">
        <v>18</v>
      </c>
      <c r="H56" s="41" t="s">
        <v>108</v>
      </c>
      <c r="I56" s="40" t="s">
        <v>236</v>
      </c>
    </row>
    <row r="57" spans="1:10" s="13" customFormat="1" ht="27.75" customHeight="1" x14ac:dyDescent="0.2">
      <c r="A57" s="35">
        <f t="shared" si="0"/>
        <v>52</v>
      </c>
      <c r="B57" s="22" t="s">
        <v>651</v>
      </c>
      <c r="C57" s="22" t="s">
        <v>383</v>
      </c>
      <c r="D57" s="22">
        <v>2016.3</v>
      </c>
      <c r="E57" s="24" t="s">
        <v>926</v>
      </c>
      <c r="F57" s="23">
        <v>3776</v>
      </c>
      <c r="G57" s="23">
        <v>7897</v>
      </c>
      <c r="H57" s="25" t="s">
        <v>189</v>
      </c>
      <c r="I57" s="27" t="s">
        <v>236</v>
      </c>
    </row>
    <row r="58" spans="1:10" ht="27.75" customHeight="1" x14ac:dyDescent="0.2">
      <c r="A58" s="35">
        <f t="shared" si="0"/>
        <v>53</v>
      </c>
      <c r="B58" s="22" t="s">
        <v>649</v>
      </c>
      <c r="C58" s="22" t="s">
        <v>383</v>
      </c>
      <c r="D58" s="22">
        <v>2016.3</v>
      </c>
      <c r="E58" s="24" t="s">
        <v>982</v>
      </c>
      <c r="F58" s="23">
        <v>332</v>
      </c>
      <c r="G58" s="23">
        <v>622</v>
      </c>
      <c r="H58" s="25" t="s">
        <v>109</v>
      </c>
      <c r="I58" s="27" t="s">
        <v>236</v>
      </c>
      <c r="J58" s="5"/>
    </row>
    <row r="59" spans="1:10" ht="27.75" customHeight="1" x14ac:dyDescent="0.2">
      <c r="A59" s="35">
        <f t="shared" si="0"/>
        <v>54</v>
      </c>
      <c r="B59" s="22" t="s">
        <v>655</v>
      </c>
      <c r="C59" s="22" t="s">
        <v>383</v>
      </c>
      <c r="D59" s="22">
        <v>2016.4</v>
      </c>
      <c r="E59" s="24" t="s">
        <v>937</v>
      </c>
      <c r="F59" s="23">
        <v>350</v>
      </c>
      <c r="G59" s="23">
        <v>843</v>
      </c>
      <c r="H59" s="25" t="s">
        <v>109</v>
      </c>
      <c r="I59" s="27" t="s">
        <v>236</v>
      </c>
      <c r="J59" s="5"/>
    </row>
    <row r="60" spans="1:10" ht="27.75" customHeight="1" x14ac:dyDescent="0.2">
      <c r="A60" s="35">
        <f t="shared" si="0"/>
        <v>55</v>
      </c>
      <c r="B60" s="22" t="s">
        <v>660</v>
      </c>
      <c r="C60" s="22" t="s">
        <v>383</v>
      </c>
      <c r="D60" s="22">
        <v>2016.5</v>
      </c>
      <c r="E60" s="24" t="s">
        <v>1007</v>
      </c>
      <c r="F60" s="23">
        <v>396</v>
      </c>
      <c r="G60" s="23">
        <v>868</v>
      </c>
      <c r="H60" s="25" t="s">
        <v>109</v>
      </c>
      <c r="I60" s="27" t="s">
        <v>236</v>
      </c>
      <c r="J60" s="5"/>
    </row>
    <row r="61" spans="1:10" ht="27.75" customHeight="1" x14ac:dyDescent="0.2">
      <c r="A61" s="35">
        <f t="shared" si="0"/>
        <v>56</v>
      </c>
      <c r="B61" s="22" t="s">
        <v>668</v>
      </c>
      <c r="C61" s="22" t="s">
        <v>383</v>
      </c>
      <c r="D61" s="22">
        <v>2016.6</v>
      </c>
      <c r="E61" s="104" t="s">
        <v>1009</v>
      </c>
      <c r="F61" s="105">
        <v>847</v>
      </c>
      <c r="G61" s="23">
        <v>1763</v>
      </c>
      <c r="H61" s="25" t="s">
        <v>108</v>
      </c>
      <c r="I61" s="27" t="s">
        <v>236</v>
      </c>
      <c r="J61" s="141"/>
    </row>
    <row r="62" spans="1:10" ht="27.75" customHeight="1" x14ac:dyDescent="0.2">
      <c r="A62" s="35">
        <f t="shared" si="0"/>
        <v>57</v>
      </c>
      <c r="B62" s="22" t="s">
        <v>669</v>
      </c>
      <c r="C62" s="22" t="s">
        <v>383</v>
      </c>
      <c r="D62" s="22">
        <v>2016.6</v>
      </c>
      <c r="E62" s="24" t="s">
        <v>1010</v>
      </c>
      <c r="F62" s="23">
        <v>806</v>
      </c>
      <c r="G62" s="23">
        <v>1693</v>
      </c>
      <c r="H62" s="25" t="s">
        <v>109</v>
      </c>
      <c r="I62" s="27" t="s">
        <v>236</v>
      </c>
      <c r="J62" s="141"/>
    </row>
    <row r="63" spans="1:10" ht="27.75" customHeight="1" x14ac:dyDescent="0.2">
      <c r="A63" s="35">
        <f t="shared" si="0"/>
        <v>58</v>
      </c>
      <c r="B63" s="22" t="s">
        <v>675</v>
      </c>
      <c r="C63" s="22" t="s">
        <v>383</v>
      </c>
      <c r="D63" s="22">
        <v>2016.6</v>
      </c>
      <c r="E63" s="24" t="s">
        <v>926</v>
      </c>
      <c r="F63" s="23">
        <v>2966</v>
      </c>
      <c r="G63" s="23">
        <v>6158</v>
      </c>
      <c r="H63" s="25" t="s">
        <v>108</v>
      </c>
      <c r="I63" s="27" t="s">
        <v>236</v>
      </c>
      <c r="J63" s="141"/>
    </row>
    <row r="64" spans="1:10" s="61" customFormat="1" ht="28.5" customHeight="1" x14ac:dyDescent="0.2">
      <c r="A64" s="35">
        <f t="shared" si="0"/>
        <v>59</v>
      </c>
      <c r="B64" s="2" t="s">
        <v>671</v>
      </c>
      <c r="C64" s="2" t="s">
        <v>47</v>
      </c>
      <c r="D64" s="2">
        <v>2016.6</v>
      </c>
      <c r="E64" s="37" t="s">
        <v>981</v>
      </c>
      <c r="F64" s="38">
        <v>1335</v>
      </c>
      <c r="G64" s="38">
        <v>3054</v>
      </c>
      <c r="H64" s="41" t="s">
        <v>108</v>
      </c>
      <c r="I64" s="40" t="s">
        <v>236</v>
      </c>
    </row>
    <row r="65" spans="1:10" ht="27.75" customHeight="1" x14ac:dyDescent="0.2">
      <c r="A65" s="35">
        <f t="shared" si="0"/>
        <v>60</v>
      </c>
      <c r="B65" s="22" t="s">
        <v>679</v>
      </c>
      <c r="C65" s="22" t="s">
        <v>383</v>
      </c>
      <c r="D65" s="22">
        <v>2016.7</v>
      </c>
      <c r="E65" s="24" t="s">
        <v>1014</v>
      </c>
      <c r="F65" s="23">
        <v>1618</v>
      </c>
      <c r="G65" s="23">
        <v>3203</v>
      </c>
      <c r="H65" s="25" t="s">
        <v>109</v>
      </c>
      <c r="I65" s="27" t="s">
        <v>236</v>
      </c>
      <c r="J65" s="143" t="s">
        <v>1787</v>
      </c>
    </row>
    <row r="66" spans="1:10" ht="27.75" customHeight="1" x14ac:dyDescent="0.2">
      <c r="A66" s="35">
        <f t="shared" si="0"/>
        <v>61</v>
      </c>
      <c r="B66" s="22" t="s">
        <v>682</v>
      </c>
      <c r="C66" s="22" t="s">
        <v>383</v>
      </c>
      <c r="D66" s="22">
        <v>2016.7</v>
      </c>
      <c r="E66" s="24" t="s">
        <v>1015</v>
      </c>
      <c r="F66" s="23">
        <v>1184</v>
      </c>
      <c r="G66" s="23">
        <v>2170</v>
      </c>
      <c r="H66" s="25" t="s">
        <v>108</v>
      </c>
      <c r="I66" s="27" t="s">
        <v>236</v>
      </c>
      <c r="J66" s="141"/>
    </row>
    <row r="67" spans="1:10" s="61" customFormat="1" ht="28.5" customHeight="1" x14ac:dyDescent="0.2">
      <c r="A67" s="35">
        <f t="shared" si="0"/>
        <v>62</v>
      </c>
      <c r="B67" s="2" t="s">
        <v>681</v>
      </c>
      <c r="C67" s="2" t="s">
        <v>47</v>
      </c>
      <c r="D67" s="2">
        <v>2016.7</v>
      </c>
      <c r="E67" s="37" t="s">
        <v>926</v>
      </c>
      <c r="F67" s="38">
        <v>1594</v>
      </c>
      <c r="G67" s="38">
        <v>3155</v>
      </c>
      <c r="H67" s="41" t="s">
        <v>109</v>
      </c>
      <c r="I67" s="40" t="s">
        <v>236</v>
      </c>
    </row>
    <row r="68" spans="1:10" s="61" customFormat="1" ht="28.5" customHeight="1" x14ac:dyDescent="0.2">
      <c r="A68" s="35">
        <f t="shared" si="0"/>
        <v>63</v>
      </c>
      <c r="B68" s="2" t="s">
        <v>740</v>
      </c>
      <c r="C68" s="2" t="s">
        <v>47</v>
      </c>
      <c r="D68" s="60">
        <v>2016.1</v>
      </c>
      <c r="E68" s="37" t="s">
        <v>988</v>
      </c>
      <c r="F68" s="38">
        <v>784</v>
      </c>
      <c r="G68" s="38">
        <v>1809</v>
      </c>
      <c r="H68" s="41" t="s">
        <v>108</v>
      </c>
      <c r="I68" s="40" t="s">
        <v>236</v>
      </c>
      <c r="J68" s="143" t="s">
        <v>1787</v>
      </c>
    </row>
    <row r="69" spans="1:10" s="61" customFormat="1" ht="28.5" customHeight="1" x14ac:dyDescent="0.2">
      <c r="A69" s="35">
        <f t="shared" si="0"/>
        <v>64</v>
      </c>
      <c r="B69" s="2" t="s">
        <v>764</v>
      </c>
      <c r="C69" s="87" t="s">
        <v>47</v>
      </c>
      <c r="D69" s="2">
        <v>2016.11</v>
      </c>
      <c r="E69" s="37" t="s">
        <v>1000</v>
      </c>
      <c r="F69" s="85">
        <v>291</v>
      </c>
      <c r="G69" s="86">
        <v>515</v>
      </c>
      <c r="H69" s="41" t="s">
        <v>180</v>
      </c>
      <c r="I69" s="84" t="s">
        <v>236</v>
      </c>
      <c r="J69" s="141"/>
    </row>
    <row r="70" spans="1:10" s="61" customFormat="1" ht="28.5" customHeight="1" x14ac:dyDescent="0.2">
      <c r="A70" s="35">
        <f t="shared" si="0"/>
        <v>65</v>
      </c>
      <c r="B70" s="2" t="s">
        <v>786</v>
      </c>
      <c r="C70" s="2" t="s">
        <v>47</v>
      </c>
      <c r="D70" s="2">
        <v>2016.12</v>
      </c>
      <c r="E70" s="37" t="s">
        <v>946</v>
      </c>
      <c r="F70" s="38">
        <v>224</v>
      </c>
      <c r="G70" s="38">
        <v>403</v>
      </c>
      <c r="H70" s="83" t="s">
        <v>109</v>
      </c>
      <c r="I70" s="84" t="s">
        <v>236</v>
      </c>
      <c r="J70" s="141"/>
    </row>
    <row r="71" spans="1:10" ht="27.75" customHeight="1" x14ac:dyDescent="0.2">
      <c r="A71" s="35">
        <f t="shared" ref="A71:A134" si="1">ROW()-5</f>
        <v>66</v>
      </c>
      <c r="B71" s="22" t="s">
        <v>691</v>
      </c>
      <c r="C71" s="22" t="s">
        <v>383</v>
      </c>
      <c r="D71" s="22">
        <v>2016.7</v>
      </c>
      <c r="E71" s="24" t="s">
        <v>1020</v>
      </c>
      <c r="F71" s="23">
        <v>3017</v>
      </c>
      <c r="G71" s="23">
        <v>6922</v>
      </c>
      <c r="H71" s="25" t="s">
        <v>109</v>
      </c>
      <c r="I71" s="27" t="s">
        <v>236</v>
      </c>
      <c r="J71" s="143"/>
    </row>
    <row r="72" spans="1:10" ht="27.75" customHeight="1" x14ac:dyDescent="0.2">
      <c r="A72" s="35">
        <f t="shared" si="1"/>
        <v>67</v>
      </c>
      <c r="B72" s="22" t="s">
        <v>692</v>
      </c>
      <c r="C72" s="22" t="s">
        <v>383</v>
      </c>
      <c r="D72" s="22">
        <v>2016.7</v>
      </c>
      <c r="E72" s="24" t="s">
        <v>1020</v>
      </c>
      <c r="F72" s="23">
        <v>3249</v>
      </c>
      <c r="G72" s="23">
        <v>7643</v>
      </c>
      <c r="H72" s="25" t="s">
        <v>109</v>
      </c>
      <c r="I72" s="27" t="s">
        <v>236</v>
      </c>
      <c r="J72" s="143" t="s">
        <v>1787</v>
      </c>
    </row>
    <row r="73" spans="1:10" ht="27.75" customHeight="1" x14ac:dyDescent="0.2">
      <c r="A73" s="35">
        <f t="shared" si="1"/>
        <v>68</v>
      </c>
      <c r="B73" s="22" t="s">
        <v>705</v>
      </c>
      <c r="C73" s="22" t="s">
        <v>383</v>
      </c>
      <c r="D73" s="22">
        <v>2016.8</v>
      </c>
      <c r="E73" s="24" t="s">
        <v>1020</v>
      </c>
      <c r="F73" s="23">
        <v>2950</v>
      </c>
      <c r="G73" s="23">
        <v>6019</v>
      </c>
      <c r="H73" s="25" t="s">
        <v>109</v>
      </c>
      <c r="I73" s="27" t="s">
        <v>236</v>
      </c>
      <c r="J73" s="143" t="s">
        <v>1787</v>
      </c>
    </row>
    <row r="74" spans="1:10" ht="27.75" customHeight="1" x14ac:dyDescent="0.2">
      <c r="A74" s="35">
        <f t="shared" si="1"/>
        <v>69</v>
      </c>
      <c r="B74" s="22" t="s">
        <v>706</v>
      </c>
      <c r="C74" s="22" t="s">
        <v>383</v>
      </c>
      <c r="D74" s="22">
        <v>2016.8</v>
      </c>
      <c r="E74" s="24" t="s">
        <v>1020</v>
      </c>
      <c r="F74" s="23">
        <v>3980</v>
      </c>
      <c r="G74" s="23">
        <v>10010</v>
      </c>
      <c r="H74" s="25" t="s">
        <v>109</v>
      </c>
      <c r="I74" s="27" t="s">
        <v>236</v>
      </c>
      <c r="J74" s="143" t="s">
        <v>1787</v>
      </c>
    </row>
    <row r="75" spans="1:10" ht="27.75" customHeight="1" x14ac:dyDescent="0.2">
      <c r="A75" s="35">
        <f t="shared" si="1"/>
        <v>70</v>
      </c>
      <c r="B75" s="22" t="s">
        <v>695</v>
      </c>
      <c r="C75" s="22" t="s">
        <v>383</v>
      </c>
      <c r="D75" s="22">
        <v>2016.8</v>
      </c>
      <c r="E75" s="24" t="s">
        <v>1020</v>
      </c>
      <c r="F75" s="23">
        <v>2777</v>
      </c>
      <c r="G75" s="23">
        <v>6048</v>
      </c>
      <c r="H75" s="25" t="s">
        <v>109</v>
      </c>
      <c r="I75" s="27" t="s">
        <v>236</v>
      </c>
      <c r="J75" s="143"/>
    </row>
    <row r="76" spans="1:10" ht="27.75" customHeight="1" x14ac:dyDescent="0.2">
      <c r="A76" s="35">
        <f t="shared" si="1"/>
        <v>71</v>
      </c>
      <c r="B76" s="22" t="s">
        <v>696</v>
      </c>
      <c r="C76" s="22" t="s">
        <v>383</v>
      </c>
      <c r="D76" s="22">
        <v>2016.8</v>
      </c>
      <c r="E76" s="24" t="s">
        <v>1020</v>
      </c>
      <c r="F76" s="23">
        <v>5437</v>
      </c>
      <c r="G76" s="23">
        <v>10770</v>
      </c>
      <c r="H76" s="25" t="s">
        <v>109</v>
      </c>
      <c r="I76" s="27" t="s">
        <v>236</v>
      </c>
      <c r="J76" s="143"/>
    </row>
    <row r="77" spans="1:10" ht="27.75" customHeight="1" x14ac:dyDescent="0.2">
      <c r="A77" s="35">
        <f t="shared" si="1"/>
        <v>72</v>
      </c>
      <c r="B77" s="22" t="s">
        <v>703</v>
      </c>
      <c r="C77" s="22" t="s">
        <v>383</v>
      </c>
      <c r="D77" s="22">
        <v>2016.8</v>
      </c>
      <c r="E77" s="24" t="s">
        <v>1024</v>
      </c>
      <c r="F77" s="23">
        <v>1009</v>
      </c>
      <c r="G77" s="23">
        <v>2016</v>
      </c>
      <c r="H77" s="25" t="s">
        <v>108</v>
      </c>
      <c r="I77" s="27" t="s">
        <v>236</v>
      </c>
      <c r="J77" s="141" t="s">
        <v>205</v>
      </c>
    </row>
    <row r="78" spans="1:10" ht="27.75" customHeight="1" x14ac:dyDescent="0.2">
      <c r="A78" s="35">
        <f t="shared" si="1"/>
        <v>73</v>
      </c>
      <c r="B78" s="22" t="s">
        <v>704</v>
      </c>
      <c r="C78" s="22" t="s">
        <v>383</v>
      </c>
      <c r="D78" s="22">
        <v>2016.8</v>
      </c>
      <c r="E78" s="24" t="s">
        <v>894</v>
      </c>
      <c r="F78" s="23">
        <v>1833</v>
      </c>
      <c r="G78" s="23">
        <v>4327</v>
      </c>
      <c r="H78" s="25" t="s">
        <v>109</v>
      </c>
      <c r="I78" s="27" t="s">
        <v>236</v>
      </c>
      <c r="J78" s="141"/>
    </row>
    <row r="79" spans="1:10" s="61" customFormat="1" ht="28.5" customHeight="1" x14ac:dyDescent="0.2">
      <c r="A79" s="35">
        <f t="shared" si="1"/>
        <v>74</v>
      </c>
      <c r="B79" s="2" t="s">
        <v>720</v>
      </c>
      <c r="C79" s="2" t="s">
        <v>47</v>
      </c>
      <c r="D79" s="2">
        <v>2016.9</v>
      </c>
      <c r="E79" s="37" t="s">
        <v>975</v>
      </c>
      <c r="F79" s="38">
        <v>7422</v>
      </c>
      <c r="G79" s="38">
        <v>11353</v>
      </c>
      <c r="H79" s="41" t="s">
        <v>108</v>
      </c>
      <c r="I79" s="40" t="s">
        <v>236</v>
      </c>
    </row>
    <row r="80" spans="1:10" s="61" customFormat="1" ht="28.5" customHeight="1" x14ac:dyDescent="0.2">
      <c r="A80" s="35">
        <f t="shared" si="1"/>
        <v>75</v>
      </c>
      <c r="B80" s="2" t="s">
        <v>730</v>
      </c>
      <c r="C80" s="2" t="s">
        <v>47</v>
      </c>
      <c r="D80" s="2">
        <v>2016.9</v>
      </c>
      <c r="E80" s="37" t="s">
        <v>982</v>
      </c>
      <c r="F80" s="38">
        <v>1662</v>
      </c>
      <c r="G80" s="38">
        <v>3194</v>
      </c>
      <c r="H80" s="41" t="s">
        <v>180</v>
      </c>
      <c r="I80" s="40" t="s">
        <v>236</v>
      </c>
    </row>
    <row r="81" spans="1:10" s="61" customFormat="1" ht="28.5" customHeight="1" x14ac:dyDescent="0.2">
      <c r="A81" s="35">
        <f t="shared" si="1"/>
        <v>76</v>
      </c>
      <c r="B81" s="2" t="s">
        <v>731</v>
      </c>
      <c r="C81" s="2" t="s">
        <v>47</v>
      </c>
      <c r="D81" s="2">
        <v>2016.9</v>
      </c>
      <c r="E81" s="37" t="s">
        <v>982</v>
      </c>
      <c r="F81" s="38">
        <v>1805</v>
      </c>
      <c r="G81" s="38">
        <v>3271</v>
      </c>
      <c r="H81" s="41" t="s">
        <v>180</v>
      </c>
      <c r="I81" s="40" t="s">
        <v>236</v>
      </c>
    </row>
    <row r="82" spans="1:10" s="61" customFormat="1" ht="28.5" customHeight="1" x14ac:dyDescent="0.2">
      <c r="A82" s="35">
        <f t="shared" si="1"/>
        <v>77</v>
      </c>
      <c r="B82" s="2" t="s">
        <v>732</v>
      </c>
      <c r="C82" s="2" t="s">
        <v>47</v>
      </c>
      <c r="D82" s="2">
        <v>2016.9</v>
      </c>
      <c r="E82" s="37" t="s">
        <v>982</v>
      </c>
      <c r="F82" s="38">
        <v>299</v>
      </c>
      <c r="G82" s="38">
        <v>480</v>
      </c>
      <c r="H82" s="41" t="s">
        <v>108</v>
      </c>
      <c r="I82" s="40" t="s">
        <v>236</v>
      </c>
      <c r="J82" s="143" t="s">
        <v>1787</v>
      </c>
    </row>
    <row r="83" spans="1:10" s="61" customFormat="1" ht="28.5" customHeight="1" x14ac:dyDescent="0.2">
      <c r="A83" s="35">
        <f t="shared" si="1"/>
        <v>78</v>
      </c>
      <c r="B83" s="2" t="s">
        <v>733</v>
      </c>
      <c r="C83" s="2" t="s">
        <v>47</v>
      </c>
      <c r="D83" s="2">
        <v>2016.9</v>
      </c>
      <c r="E83" s="37" t="s">
        <v>982</v>
      </c>
      <c r="F83" s="38">
        <v>890</v>
      </c>
      <c r="G83" s="38">
        <v>1662</v>
      </c>
      <c r="H83" s="41" t="s">
        <v>180</v>
      </c>
      <c r="I83" s="40" t="s">
        <v>236</v>
      </c>
      <c r="J83" s="141"/>
    </row>
    <row r="84" spans="1:10" s="61" customFormat="1" ht="28.5" customHeight="1" x14ac:dyDescent="0.2">
      <c r="A84" s="35">
        <f t="shared" si="1"/>
        <v>79</v>
      </c>
      <c r="B84" s="2" t="s">
        <v>734</v>
      </c>
      <c r="C84" s="2" t="s">
        <v>47</v>
      </c>
      <c r="D84" s="2">
        <v>2016.9</v>
      </c>
      <c r="E84" s="37" t="s">
        <v>982</v>
      </c>
      <c r="F84" s="38">
        <v>191</v>
      </c>
      <c r="G84" s="38">
        <v>343</v>
      </c>
      <c r="H84" s="41" t="s">
        <v>180</v>
      </c>
      <c r="I84" s="40" t="s">
        <v>236</v>
      </c>
      <c r="J84" s="141"/>
    </row>
    <row r="85" spans="1:10" ht="27.75" customHeight="1" x14ac:dyDescent="0.2">
      <c r="A85" s="35">
        <f t="shared" si="1"/>
        <v>80</v>
      </c>
      <c r="B85" s="22" t="s">
        <v>717</v>
      </c>
      <c r="C85" s="22" t="s">
        <v>383</v>
      </c>
      <c r="D85" s="22">
        <v>2016.9</v>
      </c>
      <c r="E85" s="24" t="s">
        <v>976</v>
      </c>
      <c r="F85" s="23">
        <v>788</v>
      </c>
      <c r="G85" s="23">
        <v>1530</v>
      </c>
      <c r="H85" s="25" t="s">
        <v>180</v>
      </c>
      <c r="I85" s="27" t="s">
        <v>236</v>
      </c>
      <c r="J85" s="141"/>
    </row>
    <row r="86" spans="1:10" ht="27.75" customHeight="1" x14ac:dyDescent="0.2">
      <c r="A86" s="35">
        <f t="shared" si="1"/>
        <v>81</v>
      </c>
      <c r="B86" s="22" t="s">
        <v>735</v>
      </c>
      <c r="C86" s="22" t="s">
        <v>383</v>
      </c>
      <c r="D86" s="22">
        <v>2016.9</v>
      </c>
      <c r="E86" s="24" t="s">
        <v>983</v>
      </c>
      <c r="F86" s="23">
        <v>2128</v>
      </c>
      <c r="G86" s="23">
        <v>3881</v>
      </c>
      <c r="H86" s="25" t="s">
        <v>180</v>
      </c>
      <c r="I86" s="27" t="s">
        <v>236</v>
      </c>
      <c r="J86" s="141"/>
    </row>
    <row r="87" spans="1:10" ht="27.75" customHeight="1" x14ac:dyDescent="0.2">
      <c r="A87" s="35">
        <f t="shared" si="1"/>
        <v>82</v>
      </c>
      <c r="B87" s="22" t="s">
        <v>723</v>
      </c>
      <c r="C87" s="22" t="s">
        <v>383</v>
      </c>
      <c r="D87" s="22">
        <v>2016.9</v>
      </c>
      <c r="E87" s="24" t="s">
        <v>984</v>
      </c>
      <c r="F87" s="23">
        <v>866</v>
      </c>
      <c r="G87" s="23">
        <v>1450</v>
      </c>
      <c r="H87" s="25" t="s">
        <v>180</v>
      </c>
      <c r="I87" s="27" t="s">
        <v>236</v>
      </c>
      <c r="J87" s="141"/>
    </row>
    <row r="88" spans="1:10" ht="27.75" customHeight="1" x14ac:dyDescent="0.2">
      <c r="A88" s="35">
        <f t="shared" si="1"/>
        <v>83</v>
      </c>
      <c r="B88" s="22" t="s">
        <v>757</v>
      </c>
      <c r="C88" s="152" t="s">
        <v>383</v>
      </c>
      <c r="D88" s="22">
        <v>2016.11</v>
      </c>
      <c r="E88" s="24" t="s">
        <v>983</v>
      </c>
      <c r="F88" s="163">
        <v>1187</v>
      </c>
      <c r="G88" s="164">
        <v>2430</v>
      </c>
      <c r="H88" s="156" t="s">
        <v>189</v>
      </c>
      <c r="I88" s="259" t="s">
        <v>236</v>
      </c>
      <c r="J88" s="141"/>
    </row>
    <row r="89" spans="1:10" ht="27.75" customHeight="1" x14ac:dyDescent="0.2">
      <c r="A89" s="35">
        <f t="shared" si="1"/>
        <v>84</v>
      </c>
      <c r="B89" s="22" t="s">
        <v>760</v>
      </c>
      <c r="C89" s="152" t="s">
        <v>383</v>
      </c>
      <c r="D89" s="22">
        <v>2016.11</v>
      </c>
      <c r="E89" s="24" t="s">
        <v>998</v>
      </c>
      <c r="F89" s="163">
        <v>12449</v>
      </c>
      <c r="G89" s="164">
        <v>29031</v>
      </c>
      <c r="H89" s="156" t="s">
        <v>189</v>
      </c>
      <c r="I89" s="259" t="s">
        <v>236</v>
      </c>
      <c r="J89" s="141"/>
    </row>
    <row r="90" spans="1:10" ht="27.75" customHeight="1" x14ac:dyDescent="0.2">
      <c r="A90" s="35">
        <f t="shared" si="1"/>
        <v>85</v>
      </c>
      <c r="B90" s="22" t="s">
        <v>763</v>
      </c>
      <c r="C90" s="152" t="s">
        <v>383</v>
      </c>
      <c r="D90" s="22">
        <v>2016.11</v>
      </c>
      <c r="E90" s="24" t="s">
        <v>999</v>
      </c>
      <c r="F90" s="163">
        <v>16519</v>
      </c>
      <c r="G90" s="164">
        <v>34374</v>
      </c>
      <c r="H90" s="156" t="s">
        <v>189</v>
      </c>
      <c r="I90" s="259" t="s">
        <v>236</v>
      </c>
      <c r="J90" s="141"/>
    </row>
    <row r="91" spans="1:10" ht="27.75" customHeight="1" x14ac:dyDescent="0.2">
      <c r="A91" s="35">
        <f t="shared" si="1"/>
        <v>86</v>
      </c>
      <c r="B91" s="22" t="s">
        <v>764</v>
      </c>
      <c r="C91" s="152" t="s">
        <v>383</v>
      </c>
      <c r="D91" s="22">
        <v>2016.11</v>
      </c>
      <c r="E91" s="24" t="s">
        <v>1000</v>
      </c>
      <c r="F91" s="165">
        <v>4049</v>
      </c>
      <c r="G91" s="166">
        <v>6429</v>
      </c>
      <c r="H91" s="25" t="s">
        <v>180</v>
      </c>
      <c r="I91" s="259" t="s">
        <v>236</v>
      </c>
      <c r="J91" s="141"/>
    </row>
    <row r="92" spans="1:10" ht="27.75" customHeight="1" x14ac:dyDescent="0.2">
      <c r="A92" s="35">
        <f t="shared" si="1"/>
        <v>87</v>
      </c>
      <c r="B92" s="22" t="s">
        <v>783</v>
      </c>
      <c r="C92" s="22" t="s">
        <v>1576</v>
      </c>
      <c r="D92" s="22">
        <v>2016.12</v>
      </c>
      <c r="E92" s="24" t="s">
        <v>942</v>
      </c>
      <c r="F92" s="23">
        <v>2043</v>
      </c>
      <c r="G92" s="23">
        <v>3348</v>
      </c>
      <c r="H92" s="25" t="s">
        <v>189</v>
      </c>
      <c r="I92" s="259" t="s">
        <v>236</v>
      </c>
      <c r="J92" s="145"/>
    </row>
    <row r="93" spans="1:10" ht="27.75" customHeight="1" x14ac:dyDescent="0.2">
      <c r="A93" s="35">
        <f t="shared" si="1"/>
        <v>88</v>
      </c>
      <c r="B93" s="113" t="s">
        <v>782</v>
      </c>
      <c r="C93" s="113" t="s">
        <v>383</v>
      </c>
      <c r="D93" s="113">
        <v>2016.12</v>
      </c>
      <c r="E93" s="24" t="s">
        <v>943</v>
      </c>
      <c r="F93" s="23">
        <v>2234</v>
      </c>
      <c r="G93" s="115">
        <v>4484</v>
      </c>
      <c r="H93" s="116" t="s">
        <v>180</v>
      </c>
      <c r="I93" s="256" t="s">
        <v>236</v>
      </c>
      <c r="J93" s="141"/>
    </row>
    <row r="94" spans="1:10" ht="27.75" customHeight="1" x14ac:dyDescent="0.2">
      <c r="A94" s="35">
        <f t="shared" si="1"/>
        <v>89</v>
      </c>
      <c r="B94" s="22" t="s">
        <v>787</v>
      </c>
      <c r="C94" s="22" t="s">
        <v>383</v>
      </c>
      <c r="D94" s="22">
        <v>2016.12</v>
      </c>
      <c r="E94" s="104" t="s">
        <v>946</v>
      </c>
      <c r="F94" s="105">
        <v>828</v>
      </c>
      <c r="G94" s="23">
        <v>1414</v>
      </c>
      <c r="H94" s="156" t="s">
        <v>254</v>
      </c>
      <c r="I94" s="259" t="s">
        <v>236</v>
      </c>
      <c r="J94" s="145"/>
    </row>
    <row r="95" spans="1:10" ht="27.75" customHeight="1" x14ac:dyDescent="0.2">
      <c r="A95" s="35">
        <f t="shared" si="1"/>
        <v>90</v>
      </c>
      <c r="B95" s="22" t="s">
        <v>1365</v>
      </c>
      <c r="C95" s="22" t="s">
        <v>383</v>
      </c>
      <c r="D95" s="22">
        <v>2017.1</v>
      </c>
      <c r="E95" s="24" t="s">
        <v>949</v>
      </c>
      <c r="F95" s="163">
        <v>1060</v>
      </c>
      <c r="G95" s="23">
        <v>1749</v>
      </c>
      <c r="H95" s="25" t="s">
        <v>180</v>
      </c>
      <c r="I95" s="259" t="s">
        <v>236</v>
      </c>
      <c r="J95" s="145"/>
    </row>
    <row r="96" spans="1:10" s="61" customFormat="1" ht="28.5" customHeight="1" x14ac:dyDescent="0.2">
      <c r="A96" s="35">
        <f t="shared" si="1"/>
        <v>91</v>
      </c>
      <c r="B96" s="2" t="s">
        <v>811</v>
      </c>
      <c r="C96" s="2" t="s">
        <v>47</v>
      </c>
      <c r="D96" s="2">
        <v>2017.3</v>
      </c>
      <c r="E96" s="37" t="s">
        <v>961</v>
      </c>
      <c r="F96" s="38">
        <v>1295</v>
      </c>
      <c r="G96" s="38">
        <v>3469</v>
      </c>
      <c r="H96" s="83" t="s">
        <v>189</v>
      </c>
      <c r="I96" s="84" t="s">
        <v>236</v>
      </c>
      <c r="J96" s="141"/>
    </row>
    <row r="97" spans="1:10" s="61" customFormat="1" ht="28.5" customHeight="1" x14ac:dyDescent="0.2">
      <c r="A97" s="35">
        <f t="shared" si="1"/>
        <v>92</v>
      </c>
      <c r="B97" s="2" t="s">
        <v>814</v>
      </c>
      <c r="C97" s="2" t="s">
        <v>47</v>
      </c>
      <c r="D97" s="2">
        <v>2017.3</v>
      </c>
      <c r="E97" s="37" t="s">
        <v>963</v>
      </c>
      <c r="F97" s="81">
        <v>1206</v>
      </c>
      <c r="G97" s="38">
        <v>2302</v>
      </c>
      <c r="H97" s="83" t="s">
        <v>189</v>
      </c>
      <c r="I97" s="84" t="s">
        <v>236</v>
      </c>
      <c r="J97" s="141"/>
    </row>
    <row r="98" spans="1:10" ht="27.75" customHeight="1" x14ac:dyDescent="0.2">
      <c r="A98" s="35">
        <f t="shared" si="1"/>
        <v>93</v>
      </c>
      <c r="B98" s="108" t="s">
        <v>1372</v>
      </c>
      <c r="C98" s="22" t="s">
        <v>383</v>
      </c>
      <c r="D98" s="22">
        <v>2017.4</v>
      </c>
      <c r="E98" s="24" t="s">
        <v>967</v>
      </c>
      <c r="F98" s="23">
        <v>993</v>
      </c>
      <c r="G98" s="23">
        <v>1878</v>
      </c>
      <c r="H98" s="25" t="s">
        <v>189</v>
      </c>
      <c r="I98" s="259" t="s">
        <v>236</v>
      </c>
      <c r="J98" s="141"/>
    </row>
    <row r="99" spans="1:10" s="61" customFormat="1" ht="28.5" customHeight="1" x14ac:dyDescent="0.2">
      <c r="A99" s="35">
        <f t="shared" si="1"/>
        <v>94</v>
      </c>
      <c r="B99" s="89" t="s">
        <v>1374</v>
      </c>
      <c r="C99" s="2" t="s">
        <v>47</v>
      </c>
      <c r="D99" s="2">
        <v>2017.4</v>
      </c>
      <c r="E99" s="37" t="s">
        <v>970</v>
      </c>
      <c r="F99" s="38">
        <v>797</v>
      </c>
      <c r="G99" s="38">
        <v>1392</v>
      </c>
      <c r="H99" s="41" t="s">
        <v>189</v>
      </c>
      <c r="I99" s="84" t="s">
        <v>236</v>
      </c>
      <c r="J99" s="141" t="s">
        <v>205</v>
      </c>
    </row>
    <row r="100" spans="1:10" s="61" customFormat="1" ht="28.5" customHeight="1" x14ac:dyDescent="0.2">
      <c r="A100" s="35">
        <f t="shared" si="1"/>
        <v>95</v>
      </c>
      <c r="B100" s="89" t="s">
        <v>846</v>
      </c>
      <c r="C100" s="2" t="s">
        <v>47</v>
      </c>
      <c r="D100" s="2">
        <v>2017.6</v>
      </c>
      <c r="E100" s="37" t="s">
        <v>915</v>
      </c>
      <c r="F100" s="38">
        <v>403</v>
      </c>
      <c r="G100" s="38">
        <v>829</v>
      </c>
      <c r="H100" s="41" t="s">
        <v>180</v>
      </c>
      <c r="I100" s="40" t="s">
        <v>236</v>
      </c>
      <c r="J100" s="141" t="s">
        <v>1846</v>
      </c>
    </row>
    <row r="101" spans="1:10" s="61" customFormat="1" ht="28.5" customHeight="1" x14ac:dyDescent="0.2">
      <c r="A101" s="35">
        <f t="shared" si="1"/>
        <v>96</v>
      </c>
      <c r="B101" s="89" t="s">
        <v>1390</v>
      </c>
      <c r="C101" s="2" t="s">
        <v>47</v>
      </c>
      <c r="D101" s="2">
        <v>2017.6</v>
      </c>
      <c r="E101" s="37" t="s">
        <v>900</v>
      </c>
      <c r="F101" s="38">
        <v>722</v>
      </c>
      <c r="G101" s="38">
        <v>1700</v>
      </c>
      <c r="H101" s="41" t="s">
        <v>106</v>
      </c>
      <c r="I101" s="40" t="s">
        <v>236</v>
      </c>
      <c r="J101" s="141"/>
    </row>
    <row r="102" spans="1:10" s="61" customFormat="1" ht="28.5" customHeight="1" x14ac:dyDescent="0.2">
      <c r="A102" s="35">
        <f t="shared" si="1"/>
        <v>97</v>
      </c>
      <c r="B102" s="89" t="s">
        <v>850</v>
      </c>
      <c r="C102" s="2" t="s">
        <v>47</v>
      </c>
      <c r="D102" s="2">
        <v>2017.6</v>
      </c>
      <c r="E102" s="37" t="s">
        <v>912</v>
      </c>
      <c r="F102" s="38">
        <v>1991</v>
      </c>
      <c r="G102" s="38">
        <v>5826</v>
      </c>
      <c r="H102" s="41" t="s">
        <v>189</v>
      </c>
      <c r="I102" s="84" t="s">
        <v>236</v>
      </c>
    </row>
    <row r="103" spans="1:10" s="61" customFormat="1" ht="28.5" customHeight="1" x14ac:dyDescent="0.2">
      <c r="A103" s="35">
        <f t="shared" si="1"/>
        <v>98</v>
      </c>
      <c r="B103" s="2" t="s">
        <v>1378</v>
      </c>
      <c r="C103" s="2" t="s">
        <v>47</v>
      </c>
      <c r="D103" s="2">
        <v>2017.6</v>
      </c>
      <c r="E103" s="37" t="s">
        <v>855</v>
      </c>
      <c r="F103" s="38">
        <v>280</v>
      </c>
      <c r="G103" s="38">
        <v>663</v>
      </c>
      <c r="H103" s="41" t="s">
        <v>830</v>
      </c>
      <c r="I103" s="40" t="s">
        <v>236</v>
      </c>
    </row>
    <row r="104" spans="1:10" s="61" customFormat="1" ht="28.5" customHeight="1" x14ac:dyDescent="0.2">
      <c r="A104" s="35">
        <f t="shared" si="1"/>
        <v>99</v>
      </c>
      <c r="B104" s="89" t="s">
        <v>856</v>
      </c>
      <c r="C104" s="2" t="s">
        <v>47</v>
      </c>
      <c r="D104" s="2">
        <v>2017.7</v>
      </c>
      <c r="E104" s="37" t="s">
        <v>897</v>
      </c>
      <c r="F104" s="38">
        <v>316</v>
      </c>
      <c r="G104" s="38">
        <v>655</v>
      </c>
      <c r="H104" s="41" t="s">
        <v>109</v>
      </c>
      <c r="I104" s="40" t="s">
        <v>236</v>
      </c>
    </row>
    <row r="105" spans="1:10" ht="27.75" customHeight="1" x14ac:dyDescent="0.2">
      <c r="A105" s="35">
        <f t="shared" si="1"/>
        <v>100</v>
      </c>
      <c r="B105" s="108" t="s">
        <v>1379</v>
      </c>
      <c r="C105" s="22" t="s">
        <v>383</v>
      </c>
      <c r="D105" s="22">
        <v>2017.7</v>
      </c>
      <c r="E105" s="24" t="s">
        <v>908</v>
      </c>
      <c r="F105" s="23">
        <v>1564</v>
      </c>
      <c r="G105" s="23">
        <v>3448</v>
      </c>
      <c r="H105" s="25" t="s">
        <v>830</v>
      </c>
      <c r="I105" s="27" t="s">
        <v>236</v>
      </c>
      <c r="J105" s="5"/>
    </row>
    <row r="106" spans="1:10" ht="27.75" customHeight="1" x14ac:dyDescent="0.2">
      <c r="A106" s="35">
        <f t="shared" si="1"/>
        <v>101</v>
      </c>
      <c r="B106" s="108" t="s">
        <v>862</v>
      </c>
      <c r="C106" s="22" t="s">
        <v>383</v>
      </c>
      <c r="D106" s="22">
        <v>2017.7</v>
      </c>
      <c r="E106" s="24" t="s">
        <v>907</v>
      </c>
      <c r="F106" s="23">
        <v>356</v>
      </c>
      <c r="G106" s="23">
        <v>768</v>
      </c>
      <c r="H106" s="25" t="s">
        <v>830</v>
      </c>
      <c r="I106" s="27" t="s">
        <v>236</v>
      </c>
      <c r="J106" s="5"/>
    </row>
    <row r="107" spans="1:10" ht="27.75" customHeight="1" x14ac:dyDescent="0.2">
      <c r="A107" s="35">
        <f t="shared" si="1"/>
        <v>102</v>
      </c>
      <c r="B107" s="108" t="s">
        <v>2251</v>
      </c>
      <c r="C107" s="22" t="s">
        <v>383</v>
      </c>
      <c r="D107" s="22">
        <v>2017.7</v>
      </c>
      <c r="E107" s="24" t="s">
        <v>906</v>
      </c>
      <c r="F107" s="23">
        <v>1410</v>
      </c>
      <c r="G107" s="23">
        <v>2764</v>
      </c>
      <c r="H107" s="25" t="s">
        <v>189</v>
      </c>
      <c r="I107" s="27" t="s">
        <v>236</v>
      </c>
      <c r="J107" s="5"/>
    </row>
    <row r="108" spans="1:10" ht="27.75" customHeight="1" x14ac:dyDescent="0.2">
      <c r="A108" s="35">
        <f t="shared" si="1"/>
        <v>103</v>
      </c>
      <c r="B108" s="108" t="s">
        <v>858</v>
      </c>
      <c r="C108" s="22" t="s">
        <v>2252</v>
      </c>
      <c r="D108" s="22">
        <v>2017.7</v>
      </c>
      <c r="E108" s="24" t="s">
        <v>904</v>
      </c>
      <c r="F108" s="23">
        <v>800</v>
      </c>
      <c r="G108" s="23">
        <v>1556</v>
      </c>
      <c r="H108" s="25" t="s">
        <v>109</v>
      </c>
      <c r="I108" s="27" t="s">
        <v>236</v>
      </c>
      <c r="J108" s="5"/>
    </row>
    <row r="109" spans="1:10" ht="27.75" customHeight="1" x14ac:dyDescent="0.2">
      <c r="A109" s="35">
        <f t="shared" si="1"/>
        <v>104</v>
      </c>
      <c r="B109" s="108" t="s">
        <v>872</v>
      </c>
      <c r="C109" s="22" t="s">
        <v>383</v>
      </c>
      <c r="D109" s="22">
        <v>2017.8</v>
      </c>
      <c r="E109" s="24" t="s">
        <v>885</v>
      </c>
      <c r="F109" s="23">
        <v>1359</v>
      </c>
      <c r="G109" s="23">
        <v>3120</v>
      </c>
      <c r="H109" s="25" t="s">
        <v>6</v>
      </c>
      <c r="I109" s="27" t="s">
        <v>236</v>
      </c>
      <c r="J109" s="5"/>
    </row>
    <row r="110" spans="1:10" ht="27" customHeight="1" x14ac:dyDescent="0.2">
      <c r="A110" s="35">
        <f t="shared" si="1"/>
        <v>105</v>
      </c>
      <c r="B110" s="108" t="s">
        <v>875</v>
      </c>
      <c r="C110" s="22" t="s">
        <v>383</v>
      </c>
      <c r="D110" s="22">
        <v>2017.8</v>
      </c>
      <c r="E110" s="24" t="s">
        <v>881</v>
      </c>
      <c r="F110" s="23">
        <v>1801</v>
      </c>
      <c r="G110" s="23">
        <v>3722</v>
      </c>
      <c r="H110" s="25" t="s">
        <v>6</v>
      </c>
      <c r="I110" s="27" t="s">
        <v>236</v>
      </c>
      <c r="J110" s="5"/>
    </row>
    <row r="111" spans="1:10" s="61" customFormat="1" ht="28.5" customHeight="1" x14ac:dyDescent="0.2">
      <c r="A111" s="35">
        <f t="shared" si="1"/>
        <v>106</v>
      </c>
      <c r="B111" s="89" t="s">
        <v>1301</v>
      </c>
      <c r="C111" s="2" t="s">
        <v>47</v>
      </c>
      <c r="D111" s="2">
        <v>2017.9</v>
      </c>
      <c r="E111" s="37" t="s">
        <v>658</v>
      </c>
      <c r="F111" s="38">
        <v>1386</v>
      </c>
      <c r="G111" s="38">
        <v>2433</v>
      </c>
      <c r="H111" s="41" t="s">
        <v>124</v>
      </c>
      <c r="I111" s="40" t="s">
        <v>236</v>
      </c>
    </row>
    <row r="112" spans="1:10" s="61" customFormat="1" ht="28.5" customHeight="1" x14ac:dyDescent="0.2">
      <c r="A112" s="35">
        <f t="shared" si="1"/>
        <v>107</v>
      </c>
      <c r="B112" s="89" t="s">
        <v>1302</v>
      </c>
      <c r="C112" s="2" t="s">
        <v>47</v>
      </c>
      <c r="D112" s="2">
        <v>2017.9</v>
      </c>
      <c r="E112" s="37" t="s">
        <v>1309</v>
      </c>
      <c r="F112" s="38">
        <v>1557</v>
      </c>
      <c r="G112" s="38">
        <v>2883</v>
      </c>
      <c r="H112" s="41" t="s">
        <v>124</v>
      </c>
      <c r="I112" s="40" t="s">
        <v>236</v>
      </c>
    </row>
    <row r="113" spans="1:10" s="61" customFormat="1" ht="28.5" customHeight="1" x14ac:dyDescent="0.2">
      <c r="A113" s="35">
        <f t="shared" si="1"/>
        <v>108</v>
      </c>
      <c r="B113" s="89" t="s">
        <v>1321</v>
      </c>
      <c r="C113" s="2" t="s">
        <v>47</v>
      </c>
      <c r="D113" s="2">
        <v>2017.9</v>
      </c>
      <c r="E113" s="37" t="s">
        <v>1311</v>
      </c>
      <c r="F113" s="38">
        <v>129</v>
      </c>
      <c r="G113" s="38">
        <v>275</v>
      </c>
      <c r="H113" s="41" t="s">
        <v>180</v>
      </c>
      <c r="I113" s="40" t="s">
        <v>236</v>
      </c>
    </row>
    <row r="114" spans="1:10" s="61" customFormat="1" ht="28.5" customHeight="1" x14ac:dyDescent="0.2">
      <c r="A114" s="35">
        <f t="shared" si="1"/>
        <v>109</v>
      </c>
      <c r="B114" s="89" t="s">
        <v>1383</v>
      </c>
      <c r="C114" s="2" t="s">
        <v>47</v>
      </c>
      <c r="D114" s="2">
        <v>2017.9</v>
      </c>
      <c r="E114" s="37" t="s">
        <v>1349</v>
      </c>
      <c r="F114" s="38">
        <v>2818</v>
      </c>
      <c r="G114" s="38">
        <v>5386</v>
      </c>
      <c r="H114" s="41" t="s">
        <v>109</v>
      </c>
      <c r="I114" s="40" t="s">
        <v>236</v>
      </c>
    </row>
    <row r="115" spans="1:10" s="61" customFormat="1" ht="28.5" customHeight="1" x14ac:dyDescent="0.2">
      <c r="A115" s="35">
        <f t="shared" si="1"/>
        <v>110</v>
      </c>
      <c r="B115" s="89" t="s">
        <v>1405</v>
      </c>
      <c r="C115" s="2" t="s">
        <v>47</v>
      </c>
      <c r="D115" s="2">
        <v>2017.11</v>
      </c>
      <c r="E115" s="37" t="s">
        <v>1214</v>
      </c>
      <c r="F115" s="38">
        <v>3300</v>
      </c>
      <c r="G115" s="38">
        <v>5899</v>
      </c>
      <c r="H115" s="41" t="s">
        <v>180</v>
      </c>
      <c r="I115" s="40" t="s">
        <v>236</v>
      </c>
    </row>
    <row r="116" spans="1:10" s="61" customFormat="1" ht="28.5" customHeight="1" x14ac:dyDescent="0.2">
      <c r="A116" s="35">
        <f t="shared" si="1"/>
        <v>111</v>
      </c>
      <c r="B116" s="89" t="s">
        <v>1422</v>
      </c>
      <c r="C116" s="2" t="s">
        <v>47</v>
      </c>
      <c r="D116" s="2">
        <v>2017.12</v>
      </c>
      <c r="E116" s="201" t="s">
        <v>1423</v>
      </c>
      <c r="F116" s="38">
        <v>492</v>
      </c>
      <c r="G116" s="38">
        <v>935</v>
      </c>
      <c r="H116" s="41" t="s">
        <v>180</v>
      </c>
      <c r="I116" s="40" t="s">
        <v>236</v>
      </c>
      <c r="J116" s="141" t="s">
        <v>1846</v>
      </c>
    </row>
    <row r="117" spans="1:10" s="61" customFormat="1" ht="28.5" customHeight="1" x14ac:dyDescent="0.2">
      <c r="A117" s="35">
        <f t="shared" si="1"/>
        <v>112</v>
      </c>
      <c r="B117" s="89" t="s">
        <v>1424</v>
      </c>
      <c r="C117" s="2" t="s">
        <v>47</v>
      </c>
      <c r="D117" s="2">
        <v>2017.12</v>
      </c>
      <c r="E117" s="201" t="s">
        <v>1425</v>
      </c>
      <c r="F117" s="38">
        <v>231</v>
      </c>
      <c r="G117" s="38">
        <v>497</v>
      </c>
      <c r="H117" s="41" t="s">
        <v>180</v>
      </c>
      <c r="I117" s="40" t="s">
        <v>236</v>
      </c>
      <c r="J117" s="141"/>
    </row>
    <row r="118" spans="1:10" s="61" customFormat="1" ht="28.5" customHeight="1" x14ac:dyDescent="0.2">
      <c r="A118" s="35">
        <f t="shared" si="1"/>
        <v>113</v>
      </c>
      <c r="B118" s="89" t="s">
        <v>1448</v>
      </c>
      <c r="C118" s="2" t="s">
        <v>47</v>
      </c>
      <c r="D118" s="2">
        <v>2017.12</v>
      </c>
      <c r="E118" s="201" t="s">
        <v>937</v>
      </c>
      <c r="F118" s="38">
        <v>1881</v>
      </c>
      <c r="G118" s="38">
        <v>4271</v>
      </c>
      <c r="H118" s="41" t="s">
        <v>109</v>
      </c>
      <c r="I118" s="40" t="s">
        <v>236</v>
      </c>
      <c r="J118" s="141" t="s">
        <v>1847</v>
      </c>
    </row>
    <row r="119" spans="1:10" s="61" customFormat="1" ht="28.5" customHeight="1" x14ac:dyDescent="0.2">
      <c r="A119" s="35">
        <f t="shared" si="1"/>
        <v>114</v>
      </c>
      <c r="B119" s="89" t="s">
        <v>1431</v>
      </c>
      <c r="C119" s="2" t="s">
        <v>47</v>
      </c>
      <c r="D119" s="2">
        <v>2017.12</v>
      </c>
      <c r="E119" s="201" t="s">
        <v>1198</v>
      </c>
      <c r="F119" s="38">
        <v>1102</v>
      </c>
      <c r="G119" s="38">
        <v>2723</v>
      </c>
      <c r="H119" s="41" t="s">
        <v>109</v>
      </c>
      <c r="I119" s="40" t="s">
        <v>236</v>
      </c>
      <c r="J119" s="141" t="s">
        <v>1847</v>
      </c>
    </row>
    <row r="120" spans="1:10" s="61" customFormat="1" ht="28.5" customHeight="1" x14ac:dyDescent="0.2">
      <c r="A120" s="35">
        <f t="shared" si="1"/>
        <v>115</v>
      </c>
      <c r="B120" s="89" t="s">
        <v>1449</v>
      </c>
      <c r="C120" s="2" t="s">
        <v>47</v>
      </c>
      <c r="D120" s="2">
        <v>2017.12</v>
      </c>
      <c r="E120" s="201" t="s">
        <v>1436</v>
      </c>
      <c r="F120" s="38">
        <v>1969</v>
      </c>
      <c r="G120" s="38">
        <v>4510</v>
      </c>
      <c r="H120" s="41" t="s">
        <v>109</v>
      </c>
      <c r="I120" s="40" t="s">
        <v>236</v>
      </c>
      <c r="J120" s="141" t="s">
        <v>1847</v>
      </c>
    </row>
    <row r="121" spans="1:10" s="61" customFormat="1" ht="28.5" customHeight="1" x14ac:dyDescent="0.2">
      <c r="A121" s="35">
        <f t="shared" si="1"/>
        <v>116</v>
      </c>
      <c r="B121" s="89" t="s">
        <v>1450</v>
      </c>
      <c r="C121" s="2" t="s">
        <v>47</v>
      </c>
      <c r="D121" s="2">
        <v>2017.12</v>
      </c>
      <c r="E121" s="201" t="s">
        <v>1436</v>
      </c>
      <c r="F121" s="38">
        <v>1905</v>
      </c>
      <c r="G121" s="38">
        <v>4199</v>
      </c>
      <c r="H121" s="41" t="s">
        <v>109</v>
      </c>
      <c r="I121" s="40" t="s">
        <v>236</v>
      </c>
      <c r="J121" s="141"/>
    </row>
    <row r="122" spans="1:10" s="61" customFormat="1" ht="28.5" customHeight="1" x14ac:dyDescent="0.2">
      <c r="A122" s="35">
        <f t="shared" si="1"/>
        <v>117</v>
      </c>
      <c r="B122" s="89" t="s">
        <v>1451</v>
      </c>
      <c r="C122" s="2" t="s">
        <v>47</v>
      </c>
      <c r="D122" s="2">
        <v>2017.12</v>
      </c>
      <c r="E122" s="201" t="s">
        <v>1436</v>
      </c>
      <c r="F122" s="38">
        <v>2312</v>
      </c>
      <c r="G122" s="38">
        <v>5044</v>
      </c>
      <c r="H122" s="41" t="s">
        <v>109</v>
      </c>
      <c r="I122" s="40" t="s">
        <v>236</v>
      </c>
      <c r="J122" s="141"/>
    </row>
    <row r="123" spans="1:10" s="61" customFormat="1" ht="28.5" customHeight="1" x14ac:dyDescent="0.2">
      <c r="A123" s="35">
        <f t="shared" si="1"/>
        <v>118</v>
      </c>
      <c r="B123" s="89" t="s">
        <v>1453</v>
      </c>
      <c r="C123" s="2" t="s">
        <v>47</v>
      </c>
      <c r="D123" s="2">
        <v>2017.12</v>
      </c>
      <c r="E123" s="201" t="s">
        <v>1441</v>
      </c>
      <c r="F123" s="38">
        <v>1014</v>
      </c>
      <c r="G123" s="38">
        <v>1563</v>
      </c>
      <c r="H123" s="41" t="s">
        <v>109</v>
      </c>
      <c r="I123" s="40" t="s">
        <v>236</v>
      </c>
      <c r="J123" s="141"/>
    </row>
    <row r="124" spans="1:10" ht="27" customHeight="1" x14ac:dyDescent="0.2">
      <c r="A124" s="35">
        <f t="shared" si="1"/>
        <v>119</v>
      </c>
      <c r="B124" s="108" t="s">
        <v>1426</v>
      </c>
      <c r="C124" s="22" t="s">
        <v>383</v>
      </c>
      <c r="D124" s="22">
        <v>2017.12</v>
      </c>
      <c r="E124" s="110" t="s">
        <v>1427</v>
      </c>
      <c r="F124" s="23">
        <v>614</v>
      </c>
      <c r="G124" s="23">
        <v>1532</v>
      </c>
      <c r="H124" s="25" t="s">
        <v>109</v>
      </c>
      <c r="I124" s="27" t="s">
        <v>236</v>
      </c>
      <c r="J124" s="5"/>
    </row>
    <row r="125" spans="1:10" s="61" customFormat="1" ht="28.5" customHeight="1" x14ac:dyDescent="0.2">
      <c r="A125" s="35">
        <f t="shared" si="1"/>
        <v>120</v>
      </c>
      <c r="B125" s="2" t="s">
        <v>1459</v>
      </c>
      <c r="C125" s="2" t="s">
        <v>47</v>
      </c>
      <c r="D125" s="2">
        <v>2018.1</v>
      </c>
      <c r="E125" s="37" t="s">
        <v>1472</v>
      </c>
      <c r="F125" s="38">
        <v>1105</v>
      </c>
      <c r="G125" s="38">
        <v>2340</v>
      </c>
      <c r="H125" s="41" t="s">
        <v>124</v>
      </c>
      <c r="I125" s="40" t="s">
        <v>236</v>
      </c>
      <c r="J125" s="144"/>
    </row>
    <row r="126" spans="1:10" s="61" customFormat="1" ht="28.5" customHeight="1" x14ac:dyDescent="0.2">
      <c r="A126" s="35">
        <f t="shared" si="1"/>
        <v>121</v>
      </c>
      <c r="B126" s="89" t="s">
        <v>1428</v>
      </c>
      <c r="C126" s="2" t="s">
        <v>47</v>
      </c>
      <c r="D126" s="2">
        <v>2018.2</v>
      </c>
      <c r="E126" s="37" t="s">
        <v>1205</v>
      </c>
      <c r="F126" s="38">
        <v>865</v>
      </c>
      <c r="G126" s="38">
        <v>1920</v>
      </c>
      <c r="H126" s="41" t="s">
        <v>6</v>
      </c>
      <c r="I126" s="40" t="s">
        <v>188</v>
      </c>
      <c r="J126" s="141"/>
    </row>
    <row r="127" spans="1:10" s="10" customFormat="1" ht="28.5" customHeight="1" x14ac:dyDescent="0.2">
      <c r="A127" s="35">
        <f t="shared" si="1"/>
        <v>122</v>
      </c>
      <c r="B127" s="2" t="s">
        <v>1481</v>
      </c>
      <c r="C127" s="2" t="s">
        <v>47</v>
      </c>
      <c r="D127" s="2">
        <v>2018.2</v>
      </c>
      <c r="E127" s="37" t="s">
        <v>1117</v>
      </c>
      <c r="F127" s="38">
        <v>990</v>
      </c>
      <c r="G127" s="38">
        <v>2034</v>
      </c>
      <c r="H127" s="41" t="s">
        <v>6</v>
      </c>
      <c r="I127" s="40" t="s">
        <v>188</v>
      </c>
      <c r="J127" s="141"/>
    </row>
    <row r="128" spans="1:10" s="10" customFormat="1" ht="28.5" customHeight="1" x14ac:dyDescent="0.2">
      <c r="A128" s="35">
        <f t="shared" si="1"/>
        <v>123</v>
      </c>
      <c r="B128" s="89" t="s">
        <v>1495</v>
      </c>
      <c r="C128" s="2" t="s">
        <v>47</v>
      </c>
      <c r="D128" s="2">
        <v>2018.3</v>
      </c>
      <c r="E128" s="37" t="s">
        <v>1505</v>
      </c>
      <c r="F128" s="38">
        <v>6661</v>
      </c>
      <c r="G128" s="38">
        <v>10519</v>
      </c>
      <c r="H128" s="41" t="s">
        <v>6</v>
      </c>
      <c r="I128" s="40" t="s">
        <v>188</v>
      </c>
      <c r="J128" s="141" t="s">
        <v>205</v>
      </c>
    </row>
    <row r="129" spans="1:10" s="10" customFormat="1" ht="28.5" customHeight="1" x14ac:dyDescent="0.2">
      <c r="A129" s="35">
        <f t="shared" si="1"/>
        <v>124</v>
      </c>
      <c r="B129" s="89" t="s">
        <v>1500</v>
      </c>
      <c r="C129" s="2" t="s">
        <v>47</v>
      </c>
      <c r="D129" s="2">
        <v>2018.3</v>
      </c>
      <c r="E129" s="37" t="s">
        <v>1507</v>
      </c>
      <c r="F129" s="38">
        <v>1227</v>
      </c>
      <c r="G129" s="38">
        <v>2054</v>
      </c>
      <c r="H129" s="41" t="s">
        <v>6</v>
      </c>
      <c r="I129" s="40" t="s">
        <v>188</v>
      </c>
      <c r="J129" s="141"/>
    </row>
    <row r="130" spans="1:10" ht="27" customHeight="1" x14ac:dyDescent="0.2">
      <c r="A130" s="35">
        <f t="shared" si="1"/>
        <v>125</v>
      </c>
      <c r="B130" s="108" t="s">
        <v>1520</v>
      </c>
      <c r="C130" s="22" t="s">
        <v>383</v>
      </c>
      <c r="D130" s="22">
        <v>2018.4</v>
      </c>
      <c r="E130" s="110" t="s">
        <v>1535</v>
      </c>
      <c r="F130" s="23">
        <v>2669</v>
      </c>
      <c r="G130" s="23">
        <v>3903</v>
      </c>
      <c r="H130" s="25" t="s">
        <v>109</v>
      </c>
      <c r="I130" s="27" t="s">
        <v>188</v>
      </c>
      <c r="J130" s="5"/>
    </row>
    <row r="131" spans="1:10" s="10" customFormat="1" ht="28.5" customHeight="1" x14ac:dyDescent="0.2">
      <c r="A131" s="35">
        <f t="shared" si="1"/>
        <v>126</v>
      </c>
      <c r="B131" s="89" t="s">
        <v>1551</v>
      </c>
      <c r="C131" s="2" t="s">
        <v>47</v>
      </c>
      <c r="D131" s="2">
        <v>2018.5</v>
      </c>
      <c r="E131" s="37" t="s">
        <v>1557</v>
      </c>
      <c r="F131" s="38">
        <v>791</v>
      </c>
      <c r="G131" s="38">
        <v>1771</v>
      </c>
      <c r="H131" s="41" t="s">
        <v>108</v>
      </c>
      <c r="I131" s="40" t="s">
        <v>1568</v>
      </c>
      <c r="J131" s="4"/>
    </row>
    <row r="132" spans="1:10" s="10" customFormat="1" ht="28.5" customHeight="1" x14ac:dyDescent="0.2">
      <c r="A132" s="35">
        <f t="shared" si="1"/>
        <v>127</v>
      </c>
      <c r="B132" s="2" t="s">
        <v>1555</v>
      </c>
      <c r="C132" s="2" t="s">
        <v>47</v>
      </c>
      <c r="D132" s="2">
        <v>2018.5</v>
      </c>
      <c r="E132" s="37" t="s">
        <v>1559</v>
      </c>
      <c r="F132" s="38">
        <v>337</v>
      </c>
      <c r="G132" s="38">
        <v>647</v>
      </c>
      <c r="H132" s="41" t="s">
        <v>106</v>
      </c>
      <c r="I132" s="40" t="s">
        <v>188</v>
      </c>
      <c r="J132" s="4"/>
    </row>
    <row r="133" spans="1:10" s="10" customFormat="1" ht="28.5" customHeight="1" x14ac:dyDescent="0.2">
      <c r="A133" s="35">
        <f t="shared" si="1"/>
        <v>128</v>
      </c>
      <c r="B133" s="89" t="s">
        <v>1581</v>
      </c>
      <c r="C133" s="2" t="s">
        <v>47</v>
      </c>
      <c r="D133" s="2">
        <v>2018.6</v>
      </c>
      <c r="E133" s="37" t="s">
        <v>1595</v>
      </c>
      <c r="F133" s="38">
        <v>1150</v>
      </c>
      <c r="G133" s="38">
        <v>2876</v>
      </c>
      <c r="H133" s="41" t="s">
        <v>1590</v>
      </c>
      <c r="I133" s="40" t="s">
        <v>115</v>
      </c>
      <c r="J133" s="4"/>
    </row>
    <row r="134" spans="1:10" s="10" customFormat="1" ht="28.5" customHeight="1" x14ac:dyDescent="0.2">
      <c r="A134" s="35">
        <f t="shared" si="1"/>
        <v>129</v>
      </c>
      <c r="B134" s="89" t="s">
        <v>1594</v>
      </c>
      <c r="C134" s="2" t="s">
        <v>47</v>
      </c>
      <c r="D134" s="2">
        <v>2018.6</v>
      </c>
      <c r="E134" s="37" t="s">
        <v>1204</v>
      </c>
      <c r="F134" s="38">
        <v>4113</v>
      </c>
      <c r="G134" s="38">
        <v>7652</v>
      </c>
      <c r="H134" s="41" t="s">
        <v>180</v>
      </c>
      <c r="I134" s="40" t="s">
        <v>1598</v>
      </c>
    </row>
    <row r="135" spans="1:10" ht="27" customHeight="1" x14ac:dyDescent="0.2">
      <c r="A135" s="35">
        <f t="shared" ref="A135:A198" si="2">ROW()-5</f>
        <v>130</v>
      </c>
      <c r="B135" s="108" t="s">
        <v>1527</v>
      </c>
      <c r="C135" s="22" t="s">
        <v>383</v>
      </c>
      <c r="D135" s="22">
        <v>2018.4</v>
      </c>
      <c r="E135" s="110" t="s">
        <v>1540</v>
      </c>
      <c r="F135" s="23">
        <v>13469</v>
      </c>
      <c r="G135" s="23">
        <v>26818</v>
      </c>
      <c r="H135" s="25" t="s">
        <v>109</v>
      </c>
      <c r="I135" s="27" t="s">
        <v>188</v>
      </c>
      <c r="J135" s="5"/>
    </row>
    <row r="136" spans="1:10" ht="27" customHeight="1" x14ac:dyDescent="0.2">
      <c r="A136" s="35">
        <f t="shared" si="2"/>
        <v>131</v>
      </c>
      <c r="B136" s="122" t="s">
        <v>1622</v>
      </c>
      <c r="C136" s="118" t="s">
        <v>1619</v>
      </c>
      <c r="D136" s="118">
        <v>2018.7</v>
      </c>
      <c r="E136" s="119" t="s">
        <v>1620</v>
      </c>
      <c r="F136" s="120">
        <v>496</v>
      </c>
      <c r="G136" s="120">
        <v>835</v>
      </c>
      <c r="H136" s="121" t="s">
        <v>1621</v>
      </c>
      <c r="I136" s="123" t="s">
        <v>1648</v>
      </c>
      <c r="J136" s="5"/>
    </row>
    <row r="137" spans="1:10" ht="27" customHeight="1" x14ac:dyDescent="0.2">
      <c r="A137" s="35">
        <f t="shared" si="2"/>
        <v>132</v>
      </c>
      <c r="B137" s="122" t="s">
        <v>1609</v>
      </c>
      <c r="C137" s="118" t="s">
        <v>383</v>
      </c>
      <c r="D137" s="118">
        <v>2018.7</v>
      </c>
      <c r="E137" s="119" t="s">
        <v>1623</v>
      </c>
      <c r="F137" s="120">
        <v>2953</v>
      </c>
      <c r="G137" s="120">
        <v>6144</v>
      </c>
      <c r="H137" s="121" t="s">
        <v>109</v>
      </c>
      <c r="I137" s="123" t="s">
        <v>188</v>
      </c>
      <c r="J137" s="5"/>
    </row>
    <row r="138" spans="1:10" ht="27" customHeight="1" x14ac:dyDescent="0.2">
      <c r="A138" s="35">
        <f t="shared" si="2"/>
        <v>133</v>
      </c>
      <c r="B138" s="118" t="s">
        <v>1611</v>
      </c>
      <c r="C138" s="118" t="s">
        <v>383</v>
      </c>
      <c r="D138" s="118">
        <v>2018.7</v>
      </c>
      <c r="E138" s="119" t="s">
        <v>1629</v>
      </c>
      <c r="F138" s="120">
        <v>1383</v>
      </c>
      <c r="G138" s="120">
        <v>2597</v>
      </c>
      <c r="H138" s="121" t="s">
        <v>106</v>
      </c>
      <c r="I138" s="123" t="s">
        <v>188</v>
      </c>
      <c r="J138" s="5"/>
    </row>
    <row r="139" spans="1:10" ht="27" customHeight="1" x14ac:dyDescent="0.2">
      <c r="A139" s="35">
        <f t="shared" si="2"/>
        <v>134</v>
      </c>
      <c r="B139" s="122" t="s">
        <v>1613</v>
      </c>
      <c r="C139" s="118" t="s">
        <v>383</v>
      </c>
      <c r="D139" s="118">
        <v>2018.7</v>
      </c>
      <c r="E139" s="119" t="s">
        <v>1633</v>
      </c>
      <c r="F139" s="120">
        <v>796</v>
      </c>
      <c r="G139" s="120">
        <v>2602</v>
      </c>
      <c r="H139" s="121" t="s">
        <v>108</v>
      </c>
      <c r="I139" s="123" t="s">
        <v>188</v>
      </c>
      <c r="J139" s="141" t="s">
        <v>1847</v>
      </c>
    </row>
    <row r="140" spans="1:10" s="10" customFormat="1" ht="28.5" customHeight="1" x14ac:dyDescent="0.2">
      <c r="A140" s="35">
        <f t="shared" si="2"/>
        <v>135</v>
      </c>
      <c r="B140" s="2" t="s">
        <v>1709</v>
      </c>
      <c r="C140" s="2" t="s">
        <v>47</v>
      </c>
      <c r="D140" s="2">
        <v>2018.8</v>
      </c>
      <c r="E140" s="201" t="s">
        <v>1639</v>
      </c>
      <c r="F140" s="38">
        <v>1758</v>
      </c>
      <c r="G140" s="38">
        <v>3390</v>
      </c>
      <c r="H140" s="41" t="s">
        <v>189</v>
      </c>
      <c r="I140" s="40" t="s">
        <v>1664</v>
      </c>
    </row>
    <row r="141" spans="1:10" ht="27" customHeight="1" x14ac:dyDescent="0.2">
      <c r="A141" s="35">
        <f t="shared" si="2"/>
        <v>136</v>
      </c>
      <c r="B141" s="22" t="s">
        <v>1696</v>
      </c>
      <c r="C141" s="22" t="s">
        <v>1654</v>
      </c>
      <c r="D141" s="22">
        <v>2018.8</v>
      </c>
      <c r="E141" s="111" t="s">
        <v>1310</v>
      </c>
      <c r="F141" s="23">
        <v>1007</v>
      </c>
      <c r="G141" s="23">
        <v>1997</v>
      </c>
      <c r="H141" s="25" t="s">
        <v>109</v>
      </c>
      <c r="I141" s="27" t="s">
        <v>1652</v>
      </c>
      <c r="J141" s="141"/>
    </row>
    <row r="142" spans="1:10" ht="27" customHeight="1" x14ac:dyDescent="0.2">
      <c r="A142" s="35">
        <f t="shared" si="2"/>
        <v>137</v>
      </c>
      <c r="B142" s="22" t="s">
        <v>1703</v>
      </c>
      <c r="C142" s="22" t="s">
        <v>383</v>
      </c>
      <c r="D142" s="22">
        <v>2018.8</v>
      </c>
      <c r="E142" s="111" t="s">
        <v>1673</v>
      </c>
      <c r="F142" s="23">
        <v>361</v>
      </c>
      <c r="G142" s="23">
        <v>335</v>
      </c>
      <c r="H142" s="25" t="s">
        <v>1663</v>
      </c>
      <c r="I142" s="27" t="s">
        <v>1664</v>
      </c>
      <c r="J142" s="141"/>
    </row>
    <row r="143" spans="1:10" ht="27" customHeight="1" x14ac:dyDescent="0.2">
      <c r="A143" s="35">
        <f t="shared" si="2"/>
        <v>138</v>
      </c>
      <c r="B143" s="22" t="s">
        <v>1705</v>
      </c>
      <c r="C143" s="22" t="s">
        <v>383</v>
      </c>
      <c r="D143" s="22">
        <v>2018.8</v>
      </c>
      <c r="E143" s="110" t="s">
        <v>1666</v>
      </c>
      <c r="F143" s="23">
        <v>777</v>
      </c>
      <c r="G143" s="23">
        <v>1751</v>
      </c>
      <c r="H143" s="25" t="s">
        <v>109</v>
      </c>
      <c r="I143" s="27" t="s">
        <v>1664</v>
      </c>
      <c r="J143" s="141"/>
    </row>
    <row r="144" spans="1:10" ht="27" customHeight="1" x14ac:dyDescent="0.2">
      <c r="A144" s="35">
        <f t="shared" si="2"/>
        <v>139</v>
      </c>
      <c r="B144" s="22" t="s">
        <v>1706</v>
      </c>
      <c r="C144" s="22" t="s">
        <v>383</v>
      </c>
      <c r="D144" s="22">
        <v>2018.8</v>
      </c>
      <c r="E144" s="111" t="s">
        <v>1667</v>
      </c>
      <c r="F144" s="23">
        <v>6475</v>
      </c>
      <c r="G144" s="23">
        <v>13293</v>
      </c>
      <c r="H144" s="25" t="s">
        <v>1670</v>
      </c>
      <c r="I144" s="27" t="s">
        <v>1664</v>
      </c>
      <c r="J144" s="141" t="s">
        <v>1847</v>
      </c>
    </row>
    <row r="145" spans="1:10" s="10" customFormat="1" ht="28.5" customHeight="1" x14ac:dyDescent="0.2">
      <c r="A145" s="35">
        <f t="shared" si="2"/>
        <v>140</v>
      </c>
      <c r="B145" s="89" t="s">
        <v>1828</v>
      </c>
      <c r="C145" s="180" t="s">
        <v>47</v>
      </c>
      <c r="D145" s="2">
        <v>2018.9</v>
      </c>
      <c r="E145" s="37" t="s">
        <v>1680</v>
      </c>
      <c r="F145" s="219">
        <v>1181</v>
      </c>
      <c r="G145" s="219">
        <v>2682</v>
      </c>
      <c r="H145" s="233" t="s">
        <v>237</v>
      </c>
      <c r="I145" s="257" t="s">
        <v>236</v>
      </c>
    </row>
    <row r="146" spans="1:10" s="10" customFormat="1" ht="28.5" customHeight="1" x14ac:dyDescent="0.2">
      <c r="A146" s="35">
        <f t="shared" si="2"/>
        <v>141</v>
      </c>
      <c r="B146" s="172" t="s">
        <v>1783</v>
      </c>
      <c r="C146" s="87" t="s">
        <v>47</v>
      </c>
      <c r="D146" s="2" t="s">
        <v>1714</v>
      </c>
      <c r="E146" s="37" t="s">
        <v>1784</v>
      </c>
      <c r="F146" s="219">
        <v>2849</v>
      </c>
      <c r="G146" s="219">
        <v>5237</v>
      </c>
      <c r="H146" s="41" t="s">
        <v>1785</v>
      </c>
      <c r="I146" s="257" t="s">
        <v>1786</v>
      </c>
    </row>
    <row r="147" spans="1:10" ht="27" customHeight="1" x14ac:dyDescent="0.2">
      <c r="A147" s="35">
        <f t="shared" si="2"/>
        <v>142</v>
      </c>
      <c r="B147" s="22" t="s">
        <v>1716</v>
      </c>
      <c r="C147" s="22" t="s">
        <v>1728</v>
      </c>
      <c r="D147" s="22" t="s">
        <v>1714</v>
      </c>
      <c r="E147" s="111" t="s">
        <v>1729</v>
      </c>
      <c r="F147" s="23">
        <v>1960</v>
      </c>
      <c r="G147" s="23">
        <v>4427</v>
      </c>
      <c r="H147" s="25" t="s">
        <v>1724</v>
      </c>
      <c r="I147" s="27" t="s">
        <v>1725</v>
      </c>
      <c r="J147" s="141" t="s">
        <v>1847</v>
      </c>
    </row>
    <row r="148" spans="1:10" ht="27" customHeight="1" x14ac:dyDescent="0.2">
      <c r="A148" s="35">
        <f t="shared" si="2"/>
        <v>143</v>
      </c>
      <c r="B148" s="22" t="s">
        <v>1848</v>
      </c>
      <c r="C148" s="22" t="s">
        <v>1728</v>
      </c>
      <c r="D148" s="22" t="s">
        <v>1714</v>
      </c>
      <c r="E148" s="111" t="s">
        <v>1730</v>
      </c>
      <c r="F148" s="23">
        <v>1508</v>
      </c>
      <c r="G148" s="23">
        <v>3174</v>
      </c>
      <c r="H148" s="25" t="s">
        <v>1724</v>
      </c>
      <c r="I148" s="27" t="s">
        <v>1725</v>
      </c>
      <c r="J148" s="141" t="s">
        <v>1847</v>
      </c>
    </row>
    <row r="149" spans="1:10" ht="27" customHeight="1" x14ac:dyDescent="0.2">
      <c r="A149" s="35">
        <f t="shared" si="2"/>
        <v>144</v>
      </c>
      <c r="B149" s="22" t="s">
        <v>1731</v>
      </c>
      <c r="C149" s="22" t="s">
        <v>1728</v>
      </c>
      <c r="D149" s="22" t="s">
        <v>1714</v>
      </c>
      <c r="E149" s="110" t="s">
        <v>1730</v>
      </c>
      <c r="F149" s="23">
        <v>1646</v>
      </c>
      <c r="G149" s="23">
        <v>3043</v>
      </c>
      <c r="H149" s="25" t="s">
        <v>1724</v>
      </c>
      <c r="I149" s="27" t="s">
        <v>1725</v>
      </c>
      <c r="J149" s="158" t="s">
        <v>1874</v>
      </c>
    </row>
    <row r="150" spans="1:10" ht="27" customHeight="1" x14ac:dyDescent="0.2">
      <c r="A150" s="35">
        <f t="shared" si="2"/>
        <v>145</v>
      </c>
      <c r="B150" s="22" t="s">
        <v>1732</v>
      </c>
      <c r="C150" s="22" t="s">
        <v>1728</v>
      </c>
      <c r="D150" s="22" t="s">
        <v>1714</v>
      </c>
      <c r="E150" s="111" t="s">
        <v>1730</v>
      </c>
      <c r="F150" s="23">
        <v>652</v>
      </c>
      <c r="G150" s="23">
        <v>1288</v>
      </c>
      <c r="H150" s="25" t="s">
        <v>1724</v>
      </c>
      <c r="I150" s="27" t="s">
        <v>1725</v>
      </c>
      <c r="J150" s="141"/>
    </row>
    <row r="151" spans="1:10" ht="27" customHeight="1" x14ac:dyDescent="0.2">
      <c r="A151" s="35">
        <f t="shared" si="2"/>
        <v>146</v>
      </c>
      <c r="B151" s="22" t="s">
        <v>1739</v>
      </c>
      <c r="C151" s="22" t="s">
        <v>1728</v>
      </c>
      <c r="D151" s="22" t="s">
        <v>1714</v>
      </c>
      <c r="E151" s="110" t="s">
        <v>1718</v>
      </c>
      <c r="F151" s="23">
        <v>1819</v>
      </c>
      <c r="G151" s="23">
        <v>4728</v>
      </c>
      <c r="H151" s="25" t="s">
        <v>1740</v>
      </c>
      <c r="I151" s="27" t="s">
        <v>1725</v>
      </c>
      <c r="J151" s="141"/>
    </row>
    <row r="152" spans="1:10" ht="27" customHeight="1" x14ac:dyDescent="0.2">
      <c r="A152" s="35">
        <f t="shared" si="2"/>
        <v>147</v>
      </c>
      <c r="B152" s="22" t="s">
        <v>1721</v>
      </c>
      <c r="C152" s="152" t="s">
        <v>383</v>
      </c>
      <c r="D152" s="22" t="s">
        <v>1714</v>
      </c>
      <c r="E152" s="24" t="s">
        <v>738</v>
      </c>
      <c r="F152" s="125">
        <v>1319</v>
      </c>
      <c r="G152" s="125">
        <v>1977</v>
      </c>
      <c r="H152" s="25" t="s">
        <v>109</v>
      </c>
      <c r="I152" s="127" t="s">
        <v>236</v>
      </c>
      <c r="J152" s="141"/>
    </row>
    <row r="153" spans="1:10" ht="27" customHeight="1" x14ac:dyDescent="0.2">
      <c r="A153" s="35">
        <f t="shared" si="2"/>
        <v>148</v>
      </c>
      <c r="B153" s="108" t="s">
        <v>1763</v>
      </c>
      <c r="C153" s="134" t="s">
        <v>383</v>
      </c>
      <c r="D153" s="22">
        <v>2018.11</v>
      </c>
      <c r="E153" s="128" t="s">
        <v>1779</v>
      </c>
      <c r="F153" s="129">
        <v>5666</v>
      </c>
      <c r="G153" s="125">
        <v>10918</v>
      </c>
      <c r="H153" s="126" t="s">
        <v>1769</v>
      </c>
      <c r="I153" s="127" t="s">
        <v>188</v>
      </c>
      <c r="J153" s="141"/>
    </row>
    <row r="154" spans="1:10" ht="27" customHeight="1" x14ac:dyDescent="0.2">
      <c r="A154" s="35">
        <f t="shared" si="2"/>
        <v>149</v>
      </c>
      <c r="B154" s="22" t="s">
        <v>1764</v>
      </c>
      <c r="C154" s="134" t="s">
        <v>383</v>
      </c>
      <c r="D154" s="22">
        <v>2018.11</v>
      </c>
      <c r="E154" s="24" t="s">
        <v>1779</v>
      </c>
      <c r="F154" s="125">
        <v>4568</v>
      </c>
      <c r="G154" s="125">
        <v>10725</v>
      </c>
      <c r="H154" s="25" t="s">
        <v>189</v>
      </c>
      <c r="I154" s="127" t="s">
        <v>188</v>
      </c>
      <c r="J154" s="141"/>
    </row>
    <row r="155" spans="1:10" ht="27" customHeight="1" x14ac:dyDescent="0.2">
      <c r="A155" s="35">
        <f t="shared" si="2"/>
        <v>150</v>
      </c>
      <c r="B155" s="108" t="s">
        <v>1766</v>
      </c>
      <c r="C155" s="134" t="s">
        <v>383</v>
      </c>
      <c r="D155" s="22">
        <v>2018.11</v>
      </c>
      <c r="E155" s="24" t="s">
        <v>1779</v>
      </c>
      <c r="F155" s="125">
        <v>112</v>
      </c>
      <c r="G155" s="125">
        <v>264</v>
      </c>
      <c r="H155" s="126" t="s">
        <v>265</v>
      </c>
      <c r="I155" s="127" t="s">
        <v>188</v>
      </c>
      <c r="J155" s="141"/>
    </row>
    <row r="156" spans="1:10" ht="27" customHeight="1" x14ac:dyDescent="0.2">
      <c r="A156" s="35">
        <f t="shared" si="2"/>
        <v>151</v>
      </c>
      <c r="B156" s="113" t="s">
        <v>1767</v>
      </c>
      <c r="C156" s="183" t="s">
        <v>383</v>
      </c>
      <c r="D156" s="22">
        <v>2018.11</v>
      </c>
      <c r="E156" s="114" t="s">
        <v>1779</v>
      </c>
      <c r="F156" s="133">
        <v>551</v>
      </c>
      <c r="G156" s="133">
        <v>1345</v>
      </c>
      <c r="H156" s="25" t="s">
        <v>265</v>
      </c>
      <c r="I156" s="127" t="s">
        <v>188</v>
      </c>
      <c r="J156" s="141"/>
    </row>
    <row r="157" spans="1:10" ht="27" customHeight="1" x14ac:dyDescent="0.2">
      <c r="A157" s="35">
        <f t="shared" si="2"/>
        <v>152</v>
      </c>
      <c r="B157" s="112" t="s">
        <v>1768</v>
      </c>
      <c r="C157" s="153" t="s">
        <v>383</v>
      </c>
      <c r="D157" s="22">
        <v>2018.11</v>
      </c>
      <c r="E157" s="131" t="s">
        <v>1779</v>
      </c>
      <c r="F157" s="132">
        <v>128</v>
      </c>
      <c r="G157" s="133">
        <v>278</v>
      </c>
      <c r="H157" s="126" t="s">
        <v>265</v>
      </c>
      <c r="I157" s="127" t="s">
        <v>188</v>
      </c>
    </row>
    <row r="158" spans="1:10" ht="27" customHeight="1" x14ac:dyDescent="0.2">
      <c r="A158" s="35">
        <f t="shared" si="2"/>
        <v>153</v>
      </c>
      <c r="B158" s="108" t="s">
        <v>1755</v>
      </c>
      <c r="C158" s="134" t="s">
        <v>1790</v>
      </c>
      <c r="D158" s="22">
        <v>2018.11</v>
      </c>
      <c r="E158" s="128" t="s">
        <v>1791</v>
      </c>
      <c r="F158" s="129">
        <v>3254</v>
      </c>
      <c r="G158" s="125">
        <v>6405</v>
      </c>
      <c r="H158" s="126" t="s">
        <v>1788</v>
      </c>
      <c r="I158" s="127" t="s">
        <v>1789</v>
      </c>
    </row>
    <row r="159" spans="1:10" s="10" customFormat="1" ht="28.5" customHeight="1" x14ac:dyDescent="0.2">
      <c r="A159" s="35">
        <f t="shared" si="2"/>
        <v>154</v>
      </c>
      <c r="B159" s="91" t="s">
        <v>1793</v>
      </c>
      <c r="C159" s="187" t="s">
        <v>47</v>
      </c>
      <c r="D159" s="49">
        <v>2018.11</v>
      </c>
      <c r="E159" s="211" t="s">
        <v>1795</v>
      </c>
      <c r="F159" s="229">
        <v>481</v>
      </c>
      <c r="G159" s="236">
        <v>1252</v>
      </c>
      <c r="H159" s="252" t="s">
        <v>109</v>
      </c>
      <c r="I159" s="272" t="s">
        <v>188</v>
      </c>
    </row>
    <row r="160" spans="1:10" s="10" customFormat="1" ht="28.5" customHeight="1" x14ac:dyDescent="0.2">
      <c r="A160" s="35">
        <f t="shared" si="2"/>
        <v>155</v>
      </c>
      <c r="B160" s="30" t="s">
        <v>1794</v>
      </c>
      <c r="C160" s="182" t="s">
        <v>47</v>
      </c>
      <c r="D160" s="30">
        <v>2018.11</v>
      </c>
      <c r="E160" s="202" t="s">
        <v>1795</v>
      </c>
      <c r="F160" s="32">
        <v>227</v>
      </c>
      <c r="G160" s="32">
        <v>624</v>
      </c>
      <c r="H160" s="241" t="s">
        <v>1788</v>
      </c>
      <c r="I160" s="263" t="s">
        <v>1789</v>
      </c>
    </row>
    <row r="161" spans="1:10" s="10" customFormat="1" ht="28.5" customHeight="1" x14ac:dyDescent="0.2">
      <c r="A161" s="35">
        <f t="shared" si="2"/>
        <v>156</v>
      </c>
      <c r="B161" s="2" t="s">
        <v>1799</v>
      </c>
      <c r="C161" s="180" t="s">
        <v>47</v>
      </c>
      <c r="D161" s="2">
        <v>2018.12</v>
      </c>
      <c r="E161" s="199" t="s">
        <v>1800</v>
      </c>
      <c r="F161" s="38">
        <v>1670</v>
      </c>
      <c r="G161" s="38">
        <v>2870</v>
      </c>
      <c r="H161" s="233" t="s">
        <v>109</v>
      </c>
      <c r="I161" s="257" t="s">
        <v>146</v>
      </c>
    </row>
    <row r="162" spans="1:10" s="10" customFormat="1" ht="28.5" customHeight="1" x14ac:dyDescent="0.2">
      <c r="A162" s="35">
        <f t="shared" si="2"/>
        <v>157</v>
      </c>
      <c r="B162" s="2" t="s">
        <v>1805</v>
      </c>
      <c r="C162" s="180" t="s">
        <v>47</v>
      </c>
      <c r="D162" s="2">
        <v>2018.12</v>
      </c>
      <c r="E162" s="199" t="s">
        <v>1403</v>
      </c>
      <c r="F162" s="38">
        <v>437</v>
      </c>
      <c r="G162" s="38">
        <v>923</v>
      </c>
      <c r="H162" s="233" t="s">
        <v>109</v>
      </c>
      <c r="I162" s="257" t="s">
        <v>146</v>
      </c>
    </row>
    <row r="163" spans="1:10" s="10" customFormat="1" ht="28.5" customHeight="1" x14ac:dyDescent="0.2">
      <c r="A163" s="35">
        <f t="shared" si="2"/>
        <v>158</v>
      </c>
      <c r="B163" s="2" t="s">
        <v>1810</v>
      </c>
      <c r="C163" s="180" t="s">
        <v>47</v>
      </c>
      <c r="D163" s="2">
        <v>2018.12</v>
      </c>
      <c r="E163" s="199" t="s">
        <v>1807</v>
      </c>
      <c r="F163" s="38">
        <v>569</v>
      </c>
      <c r="G163" s="38">
        <v>844</v>
      </c>
      <c r="H163" s="233" t="s">
        <v>189</v>
      </c>
      <c r="I163" s="257" t="s">
        <v>146</v>
      </c>
      <c r="J163" s="145" t="s">
        <v>205</v>
      </c>
    </row>
    <row r="164" spans="1:10" s="10" customFormat="1" ht="28.5" customHeight="1" x14ac:dyDescent="0.2">
      <c r="A164" s="35">
        <f t="shared" si="2"/>
        <v>159</v>
      </c>
      <c r="B164" s="2" t="s">
        <v>1822</v>
      </c>
      <c r="C164" s="180" t="s">
        <v>47</v>
      </c>
      <c r="D164" s="2">
        <v>2018.12</v>
      </c>
      <c r="E164" s="198" t="s">
        <v>1823</v>
      </c>
      <c r="F164" s="219">
        <v>6739</v>
      </c>
      <c r="G164" s="219">
        <v>12362</v>
      </c>
      <c r="H164" s="233" t="s">
        <v>109</v>
      </c>
      <c r="I164" s="257" t="s">
        <v>146</v>
      </c>
      <c r="J164" s="149" t="s">
        <v>205</v>
      </c>
    </row>
    <row r="165" spans="1:10" ht="28.5" customHeight="1" x14ac:dyDescent="0.2">
      <c r="A165" s="35">
        <f t="shared" si="2"/>
        <v>160</v>
      </c>
      <c r="B165" s="177" t="s">
        <v>1829</v>
      </c>
      <c r="C165" s="185" t="s">
        <v>47</v>
      </c>
      <c r="D165" s="191">
        <v>2019.1</v>
      </c>
      <c r="E165" s="185" t="s">
        <v>1830</v>
      </c>
      <c r="F165" s="222">
        <v>1527</v>
      </c>
      <c r="G165" s="222">
        <v>2992</v>
      </c>
      <c r="H165" s="247" t="s">
        <v>181</v>
      </c>
      <c r="I165" s="269" t="s">
        <v>146</v>
      </c>
    </row>
    <row r="166" spans="1:10" s="10" customFormat="1" ht="28.5" customHeight="1" x14ac:dyDescent="0.2">
      <c r="A166" s="35">
        <f t="shared" si="2"/>
        <v>161</v>
      </c>
      <c r="B166" s="36" t="s">
        <v>1857</v>
      </c>
      <c r="C166" s="44" t="s">
        <v>47</v>
      </c>
      <c r="D166" s="190">
        <v>2019.2</v>
      </c>
      <c r="E166" s="36" t="s">
        <v>1872</v>
      </c>
      <c r="F166" s="217">
        <v>3210</v>
      </c>
      <c r="G166" s="217">
        <v>7213</v>
      </c>
      <c r="H166" s="239" t="s">
        <v>109</v>
      </c>
      <c r="I166" s="260" t="s">
        <v>146</v>
      </c>
      <c r="J166" s="4"/>
    </row>
    <row r="167" spans="1:10" ht="28.5" customHeight="1" x14ac:dyDescent="0.2">
      <c r="A167" s="35">
        <f t="shared" si="2"/>
        <v>162</v>
      </c>
      <c r="B167" s="36" t="s">
        <v>1861</v>
      </c>
      <c r="C167" s="44" t="s">
        <v>47</v>
      </c>
      <c r="D167" s="190">
        <v>2019.2</v>
      </c>
      <c r="E167" s="36" t="s">
        <v>914</v>
      </c>
      <c r="F167" s="217">
        <v>848</v>
      </c>
      <c r="G167" s="217">
        <v>1692</v>
      </c>
      <c r="H167" s="239" t="s">
        <v>189</v>
      </c>
      <c r="I167" s="260" t="s">
        <v>146</v>
      </c>
      <c r="J167" s="4" t="s">
        <v>1849</v>
      </c>
    </row>
    <row r="168" spans="1:10" ht="28.5" customHeight="1" x14ac:dyDescent="0.2">
      <c r="A168" s="35">
        <f t="shared" si="2"/>
        <v>163</v>
      </c>
      <c r="B168" s="2" t="s">
        <v>1889</v>
      </c>
      <c r="C168" s="180" t="s">
        <v>47</v>
      </c>
      <c r="D168" s="2">
        <v>2019.3</v>
      </c>
      <c r="E168" s="199" t="s">
        <v>1894</v>
      </c>
      <c r="F168" s="38">
        <v>6647</v>
      </c>
      <c r="G168" s="38">
        <v>15159</v>
      </c>
      <c r="H168" s="233" t="s">
        <v>1883</v>
      </c>
      <c r="I168" s="257" t="s">
        <v>146</v>
      </c>
    </row>
    <row r="169" spans="1:10" ht="28.5" customHeight="1" x14ac:dyDescent="0.2">
      <c r="A169" s="35">
        <f t="shared" si="2"/>
        <v>164</v>
      </c>
      <c r="B169" s="2" t="s">
        <v>1879</v>
      </c>
      <c r="C169" s="180" t="s">
        <v>47</v>
      </c>
      <c r="D169" s="2">
        <v>2019.3</v>
      </c>
      <c r="E169" s="199" t="s">
        <v>1884</v>
      </c>
      <c r="F169" s="38">
        <v>1635</v>
      </c>
      <c r="G169" s="38">
        <v>3301</v>
      </c>
      <c r="H169" s="233" t="s">
        <v>1883</v>
      </c>
      <c r="I169" s="257" t="s">
        <v>146</v>
      </c>
      <c r="J169" s="4" t="s">
        <v>1849</v>
      </c>
    </row>
    <row r="170" spans="1:10" ht="28.5" customHeight="1" x14ac:dyDescent="0.2">
      <c r="A170" s="35">
        <f t="shared" si="2"/>
        <v>165</v>
      </c>
      <c r="B170" s="2" t="s">
        <v>1880</v>
      </c>
      <c r="C170" s="180" t="s">
        <v>47</v>
      </c>
      <c r="D170" s="2">
        <v>2019.3</v>
      </c>
      <c r="E170" s="199" t="s">
        <v>1895</v>
      </c>
      <c r="F170" s="38">
        <v>9301</v>
      </c>
      <c r="G170" s="38">
        <v>13867</v>
      </c>
      <c r="H170" s="233" t="s">
        <v>180</v>
      </c>
      <c r="I170" s="257" t="s">
        <v>146</v>
      </c>
    </row>
    <row r="171" spans="1:10" ht="28.5" customHeight="1" x14ac:dyDescent="0.2">
      <c r="A171" s="35">
        <f t="shared" si="2"/>
        <v>166</v>
      </c>
      <c r="B171" s="2" t="s">
        <v>1875</v>
      </c>
      <c r="C171" s="180" t="s">
        <v>47</v>
      </c>
      <c r="D171" s="2">
        <v>2019.3</v>
      </c>
      <c r="E171" s="2" t="s">
        <v>1902</v>
      </c>
      <c r="F171" s="38">
        <v>566</v>
      </c>
      <c r="G171" s="38">
        <v>1146</v>
      </c>
      <c r="H171" s="233" t="s">
        <v>1899</v>
      </c>
      <c r="I171" s="257" t="s">
        <v>146</v>
      </c>
    </row>
    <row r="172" spans="1:10" ht="28.5" customHeight="1" x14ac:dyDescent="0.2">
      <c r="A172" s="35">
        <f t="shared" si="2"/>
        <v>167</v>
      </c>
      <c r="B172" s="2" t="s">
        <v>1876</v>
      </c>
      <c r="C172" s="180" t="s">
        <v>47</v>
      </c>
      <c r="D172" s="2">
        <v>2019.3</v>
      </c>
      <c r="E172" s="199" t="s">
        <v>1882</v>
      </c>
      <c r="F172" s="38">
        <v>2539</v>
      </c>
      <c r="G172" s="38">
        <v>5029</v>
      </c>
      <c r="H172" s="233" t="s">
        <v>180</v>
      </c>
      <c r="I172" s="257" t="s">
        <v>146</v>
      </c>
    </row>
    <row r="173" spans="1:10" ht="28.5" customHeight="1" x14ac:dyDescent="0.2">
      <c r="A173" s="35">
        <f t="shared" si="2"/>
        <v>168</v>
      </c>
      <c r="B173" s="2" t="s">
        <v>1908</v>
      </c>
      <c r="C173" s="180" t="s">
        <v>47</v>
      </c>
      <c r="D173" s="2">
        <v>2019.4</v>
      </c>
      <c r="E173" s="199" t="s">
        <v>1921</v>
      </c>
      <c r="F173" s="38">
        <v>4110</v>
      </c>
      <c r="G173" s="38">
        <v>9360</v>
      </c>
      <c r="H173" s="233" t="s">
        <v>181</v>
      </c>
      <c r="I173" s="257" t="s">
        <v>236</v>
      </c>
      <c r="J173" s="4" t="s">
        <v>1787</v>
      </c>
    </row>
    <row r="174" spans="1:10" ht="28.5" customHeight="1" x14ac:dyDescent="0.2">
      <c r="A174" s="35">
        <f t="shared" si="2"/>
        <v>169</v>
      </c>
      <c r="B174" s="2" t="s">
        <v>1910</v>
      </c>
      <c r="C174" s="180" t="s">
        <v>47</v>
      </c>
      <c r="D174" s="2">
        <v>2019.4</v>
      </c>
      <c r="E174" s="199" t="s">
        <v>1918</v>
      </c>
      <c r="F174" s="38">
        <v>11749</v>
      </c>
      <c r="G174" s="38">
        <v>24371</v>
      </c>
      <c r="H174" s="233" t="s">
        <v>181</v>
      </c>
      <c r="I174" s="257" t="s">
        <v>236</v>
      </c>
      <c r="J174" s="4" t="s">
        <v>1849</v>
      </c>
    </row>
    <row r="175" spans="1:10" ht="28.5" customHeight="1" x14ac:dyDescent="0.2">
      <c r="A175" s="35">
        <f t="shared" si="2"/>
        <v>170</v>
      </c>
      <c r="B175" s="2" t="s">
        <v>2003</v>
      </c>
      <c r="C175" s="180" t="s">
        <v>47</v>
      </c>
      <c r="D175" s="2">
        <v>2019.8</v>
      </c>
      <c r="E175" s="199" t="s">
        <v>2011</v>
      </c>
      <c r="F175" s="38">
        <v>1289</v>
      </c>
      <c r="G175" s="38">
        <v>2784</v>
      </c>
      <c r="H175" s="233" t="s">
        <v>1904</v>
      </c>
      <c r="I175" s="257" t="s">
        <v>146</v>
      </c>
      <c r="J175" s="4" t="s">
        <v>1900</v>
      </c>
    </row>
    <row r="176" spans="1:10" ht="28.5" customHeight="1" x14ac:dyDescent="0.2">
      <c r="A176" s="35">
        <f t="shared" si="2"/>
        <v>171</v>
      </c>
      <c r="B176" s="2" t="s">
        <v>2043</v>
      </c>
      <c r="C176" s="180" t="s">
        <v>47</v>
      </c>
      <c r="D176" s="60">
        <v>2019.1</v>
      </c>
      <c r="E176" s="199" t="s">
        <v>1953</v>
      </c>
      <c r="F176" s="38">
        <v>4381</v>
      </c>
      <c r="G176" s="38">
        <v>8668</v>
      </c>
      <c r="H176" s="233" t="s">
        <v>181</v>
      </c>
      <c r="I176" s="257" t="s">
        <v>236</v>
      </c>
    </row>
    <row r="177" spans="1:10" ht="28.5" customHeight="1" x14ac:dyDescent="0.2">
      <c r="A177" s="35">
        <f t="shared" si="2"/>
        <v>172</v>
      </c>
      <c r="B177" s="2" t="s">
        <v>2049</v>
      </c>
      <c r="C177" s="180" t="s">
        <v>47</v>
      </c>
      <c r="D177" s="60">
        <v>2019.1</v>
      </c>
      <c r="E177" s="199" t="s">
        <v>2044</v>
      </c>
      <c r="F177" s="38">
        <v>2778</v>
      </c>
      <c r="G177" s="38">
        <v>6797</v>
      </c>
      <c r="H177" s="233" t="s">
        <v>237</v>
      </c>
      <c r="I177" s="257" t="s">
        <v>236</v>
      </c>
      <c r="J177" s="4" t="s">
        <v>1849</v>
      </c>
    </row>
    <row r="178" spans="1:10" ht="28.5" customHeight="1" x14ac:dyDescent="0.2">
      <c r="A178" s="35">
        <f t="shared" si="2"/>
        <v>173</v>
      </c>
      <c r="B178" s="2" t="s">
        <v>2052</v>
      </c>
      <c r="C178" s="180" t="s">
        <v>47</v>
      </c>
      <c r="D178" s="60">
        <v>2019.1</v>
      </c>
      <c r="E178" s="199" t="s">
        <v>945</v>
      </c>
      <c r="F178" s="38">
        <v>339</v>
      </c>
      <c r="G178" s="38">
        <v>913</v>
      </c>
      <c r="H178" s="233" t="s">
        <v>252</v>
      </c>
      <c r="I178" s="257" t="s">
        <v>236</v>
      </c>
      <c r="J178" s="4" t="s">
        <v>1849</v>
      </c>
    </row>
    <row r="179" spans="1:10" ht="28.5" customHeight="1" x14ac:dyDescent="0.2">
      <c r="A179" s="35">
        <f t="shared" si="2"/>
        <v>174</v>
      </c>
      <c r="B179" s="2" t="s">
        <v>2060</v>
      </c>
      <c r="C179" s="180" t="s">
        <v>47</v>
      </c>
      <c r="D179" s="60">
        <v>2019.11</v>
      </c>
      <c r="E179" s="199" t="s">
        <v>2065</v>
      </c>
      <c r="F179" s="38">
        <v>1504</v>
      </c>
      <c r="G179" s="38">
        <v>2876</v>
      </c>
      <c r="H179" s="233" t="s">
        <v>181</v>
      </c>
      <c r="I179" s="257" t="s">
        <v>236</v>
      </c>
      <c r="J179" s="4" t="s">
        <v>1787</v>
      </c>
    </row>
    <row r="180" spans="1:10" ht="28.5" customHeight="1" x14ac:dyDescent="0.2">
      <c r="A180" s="35">
        <f t="shared" si="2"/>
        <v>175</v>
      </c>
      <c r="B180" s="2" t="s">
        <v>2062</v>
      </c>
      <c r="C180" s="180" t="s">
        <v>47</v>
      </c>
      <c r="D180" s="60">
        <v>2019.11</v>
      </c>
      <c r="E180" s="199" t="s">
        <v>2066</v>
      </c>
      <c r="F180" s="38">
        <v>1158</v>
      </c>
      <c r="G180" s="38">
        <v>2011</v>
      </c>
      <c r="H180" s="233" t="s">
        <v>181</v>
      </c>
      <c r="I180" s="257" t="s">
        <v>236</v>
      </c>
      <c r="J180" s="4" t="s">
        <v>1849</v>
      </c>
    </row>
    <row r="181" spans="1:10" ht="28.5" customHeight="1" x14ac:dyDescent="0.2">
      <c r="A181" s="35">
        <f t="shared" si="2"/>
        <v>176</v>
      </c>
      <c r="B181" s="2" t="s">
        <v>2075</v>
      </c>
      <c r="C181" s="180" t="s">
        <v>47</v>
      </c>
      <c r="D181" s="60">
        <v>2019.11</v>
      </c>
      <c r="E181" s="199" t="s">
        <v>2069</v>
      </c>
      <c r="F181" s="38">
        <v>385</v>
      </c>
      <c r="G181" s="38">
        <v>840</v>
      </c>
      <c r="H181" s="233" t="s">
        <v>237</v>
      </c>
      <c r="I181" s="257" t="s">
        <v>2070</v>
      </c>
      <c r="J181" s="4" t="s">
        <v>1849</v>
      </c>
    </row>
    <row r="182" spans="1:10" ht="28.5" customHeight="1" x14ac:dyDescent="0.2">
      <c r="A182" s="35">
        <f t="shared" si="2"/>
        <v>177</v>
      </c>
      <c r="B182" s="2" t="s">
        <v>2081</v>
      </c>
      <c r="C182" s="180" t="s">
        <v>47</v>
      </c>
      <c r="D182" s="60">
        <v>2019.11</v>
      </c>
      <c r="E182" s="199" t="s">
        <v>2068</v>
      </c>
      <c r="F182" s="38">
        <v>895</v>
      </c>
      <c r="G182" s="38">
        <v>1990</v>
      </c>
      <c r="H182" s="233" t="s">
        <v>181</v>
      </c>
      <c r="I182" s="257" t="s">
        <v>236</v>
      </c>
    </row>
    <row r="183" spans="1:10" ht="28.5" customHeight="1" x14ac:dyDescent="0.2">
      <c r="A183" s="35">
        <f t="shared" si="2"/>
        <v>178</v>
      </c>
      <c r="B183" s="2" t="s">
        <v>2079</v>
      </c>
      <c r="C183" s="180" t="s">
        <v>47</v>
      </c>
      <c r="D183" s="2">
        <v>2019.11</v>
      </c>
      <c r="E183" s="199" t="s">
        <v>2082</v>
      </c>
      <c r="F183" s="38">
        <v>412</v>
      </c>
      <c r="G183" s="38">
        <v>778</v>
      </c>
      <c r="H183" s="233" t="s">
        <v>181</v>
      </c>
      <c r="I183" s="257" t="s">
        <v>236</v>
      </c>
      <c r="J183" s="4" t="s">
        <v>2110</v>
      </c>
    </row>
    <row r="184" spans="1:10" ht="28.5" customHeight="1" x14ac:dyDescent="0.2">
      <c r="A184" s="35">
        <f t="shared" si="2"/>
        <v>179</v>
      </c>
      <c r="B184" s="2" t="s">
        <v>2099</v>
      </c>
      <c r="C184" s="180" t="s">
        <v>47</v>
      </c>
      <c r="D184" s="2">
        <v>2019.12</v>
      </c>
      <c r="E184" s="199" t="s">
        <v>2089</v>
      </c>
      <c r="F184" s="38">
        <v>6254</v>
      </c>
      <c r="G184" s="38">
        <v>14808</v>
      </c>
      <c r="H184" s="233" t="s">
        <v>2097</v>
      </c>
      <c r="I184" s="257" t="s">
        <v>236</v>
      </c>
      <c r="J184" s="4" t="s">
        <v>1849</v>
      </c>
    </row>
    <row r="185" spans="1:10" ht="28.5" customHeight="1" x14ac:dyDescent="0.2">
      <c r="A185" s="35">
        <f t="shared" si="2"/>
        <v>180</v>
      </c>
      <c r="B185" s="2" t="s">
        <v>2101</v>
      </c>
      <c r="C185" s="180" t="s">
        <v>47</v>
      </c>
      <c r="D185" s="2">
        <v>2019.12</v>
      </c>
      <c r="E185" s="199" t="s">
        <v>2093</v>
      </c>
      <c r="F185" s="38">
        <v>1384</v>
      </c>
      <c r="G185" s="38">
        <v>3391</v>
      </c>
      <c r="H185" s="233" t="s">
        <v>181</v>
      </c>
      <c r="I185" s="257" t="s">
        <v>236</v>
      </c>
      <c r="J185" s="141"/>
    </row>
    <row r="186" spans="1:10" ht="28.5" customHeight="1" x14ac:dyDescent="0.2">
      <c r="A186" s="35">
        <f t="shared" si="2"/>
        <v>181</v>
      </c>
      <c r="B186" s="2" t="s">
        <v>2084</v>
      </c>
      <c r="C186" s="180" t="s">
        <v>47</v>
      </c>
      <c r="D186" s="2">
        <v>2019.12</v>
      </c>
      <c r="E186" s="199" t="s">
        <v>2088</v>
      </c>
      <c r="F186" s="38">
        <v>527</v>
      </c>
      <c r="G186" s="38">
        <v>1202</v>
      </c>
      <c r="H186" s="233" t="s">
        <v>181</v>
      </c>
      <c r="I186" s="257" t="s">
        <v>236</v>
      </c>
      <c r="J186" s="141"/>
    </row>
    <row r="187" spans="1:10" ht="28.5" customHeight="1" x14ac:dyDescent="0.2">
      <c r="A187" s="35">
        <f t="shared" si="2"/>
        <v>182</v>
      </c>
      <c r="B187" s="2" t="s">
        <v>2104</v>
      </c>
      <c r="C187" s="180" t="s">
        <v>47</v>
      </c>
      <c r="D187" s="2">
        <v>2019.12</v>
      </c>
      <c r="E187" s="199" t="s">
        <v>2091</v>
      </c>
      <c r="F187" s="38">
        <v>546</v>
      </c>
      <c r="G187" s="38">
        <v>1405</v>
      </c>
      <c r="H187" s="233" t="s">
        <v>181</v>
      </c>
      <c r="I187" s="257" t="s">
        <v>236</v>
      </c>
    </row>
    <row r="188" spans="1:10" ht="28.5" customHeight="1" x14ac:dyDescent="0.2">
      <c r="A188" s="35">
        <f t="shared" si="2"/>
        <v>183</v>
      </c>
      <c r="B188" s="2" t="s">
        <v>2106</v>
      </c>
      <c r="C188" s="180" t="s">
        <v>47</v>
      </c>
      <c r="D188" s="2">
        <v>2019.12</v>
      </c>
      <c r="E188" s="199" t="s">
        <v>2092</v>
      </c>
      <c r="F188" s="38">
        <v>3019</v>
      </c>
      <c r="G188" s="38">
        <v>5841</v>
      </c>
      <c r="H188" s="233" t="s">
        <v>181</v>
      </c>
      <c r="I188" s="257" t="s">
        <v>236</v>
      </c>
    </row>
    <row r="189" spans="1:10" s="13" customFormat="1" ht="27.75" customHeight="1" x14ac:dyDescent="0.2">
      <c r="A189" s="35">
        <f t="shared" si="2"/>
        <v>184</v>
      </c>
      <c r="B189" s="15" t="s">
        <v>157</v>
      </c>
      <c r="C189" s="22" t="s">
        <v>2134</v>
      </c>
      <c r="D189" s="21">
        <v>2010.1</v>
      </c>
      <c r="E189" s="16" t="s">
        <v>1240</v>
      </c>
      <c r="F189" s="17">
        <v>323</v>
      </c>
      <c r="G189" s="17">
        <v>525</v>
      </c>
      <c r="H189" s="20" t="s">
        <v>6</v>
      </c>
      <c r="I189" s="19" t="s">
        <v>236</v>
      </c>
      <c r="J189" s="141"/>
    </row>
    <row r="190" spans="1:10" ht="27" customHeight="1" x14ac:dyDescent="0.2">
      <c r="A190" s="35">
        <f t="shared" si="2"/>
        <v>185</v>
      </c>
      <c r="B190" s="22" t="s">
        <v>1907</v>
      </c>
      <c r="C190" s="134" t="s">
        <v>1927</v>
      </c>
      <c r="D190" s="22">
        <v>2019.4</v>
      </c>
      <c r="E190" s="128" t="s">
        <v>1920</v>
      </c>
      <c r="F190" s="23">
        <v>325</v>
      </c>
      <c r="G190" s="23">
        <v>833</v>
      </c>
      <c r="H190" s="126" t="s">
        <v>237</v>
      </c>
      <c r="I190" s="127" t="s">
        <v>236</v>
      </c>
    </row>
    <row r="191" spans="1:10" ht="27" customHeight="1" x14ac:dyDescent="0.2">
      <c r="A191" s="35">
        <f t="shared" si="2"/>
        <v>186</v>
      </c>
      <c r="B191" s="22" t="s">
        <v>1934</v>
      </c>
      <c r="C191" s="134" t="s">
        <v>631</v>
      </c>
      <c r="D191" s="22">
        <v>2019.5</v>
      </c>
      <c r="E191" s="128" t="s">
        <v>1943</v>
      </c>
      <c r="F191" s="23">
        <v>4349</v>
      </c>
      <c r="G191" s="23">
        <v>11031</v>
      </c>
      <c r="H191" s="126" t="s">
        <v>181</v>
      </c>
      <c r="I191" s="127" t="s">
        <v>236</v>
      </c>
      <c r="J191" s="4" t="s">
        <v>2027</v>
      </c>
    </row>
    <row r="192" spans="1:10" ht="27" customHeight="1" x14ac:dyDescent="0.2">
      <c r="A192" s="35">
        <f t="shared" si="2"/>
        <v>187</v>
      </c>
      <c r="B192" s="22" t="s">
        <v>2281</v>
      </c>
      <c r="C192" s="134" t="s">
        <v>631</v>
      </c>
      <c r="D192" s="22">
        <v>2019.5</v>
      </c>
      <c r="E192" s="128" t="s">
        <v>1850</v>
      </c>
      <c r="F192" s="23">
        <v>1596</v>
      </c>
      <c r="G192" s="23">
        <v>3799</v>
      </c>
      <c r="H192" s="126" t="s">
        <v>181</v>
      </c>
      <c r="I192" s="127" t="s">
        <v>236</v>
      </c>
      <c r="J192" s="4" t="s">
        <v>1849</v>
      </c>
    </row>
    <row r="193" spans="1:10" ht="27" customHeight="1" x14ac:dyDescent="0.2">
      <c r="A193" s="35">
        <f t="shared" si="2"/>
        <v>188</v>
      </c>
      <c r="B193" s="22" t="s">
        <v>2024</v>
      </c>
      <c r="C193" s="134" t="s">
        <v>631</v>
      </c>
      <c r="D193" s="22">
        <v>2019.9</v>
      </c>
      <c r="E193" s="128" t="s">
        <v>2026</v>
      </c>
      <c r="F193" s="23">
        <v>1277</v>
      </c>
      <c r="G193" s="23">
        <v>2419</v>
      </c>
      <c r="H193" s="126" t="s">
        <v>181</v>
      </c>
      <c r="I193" s="127" t="s">
        <v>236</v>
      </c>
      <c r="J193" s="4" t="s">
        <v>1787</v>
      </c>
    </row>
    <row r="194" spans="1:10" ht="27" customHeight="1" x14ac:dyDescent="0.2">
      <c r="A194" s="35">
        <f t="shared" si="2"/>
        <v>189</v>
      </c>
      <c r="B194" s="22" t="s">
        <v>2020</v>
      </c>
      <c r="C194" s="134" t="s">
        <v>631</v>
      </c>
      <c r="D194" s="22">
        <v>2019.9</v>
      </c>
      <c r="E194" s="128" t="s">
        <v>2033</v>
      </c>
      <c r="F194" s="23">
        <v>410</v>
      </c>
      <c r="G194" s="23">
        <v>780</v>
      </c>
      <c r="H194" s="126" t="s">
        <v>181</v>
      </c>
      <c r="I194" s="127" t="s">
        <v>236</v>
      </c>
    </row>
    <row r="195" spans="1:10" ht="27" customHeight="1" x14ac:dyDescent="0.2">
      <c r="A195" s="35">
        <f t="shared" si="2"/>
        <v>190</v>
      </c>
      <c r="B195" s="22" t="s">
        <v>2042</v>
      </c>
      <c r="C195" s="134" t="s">
        <v>631</v>
      </c>
      <c r="D195" s="22">
        <v>2019.9</v>
      </c>
      <c r="E195" s="128" t="s">
        <v>2035</v>
      </c>
      <c r="F195" s="23">
        <v>2212</v>
      </c>
      <c r="G195" s="23">
        <v>3718</v>
      </c>
      <c r="H195" s="126" t="s">
        <v>237</v>
      </c>
      <c r="I195" s="127" t="s">
        <v>236</v>
      </c>
    </row>
    <row r="196" spans="1:10" ht="27" customHeight="1" x14ac:dyDescent="0.2">
      <c r="A196" s="35">
        <f t="shared" si="2"/>
        <v>191</v>
      </c>
      <c r="B196" s="22" t="s">
        <v>2301</v>
      </c>
      <c r="C196" s="134" t="s">
        <v>631</v>
      </c>
      <c r="D196" s="22">
        <v>2020.3</v>
      </c>
      <c r="E196" s="128" t="s">
        <v>910</v>
      </c>
      <c r="F196" s="23">
        <v>15342</v>
      </c>
      <c r="G196" s="23">
        <v>32489</v>
      </c>
      <c r="H196" s="126" t="s">
        <v>181</v>
      </c>
      <c r="I196" s="127" t="s">
        <v>236</v>
      </c>
    </row>
    <row r="197" spans="1:10" ht="27" customHeight="1" x14ac:dyDescent="0.2">
      <c r="A197" s="35">
        <f t="shared" si="2"/>
        <v>192</v>
      </c>
      <c r="B197" s="22" t="s">
        <v>2305</v>
      </c>
      <c r="C197" s="134" t="s">
        <v>631</v>
      </c>
      <c r="D197" s="22">
        <v>2020.3</v>
      </c>
      <c r="E197" s="128" t="s">
        <v>1950</v>
      </c>
      <c r="F197" s="23">
        <v>809</v>
      </c>
      <c r="G197" s="23">
        <v>1655</v>
      </c>
      <c r="H197" s="126" t="s">
        <v>2097</v>
      </c>
      <c r="I197" s="127" t="s">
        <v>236</v>
      </c>
    </row>
    <row r="198" spans="1:10" ht="27.75" customHeight="1" x14ac:dyDescent="0.2">
      <c r="A198" s="35">
        <f t="shared" si="2"/>
        <v>193</v>
      </c>
      <c r="B198" s="22" t="s">
        <v>2362</v>
      </c>
      <c r="C198" s="134" t="s">
        <v>631</v>
      </c>
      <c r="D198" s="22">
        <v>2020.4</v>
      </c>
      <c r="E198" s="128" t="s">
        <v>2359</v>
      </c>
      <c r="F198" s="23">
        <v>1231</v>
      </c>
      <c r="G198" s="23">
        <v>2420</v>
      </c>
      <c r="H198" s="126" t="s">
        <v>181</v>
      </c>
      <c r="I198" s="127" t="s">
        <v>236</v>
      </c>
      <c r="J198" s="4" t="s">
        <v>1849</v>
      </c>
    </row>
    <row r="199" spans="1:10" ht="27.75" customHeight="1" x14ac:dyDescent="0.2">
      <c r="A199" s="35">
        <f t="shared" ref="A199" si="3">ROW()-5</f>
        <v>194</v>
      </c>
      <c r="B199" s="22" t="s">
        <v>2363</v>
      </c>
      <c r="C199" s="134" t="s">
        <v>631</v>
      </c>
      <c r="D199" s="22">
        <v>2020.4</v>
      </c>
      <c r="E199" s="128" t="s">
        <v>2082</v>
      </c>
      <c r="F199" s="23">
        <v>224</v>
      </c>
      <c r="G199" s="23">
        <v>224</v>
      </c>
      <c r="H199" s="126" t="s">
        <v>181</v>
      </c>
      <c r="I199" s="127" t="s">
        <v>236</v>
      </c>
    </row>
    <row r="200" spans="1:10" ht="27.75" customHeight="1" x14ac:dyDescent="0.2">
      <c r="A200" s="297">
        <f>ROW()-5</f>
        <v>195</v>
      </c>
      <c r="B200" s="22" t="s">
        <v>2384</v>
      </c>
      <c r="C200" s="134" t="s">
        <v>631</v>
      </c>
      <c r="D200" s="22">
        <v>2020.5</v>
      </c>
      <c r="E200" s="128" t="s">
        <v>2385</v>
      </c>
      <c r="F200" s="23">
        <v>4884</v>
      </c>
      <c r="G200" s="23">
        <v>10003</v>
      </c>
      <c r="H200" s="126" t="s">
        <v>181</v>
      </c>
      <c r="I200" s="127" t="s">
        <v>236</v>
      </c>
      <c r="J200" s="4" t="s">
        <v>1849</v>
      </c>
    </row>
    <row r="201" spans="1:10" ht="27.75" customHeight="1" x14ac:dyDescent="0.2">
      <c r="A201" s="297">
        <f>ROW()-5</f>
        <v>196</v>
      </c>
      <c r="B201" s="22" t="s">
        <v>2386</v>
      </c>
      <c r="C201" s="134" t="s">
        <v>631</v>
      </c>
      <c r="D201" s="22">
        <v>2020.5</v>
      </c>
      <c r="E201" s="128" t="s">
        <v>2387</v>
      </c>
      <c r="F201" s="23">
        <v>6631</v>
      </c>
      <c r="G201" s="23">
        <v>12993</v>
      </c>
      <c r="H201" s="126" t="s">
        <v>237</v>
      </c>
      <c r="I201" s="127" t="s">
        <v>236</v>
      </c>
      <c r="J201" s="4" t="s">
        <v>1849</v>
      </c>
    </row>
    <row r="202" spans="1:10" s="13" customFormat="1" ht="28.5" customHeight="1" x14ac:dyDescent="0.2">
      <c r="A202" s="319" t="s">
        <v>2327</v>
      </c>
      <c r="B202" s="320"/>
      <c r="C202" s="320"/>
      <c r="D202" s="320"/>
      <c r="E202" s="320"/>
      <c r="F202" s="320"/>
      <c r="G202" s="320"/>
      <c r="H202" s="320"/>
      <c r="I202" s="321"/>
      <c r="J202" s="141"/>
    </row>
    <row r="203" spans="1:10" s="13" customFormat="1" ht="28.5" customHeight="1" x14ac:dyDescent="0.2">
      <c r="A203" s="35">
        <f>ROW()-6</f>
        <v>197</v>
      </c>
      <c r="B203" s="36" t="s">
        <v>93</v>
      </c>
      <c r="C203" s="36" t="s">
        <v>49</v>
      </c>
      <c r="D203" s="36">
        <v>2005.12</v>
      </c>
      <c r="E203" s="44" t="s">
        <v>950</v>
      </c>
      <c r="F203" s="42">
        <v>1711</v>
      </c>
      <c r="G203" s="42">
        <v>4946</v>
      </c>
      <c r="H203" s="45" t="s">
        <v>8</v>
      </c>
      <c r="I203" s="43" t="s">
        <v>236</v>
      </c>
      <c r="J203" s="141"/>
    </row>
    <row r="204" spans="1:10" s="13" customFormat="1" ht="28.5" customHeight="1" x14ac:dyDescent="0.2">
      <c r="A204" s="35">
        <f t="shared" ref="A204:A267" si="4">ROW()-6</f>
        <v>198</v>
      </c>
      <c r="B204" s="36" t="s">
        <v>94</v>
      </c>
      <c r="C204" s="36" t="s">
        <v>49</v>
      </c>
      <c r="D204" s="36">
        <v>2005.12</v>
      </c>
      <c r="E204" s="44" t="s">
        <v>950</v>
      </c>
      <c r="F204" s="42">
        <v>937</v>
      </c>
      <c r="G204" s="42">
        <v>2339</v>
      </c>
      <c r="H204" s="45" t="s">
        <v>8</v>
      </c>
      <c r="I204" s="43" t="s">
        <v>236</v>
      </c>
      <c r="J204" s="141"/>
    </row>
    <row r="205" spans="1:10" s="13" customFormat="1" ht="28.5" customHeight="1" x14ac:dyDescent="0.2">
      <c r="A205" s="35">
        <f t="shared" si="4"/>
        <v>199</v>
      </c>
      <c r="B205" s="36" t="s">
        <v>95</v>
      </c>
      <c r="C205" s="36" t="s">
        <v>49</v>
      </c>
      <c r="D205" s="36">
        <v>2005.12</v>
      </c>
      <c r="E205" s="44" t="s">
        <v>950</v>
      </c>
      <c r="F205" s="42">
        <v>1578</v>
      </c>
      <c r="G205" s="42">
        <v>1146</v>
      </c>
      <c r="H205" s="45" t="s">
        <v>6</v>
      </c>
      <c r="I205" s="43" t="s">
        <v>236</v>
      </c>
      <c r="J205" s="141"/>
    </row>
    <row r="206" spans="1:10" s="13" customFormat="1" ht="28.5" customHeight="1" x14ac:dyDescent="0.2">
      <c r="A206" s="35">
        <f t="shared" si="4"/>
        <v>200</v>
      </c>
      <c r="B206" s="36" t="s">
        <v>96</v>
      </c>
      <c r="C206" s="36" t="s">
        <v>49</v>
      </c>
      <c r="D206" s="36">
        <v>2005.12</v>
      </c>
      <c r="E206" s="44" t="s">
        <v>950</v>
      </c>
      <c r="F206" s="42">
        <v>444</v>
      </c>
      <c r="G206" s="42">
        <v>383</v>
      </c>
      <c r="H206" s="45" t="s">
        <v>6</v>
      </c>
      <c r="I206" s="43" t="s">
        <v>236</v>
      </c>
      <c r="J206" s="141"/>
    </row>
    <row r="207" spans="1:10" s="13" customFormat="1" ht="28.5" customHeight="1" x14ac:dyDescent="0.2">
      <c r="A207" s="35">
        <f t="shared" si="4"/>
        <v>201</v>
      </c>
      <c r="B207" s="36" t="s">
        <v>1354</v>
      </c>
      <c r="C207" s="2" t="s">
        <v>49</v>
      </c>
      <c r="D207" s="2">
        <v>2008.3</v>
      </c>
      <c r="E207" s="37" t="s">
        <v>1205</v>
      </c>
      <c r="F207" s="38">
        <v>313</v>
      </c>
      <c r="G207" s="38">
        <v>855</v>
      </c>
      <c r="H207" s="41" t="s">
        <v>6</v>
      </c>
      <c r="I207" s="40" t="s">
        <v>236</v>
      </c>
      <c r="J207" s="141"/>
    </row>
    <row r="208" spans="1:10" s="13" customFormat="1" ht="28.5" customHeight="1" x14ac:dyDescent="0.2">
      <c r="A208" s="35">
        <f t="shared" si="4"/>
        <v>202</v>
      </c>
      <c r="B208" s="36" t="s">
        <v>41</v>
      </c>
      <c r="C208" s="2" t="s">
        <v>49</v>
      </c>
      <c r="D208" s="2">
        <v>2008.4</v>
      </c>
      <c r="E208" s="37" t="s">
        <v>935</v>
      </c>
      <c r="F208" s="38">
        <v>2644</v>
      </c>
      <c r="G208" s="38">
        <v>5045</v>
      </c>
      <c r="H208" s="41" t="s">
        <v>8</v>
      </c>
      <c r="I208" s="40" t="s">
        <v>236</v>
      </c>
      <c r="J208" s="141"/>
    </row>
    <row r="209" spans="1:10" s="26" customFormat="1" ht="28.5" customHeight="1" x14ac:dyDescent="0.2">
      <c r="A209" s="35">
        <f t="shared" si="4"/>
        <v>203</v>
      </c>
      <c r="B209" s="173" t="s">
        <v>117</v>
      </c>
      <c r="C209" s="75" t="s">
        <v>50</v>
      </c>
      <c r="D209" s="75">
        <v>2008.5</v>
      </c>
      <c r="E209" s="76" t="s">
        <v>1051</v>
      </c>
      <c r="F209" s="77">
        <v>3209</v>
      </c>
      <c r="G209" s="77">
        <v>7349</v>
      </c>
      <c r="H209" s="250" t="s">
        <v>8</v>
      </c>
      <c r="I209" s="79" t="s">
        <v>236</v>
      </c>
      <c r="J209" s="142"/>
    </row>
    <row r="210" spans="1:10" s="13" customFormat="1" ht="28.5" customHeight="1" x14ac:dyDescent="0.2">
      <c r="A210" s="35">
        <f t="shared" si="4"/>
        <v>204</v>
      </c>
      <c r="B210" s="36" t="s">
        <v>118</v>
      </c>
      <c r="C210" s="2" t="s">
        <v>49</v>
      </c>
      <c r="D210" s="2">
        <v>2008.5</v>
      </c>
      <c r="E210" s="37" t="s">
        <v>1051</v>
      </c>
      <c r="F210" s="38">
        <v>3347</v>
      </c>
      <c r="G210" s="38">
        <v>6608</v>
      </c>
      <c r="H210" s="41" t="s">
        <v>6</v>
      </c>
      <c r="I210" s="40" t="s">
        <v>236</v>
      </c>
      <c r="J210" s="141"/>
    </row>
    <row r="211" spans="1:10" s="13" customFormat="1" ht="28.5" customHeight="1" x14ac:dyDescent="0.2">
      <c r="A211" s="35">
        <f t="shared" si="4"/>
        <v>205</v>
      </c>
      <c r="B211" s="36" t="s">
        <v>58</v>
      </c>
      <c r="C211" s="2" t="s">
        <v>49</v>
      </c>
      <c r="D211" s="36">
        <v>2009.1</v>
      </c>
      <c r="E211" s="44" t="s">
        <v>1264</v>
      </c>
      <c r="F211" s="42">
        <v>290</v>
      </c>
      <c r="G211" s="42">
        <v>524</v>
      </c>
      <c r="H211" s="46" t="s">
        <v>6</v>
      </c>
      <c r="I211" s="43" t="s">
        <v>236</v>
      </c>
      <c r="J211" s="141"/>
    </row>
    <row r="212" spans="1:10" s="13" customFormat="1" ht="28.5" customHeight="1" x14ac:dyDescent="0.2">
      <c r="A212" s="35">
        <f t="shared" si="4"/>
        <v>206</v>
      </c>
      <c r="B212" s="36" t="s">
        <v>217</v>
      </c>
      <c r="C212" s="2" t="s">
        <v>147</v>
      </c>
      <c r="D212" s="2">
        <v>2010.6</v>
      </c>
      <c r="E212" s="44" t="s">
        <v>1226</v>
      </c>
      <c r="F212" s="42">
        <v>177</v>
      </c>
      <c r="G212" s="42">
        <v>312</v>
      </c>
      <c r="H212" s="45" t="s">
        <v>124</v>
      </c>
      <c r="I212" s="43" t="s">
        <v>236</v>
      </c>
      <c r="J212" s="141"/>
    </row>
    <row r="213" spans="1:10" s="26" customFormat="1" ht="28.5" customHeight="1" x14ac:dyDescent="0.2">
      <c r="A213" s="35">
        <f t="shared" si="4"/>
        <v>207</v>
      </c>
      <c r="B213" s="2" t="s">
        <v>148</v>
      </c>
      <c r="C213" s="2" t="s">
        <v>147</v>
      </c>
      <c r="D213" s="2">
        <v>2010.7</v>
      </c>
      <c r="E213" s="37" t="s">
        <v>944</v>
      </c>
      <c r="F213" s="38">
        <v>7048</v>
      </c>
      <c r="G213" s="38">
        <v>7663</v>
      </c>
      <c r="H213" s="41" t="s">
        <v>6</v>
      </c>
      <c r="I213" s="40" t="s">
        <v>236</v>
      </c>
      <c r="J213" s="141"/>
    </row>
    <row r="214" spans="1:10" s="13" customFormat="1" ht="28.5" customHeight="1" x14ac:dyDescent="0.2">
      <c r="A214" s="35">
        <f t="shared" si="4"/>
        <v>208</v>
      </c>
      <c r="B214" s="36" t="s">
        <v>270</v>
      </c>
      <c r="C214" s="2" t="s">
        <v>49</v>
      </c>
      <c r="D214" s="2">
        <v>2011.2</v>
      </c>
      <c r="E214" s="44" t="s">
        <v>1247</v>
      </c>
      <c r="F214" s="42">
        <v>3064</v>
      </c>
      <c r="G214" s="42">
        <v>6173</v>
      </c>
      <c r="H214" s="45" t="s">
        <v>6</v>
      </c>
      <c r="I214" s="43" t="s">
        <v>236</v>
      </c>
      <c r="J214" s="141"/>
    </row>
    <row r="215" spans="1:10" s="13" customFormat="1" ht="28.5" customHeight="1" x14ac:dyDescent="0.2">
      <c r="A215" s="35">
        <f t="shared" si="4"/>
        <v>209</v>
      </c>
      <c r="B215" s="36" t="s">
        <v>184</v>
      </c>
      <c r="C215" s="2" t="s">
        <v>49</v>
      </c>
      <c r="D215" s="2">
        <v>2011.5</v>
      </c>
      <c r="E215" s="44" t="s">
        <v>1252</v>
      </c>
      <c r="F215" s="42">
        <v>2561</v>
      </c>
      <c r="G215" s="42">
        <v>5737</v>
      </c>
      <c r="H215" s="45" t="s">
        <v>6</v>
      </c>
      <c r="I215" s="43" t="s">
        <v>236</v>
      </c>
      <c r="J215" s="4" t="s">
        <v>1563</v>
      </c>
    </row>
    <row r="216" spans="1:10" s="13" customFormat="1" ht="28.5" customHeight="1" x14ac:dyDescent="0.2">
      <c r="A216" s="35">
        <f t="shared" si="4"/>
        <v>210</v>
      </c>
      <c r="B216" s="36" t="s">
        <v>185</v>
      </c>
      <c r="C216" s="2" t="s">
        <v>49</v>
      </c>
      <c r="D216" s="2">
        <v>2011.5</v>
      </c>
      <c r="E216" s="44" t="s">
        <v>1254</v>
      </c>
      <c r="F216" s="42">
        <v>412</v>
      </c>
      <c r="G216" s="42">
        <v>884</v>
      </c>
      <c r="H216" s="45" t="s">
        <v>6</v>
      </c>
      <c r="I216" s="43" t="s">
        <v>236</v>
      </c>
      <c r="J216" s="141"/>
    </row>
    <row r="217" spans="1:10" s="13" customFormat="1" ht="28.5" customHeight="1" x14ac:dyDescent="0.2">
      <c r="A217" s="35">
        <f t="shared" si="4"/>
        <v>211</v>
      </c>
      <c r="B217" s="36" t="s">
        <v>341</v>
      </c>
      <c r="C217" s="2" t="s">
        <v>49</v>
      </c>
      <c r="D217" s="2">
        <v>2011.9</v>
      </c>
      <c r="E217" s="44" t="s">
        <v>1188</v>
      </c>
      <c r="F217" s="42">
        <v>310</v>
      </c>
      <c r="G217" s="42">
        <v>290</v>
      </c>
      <c r="H217" s="45" t="s">
        <v>109</v>
      </c>
      <c r="I217" s="43" t="s">
        <v>236</v>
      </c>
      <c r="J217" s="141"/>
    </row>
    <row r="218" spans="1:10" s="13" customFormat="1" ht="28.5" customHeight="1" x14ac:dyDescent="0.2">
      <c r="A218" s="35">
        <f t="shared" si="4"/>
        <v>212</v>
      </c>
      <c r="B218" s="36" t="s">
        <v>1356</v>
      </c>
      <c r="C218" s="2" t="s">
        <v>49</v>
      </c>
      <c r="D218" s="36">
        <v>2012.5</v>
      </c>
      <c r="E218" s="44" t="s">
        <v>1162</v>
      </c>
      <c r="F218" s="42">
        <v>1955</v>
      </c>
      <c r="G218" s="42">
        <v>4921</v>
      </c>
      <c r="H218" s="45" t="s">
        <v>109</v>
      </c>
      <c r="I218" s="43" t="s">
        <v>236</v>
      </c>
      <c r="J218" s="141"/>
    </row>
    <row r="219" spans="1:10" ht="27.75" customHeight="1" x14ac:dyDescent="0.2">
      <c r="A219" s="35">
        <f t="shared" si="4"/>
        <v>213</v>
      </c>
      <c r="B219" s="15" t="s">
        <v>210</v>
      </c>
      <c r="C219" s="22" t="s">
        <v>2146</v>
      </c>
      <c r="D219" s="15">
        <v>2012.6</v>
      </c>
      <c r="E219" s="16" t="s">
        <v>1222</v>
      </c>
      <c r="F219" s="17">
        <v>2263</v>
      </c>
      <c r="G219" s="17">
        <v>2269</v>
      </c>
      <c r="H219" s="20" t="s">
        <v>6</v>
      </c>
      <c r="I219" s="19" t="s">
        <v>236</v>
      </c>
      <c r="J219" s="5"/>
    </row>
    <row r="220" spans="1:10" s="13" customFormat="1" ht="28.5" customHeight="1" x14ac:dyDescent="0.2">
      <c r="A220" s="35">
        <f t="shared" si="4"/>
        <v>214</v>
      </c>
      <c r="B220" s="36" t="s">
        <v>239</v>
      </c>
      <c r="C220" s="2" t="s">
        <v>49</v>
      </c>
      <c r="D220" s="47">
        <v>2012.1</v>
      </c>
      <c r="E220" s="44" t="s">
        <v>950</v>
      </c>
      <c r="F220" s="42">
        <v>1249</v>
      </c>
      <c r="G220" s="42">
        <v>2575</v>
      </c>
      <c r="H220" s="45" t="s">
        <v>235</v>
      </c>
      <c r="I220" s="43" t="s">
        <v>236</v>
      </c>
      <c r="J220" s="141"/>
    </row>
    <row r="221" spans="1:10" s="26" customFormat="1" ht="28.5" customHeight="1" x14ac:dyDescent="0.2">
      <c r="A221" s="35">
        <f t="shared" si="4"/>
        <v>215</v>
      </c>
      <c r="B221" s="62" t="s">
        <v>242</v>
      </c>
      <c r="C221" s="2" t="s">
        <v>49</v>
      </c>
      <c r="D221" s="2">
        <v>2012.11</v>
      </c>
      <c r="E221" s="44" t="s">
        <v>1117</v>
      </c>
      <c r="F221" s="42">
        <v>1789</v>
      </c>
      <c r="G221" s="42">
        <v>5148</v>
      </c>
      <c r="H221" s="45" t="s">
        <v>109</v>
      </c>
      <c r="I221" s="43" t="s">
        <v>236</v>
      </c>
      <c r="J221" s="141"/>
    </row>
    <row r="222" spans="1:10" s="13" customFormat="1" ht="28.5" customHeight="1" x14ac:dyDescent="0.2">
      <c r="A222" s="35">
        <f t="shared" si="4"/>
        <v>216</v>
      </c>
      <c r="B222" s="2" t="s">
        <v>334</v>
      </c>
      <c r="C222" s="2" t="s">
        <v>49</v>
      </c>
      <c r="D222" s="36">
        <v>2013.2</v>
      </c>
      <c r="E222" s="44" t="s">
        <v>1050</v>
      </c>
      <c r="F222" s="42">
        <v>1072</v>
      </c>
      <c r="G222" s="42">
        <v>2757</v>
      </c>
      <c r="H222" s="45" t="s">
        <v>252</v>
      </c>
      <c r="I222" s="43" t="s">
        <v>236</v>
      </c>
      <c r="J222" s="141"/>
    </row>
    <row r="223" spans="1:10" s="13" customFormat="1" ht="28.5" customHeight="1" x14ac:dyDescent="0.2">
      <c r="A223" s="35">
        <f t="shared" si="4"/>
        <v>217</v>
      </c>
      <c r="B223" s="2" t="s">
        <v>332</v>
      </c>
      <c r="C223" s="2" t="s">
        <v>49</v>
      </c>
      <c r="D223" s="36">
        <v>2013.2</v>
      </c>
      <c r="E223" s="44" t="s">
        <v>1176</v>
      </c>
      <c r="F223" s="42">
        <v>1467</v>
      </c>
      <c r="G223" s="42">
        <v>2711</v>
      </c>
      <c r="H223" s="45" t="s">
        <v>109</v>
      </c>
      <c r="I223" s="43" t="s">
        <v>236</v>
      </c>
      <c r="J223" s="4"/>
    </row>
    <row r="224" spans="1:10" s="13" customFormat="1" ht="28.5" customHeight="1" x14ac:dyDescent="0.2">
      <c r="A224" s="35">
        <f t="shared" si="4"/>
        <v>218</v>
      </c>
      <c r="B224" s="2" t="s">
        <v>357</v>
      </c>
      <c r="C224" s="2" t="s">
        <v>49</v>
      </c>
      <c r="D224" s="36">
        <v>2013.7</v>
      </c>
      <c r="E224" s="44" t="s">
        <v>1146</v>
      </c>
      <c r="F224" s="42">
        <v>776</v>
      </c>
      <c r="G224" s="42">
        <v>1604</v>
      </c>
      <c r="H224" s="45" t="s">
        <v>109</v>
      </c>
      <c r="I224" s="43" t="s">
        <v>236</v>
      </c>
      <c r="J224" s="4"/>
    </row>
    <row r="225" spans="1:10" ht="27.75" customHeight="1" x14ac:dyDescent="0.2">
      <c r="A225" s="35">
        <f t="shared" si="4"/>
        <v>219</v>
      </c>
      <c r="B225" s="167" t="s">
        <v>409</v>
      </c>
      <c r="C225" s="103" t="s">
        <v>380</v>
      </c>
      <c r="D225" s="167">
        <v>2013.11</v>
      </c>
      <c r="E225" s="168" t="s">
        <v>1155</v>
      </c>
      <c r="F225" s="169">
        <v>498</v>
      </c>
      <c r="G225" s="169">
        <v>1063</v>
      </c>
      <c r="H225" s="170" t="s">
        <v>109</v>
      </c>
      <c r="I225" s="262" t="s">
        <v>236</v>
      </c>
      <c r="J225" s="141"/>
    </row>
    <row r="226" spans="1:10" ht="27.75" customHeight="1" x14ac:dyDescent="0.2">
      <c r="A226" s="35">
        <f t="shared" si="4"/>
        <v>220</v>
      </c>
      <c r="B226" s="22" t="s">
        <v>413</v>
      </c>
      <c r="C226" s="22" t="s">
        <v>380</v>
      </c>
      <c r="D226" s="22">
        <v>2014.2</v>
      </c>
      <c r="E226" s="157" t="s">
        <v>1115</v>
      </c>
      <c r="F226" s="162">
        <v>1866</v>
      </c>
      <c r="G226" s="17">
        <v>3507</v>
      </c>
      <c r="H226" s="20" t="s">
        <v>109</v>
      </c>
      <c r="I226" s="19" t="s">
        <v>236</v>
      </c>
      <c r="J226" s="141"/>
    </row>
    <row r="227" spans="1:10" x14ac:dyDescent="0.2">
      <c r="A227" s="35">
        <f t="shared" si="4"/>
        <v>221</v>
      </c>
      <c r="B227" s="113" t="s">
        <v>427</v>
      </c>
      <c r="C227" s="103" t="s">
        <v>380</v>
      </c>
      <c r="D227" s="113">
        <v>2014.4</v>
      </c>
      <c r="E227" s="203" t="s">
        <v>1125</v>
      </c>
      <c r="F227" s="220">
        <v>1652</v>
      </c>
      <c r="G227" s="232">
        <v>3221</v>
      </c>
      <c r="H227" s="20" t="s">
        <v>189</v>
      </c>
      <c r="I227" s="264" t="s">
        <v>236</v>
      </c>
    </row>
    <row r="228" spans="1:10" s="13" customFormat="1" ht="28.5" customHeight="1" x14ac:dyDescent="0.2">
      <c r="A228" s="35">
        <f t="shared" si="4"/>
        <v>222</v>
      </c>
      <c r="B228" s="2" t="s">
        <v>446</v>
      </c>
      <c r="C228" s="2" t="s">
        <v>49</v>
      </c>
      <c r="D228" s="2">
        <v>2014.6</v>
      </c>
      <c r="E228" s="64" t="s">
        <v>918</v>
      </c>
      <c r="F228" s="67">
        <v>245</v>
      </c>
      <c r="G228" s="42">
        <v>490</v>
      </c>
      <c r="H228" s="45" t="s">
        <v>109</v>
      </c>
      <c r="I228" s="43" t="s">
        <v>236</v>
      </c>
      <c r="J228" s="4"/>
    </row>
    <row r="229" spans="1:10" ht="27.75" customHeight="1" x14ac:dyDescent="0.2">
      <c r="A229" s="35">
        <f t="shared" si="4"/>
        <v>223</v>
      </c>
      <c r="B229" s="22" t="s">
        <v>445</v>
      </c>
      <c r="C229" s="22" t="s">
        <v>380</v>
      </c>
      <c r="D229" s="22">
        <v>2014.6</v>
      </c>
      <c r="E229" s="157" t="s">
        <v>931</v>
      </c>
      <c r="F229" s="162">
        <v>1532</v>
      </c>
      <c r="G229" s="17">
        <v>2889</v>
      </c>
      <c r="H229" s="20" t="s">
        <v>189</v>
      </c>
      <c r="I229" s="19" t="s">
        <v>236</v>
      </c>
      <c r="J229" s="143" t="s">
        <v>1787</v>
      </c>
    </row>
    <row r="230" spans="1:10" ht="27.75" customHeight="1" x14ac:dyDescent="0.2">
      <c r="A230" s="35">
        <f t="shared" si="4"/>
        <v>224</v>
      </c>
      <c r="B230" s="15" t="s">
        <v>469</v>
      </c>
      <c r="C230" s="103" t="s">
        <v>380</v>
      </c>
      <c r="D230" s="15">
        <v>2014.7</v>
      </c>
      <c r="E230" s="16" t="s">
        <v>950</v>
      </c>
      <c r="F230" s="17">
        <v>3526</v>
      </c>
      <c r="G230" s="17">
        <v>4187</v>
      </c>
      <c r="H230" s="20" t="s">
        <v>109</v>
      </c>
      <c r="I230" s="19" t="s">
        <v>236</v>
      </c>
      <c r="J230" s="141"/>
    </row>
    <row r="231" spans="1:10" ht="27.75" customHeight="1" x14ac:dyDescent="0.2">
      <c r="A231" s="35">
        <f t="shared" si="4"/>
        <v>225</v>
      </c>
      <c r="B231" s="15" t="s">
        <v>475</v>
      </c>
      <c r="C231" s="22" t="s">
        <v>380</v>
      </c>
      <c r="D231" s="22">
        <v>2014.8</v>
      </c>
      <c r="E231" s="16" t="s">
        <v>1093</v>
      </c>
      <c r="F231" s="17">
        <v>2856</v>
      </c>
      <c r="G231" s="17">
        <v>6880</v>
      </c>
      <c r="H231" s="20" t="s">
        <v>109</v>
      </c>
      <c r="I231" s="19" t="s">
        <v>236</v>
      </c>
      <c r="J231" s="141"/>
    </row>
    <row r="232" spans="1:10" ht="27.75" customHeight="1" x14ac:dyDescent="0.2">
      <c r="A232" s="35">
        <f t="shared" si="4"/>
        <v>226</v>
      </c>
      <c r="B232" s="15" t="s">
        <v>492</v>
      </c>
      <c r="C232" s="103" t="s">
        <v>380</v>
      </c>
      <c r="D232" s="22">
        <v>2014.9</v>
      </c>
      <c r="E232" s="16" t="s">
        <v>1036</v>
      </c>
      <c r="F232" s="17">
        <v>97</v>
      </c>
      <c r="G232" s="17">
        <v>200</v>
      </c>
      <c r="H232" s="20" t="s">
        <v>109</v>
      </c>
      <c r="I232" s="19" t="s">
        <v>236</v>
      </c>
      <c r="J232" s="143"/>
    </row>
    <row r="233" spans="1:10" ht="27.75" customHeight="1" x14ac:dyDescent="0.2">
      <c r="A233" s="35">
        <f t="shared" si="4"/>
        <v>227</v>
      </c>
      <c r="B233" s="15" t="s">
        <v>509</v>
      </c>
      <c r="C233" s="22" t="s">
        <v>380</v>
      </c>
      <c r="D233" s="22">
        <v>2014.11</v>
      </c>
      <c r="E233" s="16" t="s">
        <v>933</v>
      </c>
      <c r="F233" s="17">
        <v>592</v>
      </c>
      <c r="G233" s="17">
        <v>1038</v>
      </c>
      <c r="H233" s="20" t="s">
        <v>109</v>
      </c>
      <c r="I233" s="19" t="s">
        <v>236</v>
      </c>
      <c r="J233" s="141"/>
    </row>
    <row r="234" spans="1:10" s="13" customFormat="1" ht="28.5" customHeight="1" x14ac:dyDescent="0.2">
      <c r="A234" s="35">
        <f t="shared" si="4"/>
        <v>228</v>
      </c>
      <c r="B234" s="36" t="s">
        <v>524</v>
      </c>
      <c r="C234" s="36" t="s">
        <v>49</v>
      </c>
      <c r="D234" s="2">
        <v>2014.12</v>
      </c>
      <c r="E234" s="44" t="s">
        <v>973</v>
      </c>
      <c r="F234" s="42">
        <v>511</v>
      </c>
      <c r="G234" s="42">
        <v>1037</v>
      </c>
      <c r="H234" s="45" t="s">
        <v>189</v>
      </c>
      <c r="I234" s="43" t="s">
        <v>236</v>
      </c>
      <c r="J234" s="141"/>
    </row>
    <row r="235" spans="1:10" ht="27.75" customHeight="1" x14ac:dyDescent="0.2">
      <c r="A235" s="35">
        <f t="shared" si="4"/>
        <v>229</v>
      </c>
      <c r="B235" s="15" t="s">
        <v>529</v>
      </c>
      <c r="C235" s="103" t="s">
        <v>380</v>
      </c>
      <c r="D235" s="22">
        <v>2015.1</v>
      </c>
      <c r="E235" s="16" t="s">
        <v>991</v>
      </c>
      <c r="F235" s="17">
        <v>231</v>
      </c>
      <c r="G235" s="17">
        <v>360</v>
      </c>
      <c r="H235" s="20" t="s">
        <v>109</v>
      </c>
      <c r="I235" s="19" t="s">
        <v>236</v>
      </c>
      <c r="J235" s="141"/>
    </row>
    <row r="236" spans="1:10" ht="27.75" customHeight="1" x14ac:dyDescent="0.2">
      <c r="A236" s="35">
        <f t="shared" si="4"/>
        <v>230</v>
      </c>
      <c r="B236" s="22" t="s">
        <v>538</v>
      </c>
      <c r="C236" s="22" t="s">
        <v>380</v>
      </c>
      <c r="D236" s="22">
        <v>2015.3</v>
      </c>
      <c r="E236" s="24" t="s">
        <v>1060</v>
      </c>
      <c r="F236" s="23">
        <v>841</v>
      </c>
      <c r="G236" s="23">
        <v>1593</v>
      </c>
      <c r="H236" s="25" t="s">
        <v>109</v>
      </c>
      <c r="I236" s="27" t="s">
        <v>236</v>
      </c>
      <c r="J236" s="141"/>
    </row>
    <row r="237" spans="1:10" s="13" customFormat="1" ht="28.5" customHeight="1" x14ac:dyDescent="0.2">
      <c r="A237" s="35">
        <f t="shared" si="4"/>
        <v>231</v>
      </c>
      <c r="B237" s="2" t="s">
        <v>543</v>
      </c>
      <c r="C237" s="2" t="s">
        <v>49</v>
      </c>
      <c r="D237" s="2">
        <v>2015.4</v>
      </c>
      <c r="E237" s="37" t="s">
        <v>1066</v>
      </c>
      <c r="F237" s="38">
        <v>1991</v>
      </c>
      <c r="G237" s="38">
        <v>4614</v>
      </c>
      <c r="H237" s="41" t="s">
        <v>189</v>
      </c>
      <c r="I237" s="40" t="s">
        <v>236</v>
      </c>
      <c r="J237" s="4"/>
    </row>
    <row r="238" spans="1:10" ht="27.75" customHeight="1" x14ac:dyDescent="0.2">
      <c r="A238" s="35">
        <f t="shared" si="4"/>
        <v>232</v>
      </c>
      <c r="B238" s="22" t="s">
        <v>562</v>
      </c>
      <c r="C238" s="103" t="s">
        <v>380</v>
      </c>
      <c r="D238" s="22">
        <v>2015.6</v>
      </c>
      <c r="E238" s="24" t="s">
        <v>991</v>
      </c>
      <c r="F238" s="23">
        <v>6720</v>
      </c>
      <c r="G238" s="23">
        <v>14487</v>
      </c>
      <c r="H238" s="25" t="s">
        <v>109</v>
      </c>
      <c r="I238" s="27" t="s">
        <v>236</v>
      </c>
      <c r="J238" s="141"/>
    </row>
    <row r="239" spans="1:10" ht="27.75" customHeight="1" x14ac:dyDescent="0.2">
      <c r="A239" s="35">
        <f t="shared" si="4"/>
        <v>233</v>
      </c>
      <c r="B239" s="103" t="s">
        <v>567</v>
      </c>
      <c r="C239" s="22" t="s">
        <v>380</v>
      </c>
      <c r="D239" s="103">
        <v>2015.7</v>
      </c>
      <c r="E239" s="104" t="s">
        <v>1077</v>
      </c>
      <c r="F239" s="105">
        <v>1044</v>
      </c>
      <c r="G239" s="105">
        <v>1881</v>
      </c>
      <c r="H239" s="106" t="s">
        <v>109</v>
      </c>
      <c r="I239" s="107" t="s">
        <v>236</v>
      </c>
      <c r="J239" s="141"/>
    </row>
    <row r="240" spans="1:10" ht="27.75" customHeight="1" x14ac:dyDescent="0.2">
      <c r="A240" s="35">
        <f t="shared" si="4"/>
        <v>234</v>
      </c>
      <c r="B240" s="22" t="s">
        <v>579</v>
      </c>
      <c r="C240" s="103" t="s">
        <v>380</v>
      </c>
      <c r="D240" s="22">
        <v>2015.7</v>
      </c>
      <c r="E240" s="24" t="s">
        <v>1078</v>
      </c>
      <c r="F240" s="23">
        <v>500</v>
      </c>
      <c r="G240" s="23">
        <v>807</v>
      </c>
      <c r="H240" s="25" t="s">
        <v>109</v>
      </c>
      <c r="I240" s="27" t="s">
        <v>236</v>
      </c>
      <c r="J240" s="141"/>
    </row>
    <row r="241" spans="1:10" ht="27.75" customHeight="1" x14ac:dyDescent="0.2">
      <c r="A241" s="35">
        <f t="shared" si="4"/>
        <v>235</v>
      </c>
      <c r="B241" s="22" t="s">
        <v>568</v>
      </c>
      <c r="C241" s="22" t="s">
        <v>380</v>
      </c>
      <c r="D241" s="22">
        <v>2015.7</v>
      </c>
      <c r="E241" s="24" t="s">
        <v>945</v>
      </c>
      <c r="F241" s="23">
        <v>401</v>
      </c>
      <c r="G241" s="23">
        <v>682</v>
      </c>
      <c r="H241" s="25" t="s">
        <v>109</v>
      </c>
      <c r="I241" s="27" t="s">
        <v>236</v>
      </c>
      <c r="J241" s="141"/>
    </row>
    <row r="242" spans="1:10" ht="27.75" customHeight="1" x14ac:dyDescent="0.2">
      <c r="A242" s="35">
        <f t="shared" si="4"/>
        <v>236</v>
      </c>
      <c r="B242" s="22" t="s">
        <v>571</v>
      </c>
      <c r="C242" s="103" t="s">
        <v>380</v>
      </c>
      <c r="D242" s="22">
        <v>2015.7</v>
      </c>
      <c r="E242" s="24" t="s">
        <v>935</v>
      </c>
      <c r="F242" s="23">
        <v>890</v>
      </c>
      <c r="G242" s="23">
        <v>1590</v>
      </c>
      <c r="H242" s="25" t="s">
        <v>189</v>
      </c>
      <c r="I242" s="27" t="s">
        <v>236</v>
      </c>
      <c r="J242" s="141"/>
    </row>
    <row r="243" spans="1:10" ht="27.75" customHeight="1" x14ac:dyDescent="0.2">
      <c r="A243" s="35">
        <f t="shared" si="4"/>
        <v>237</v>
      </c>
      <c r="B243" s="22" t="s">
        <v>2191</v>
      </c>
      <c r="C243" s="22" t="s">
        <v>380</v>
      </c>
      <c r="D243" s="22">
        <v>2015.8</v>
      </c>
      <c r="E243" s="24" t="s">
        <v>947</v>
      </c>
      <c r="F243" s="23">
        <v>7514</v>
      </c>
      <c r="G243" s="23">
        <v>12932</v>
      </c>
      <c r="H243" s="25" t="s">
        <v>109</v>
      </c>
      <c r="I243" s="27" t="s">
        <v>236</v>
      </c>
      <c r="J243" s="141"/>
    </row>
    <row r="244" spans="1:10" ht="27.75" customHeight="1" x14ac:dyDescent="0.2">
      <c r="A244" s="35">
        <f t="shared" si="4"/>
        <v>238</v>
      </c>
      <c r="B244" s="22" t="s">
        <v>616</v>
      </c>
      <c r="C244" s="103" t="s">
        <v>380</v>
      </c>
      <c r="D244" s="22">
        <v>2015.11</v>
      </c>
      <c r="E244" s="24" t="s">
        <v>950</v>
      </c>
      <c r="F244" s="23">
        <v>822</v>
      </c>
      <c r="G244" s="23">
        <v>2174</v>
      </c>
      <c r="H244" s="25" t="s">
        <v>189</v>
      </c>
      <c r="I244" s="27" t="s">
        <v>236</v>
      </c>
      <c r="J244" s="141"/>
    </row>
    <row r="245" spans="1:10" ht="27.75" customHeight="1" x14ac:dyDescent="0.2">
      <c r="A245" s="35">
        <f t="shared" si="4"/>
        <v>239</v>
      </c>
      <c r="B245" s="22" t="s">
        <v>625</v>
      </c>
      <c r="C245" s="22" t="s">
        <v>380</v>
      </c>
      <c r="D245" s="22">
        <v>2015.12</v>
      </c>
      <c r="E245" s="24" t="s">
        <v>986</v>
      </c>
      <c r="F245" s="23">
        <v>1419</v>
      </c>
      <c r="G245" s="23">
        <v>2557</v>
      </c>
      <c r="H245" s="25" t="s">
        <v>109</v>
      </c>
      <c r="I245" s="27" t="s">
        <v>236</v>
      </c>
      <c r="J245" s="141"/>
    </row>
    <row r="246" spans="1:10" ht="27.75" customHeight="1" x14ac:dyDescent="0.2">
      <c r="A246" s="35">
        <f t="shared" si="4"/>
        <v>240</v>
      </c>
      <c r="B246" s="22" t="s">
        <v>632</v>
      </c>
      <c r="C246" s="103" t="s">
        <v>380</v>
      </c>
      <c r="D246" s="22">
        <v>2015.12</v>
      </c>
      <c r="E246" s="24" t="s">
        <v>926</v>
      </c>
      <c r="F246" s="23">
        <v>3050</v>
      </c>
      <c r="G246" s="23">
        <v>6786</v>
      </c>
      <c r="H246" s="25" t="s">
        <v>109</v>
      </c>
      <c r="I246" s="27" t="s">
        <v>236</v>
      </c>
      <c r="J246" s="145"/>
    </row>
    <row r="247" spans="1:10" s="13" customFormat="1" ht="28.5" customHeight="1" x14ac:dyDescent="0.2">
      <c r="A247" s="35">
        <f t="shared" si="4"/>
        <v>241</v>
      </c>
      <c r="B247" s="2" t="s">
        <v>636</v>
      </c>
      <c r="C247" s="2" t="s">
        <v>49</v>
      </c>
      <c r="D247" s="2">
        <v>2016.2</v>
      </c>
      <c r="E247" s="37" t="s">
        <v>1004</v>
      </c>
      <c r="F247" s="38">
        <v>2183</v>
      </c>
      <c r="G247" s="38">
        <v>4085</v>
      </c>
      <c r="H247" s="41" t="s">
        <v>109</v>
      </c>
      <c r="I247" s="40" t="s">
        <v>236</v>
      </c>
      <c r="J247" s="4"/>
    </row>
    <row r="248" spans="1:10" ht="27.75" customHeight="1" x14ac:dyDescent="0.2">
      <c r="A248" s="35">
        <f t="shared" si="4"/>
        <v>242</v>
      </c>
      <c r="B248" s="22" t="s">
        <v>646</v>
      </c>
      <c r="C248" s="22" t="s">
        <v>380</v>
      </c>
      <c r="D248" s="22">
        <v>2016.3</v>
      </c>
      <c r="E248" s="24" t="s">
        <v>926</v>
      </c>
      <c r="F248" s="23">
        <v>1331</v>
      </c>
      <c r="G248" s="23">
        <v>2622</v>
      </c>
      <c r="H248" s="25" t="s">
        <v>109</v>
      </c>
      <c r="I248" s="27" t="s">
        <v>236</v>
      </c>
      <c r="J248" s="145"/>
    </row>
    <row r="249" spans="1:10" ht="27.75" customHeight="1" x14ac:dyDescent="0.2">
      <c r="A249" s="35">
        <f t="shared" si="4"/>
        <v>243</v>
      </c>
      <c r="B249" s="22" t="s">
        <v>648</v>
      </c>
      <c r="C249" s="103" t="s">
        <v>380</v>
      </c>
      <c r="D249" s="22">
        <v>2016.3</v>
      </c>
      <c r="E249" s="24" t="s">
        <v>1053</v>
      </c>
      <c r="F249" s="23">
        <v>644</v>
      </c>
      <c r="G249" s="23">
        <v>1512</v>
      </c>
      <c r="H249" s="25" t="s">
        <v>108</v>
      </c>
      <c r="I249" s="27" t="s">
        <v>236</v>
      </c>
      <c r="J249" s="145"/>
    </row>
    <row r="250" spans="1:10" ht="27.75" customHeight="1" x14ac:dyDescent="0.2">
      <c r="A250" s="35">
        <f t="shared" si="4"/>
        <v>244</v>
      </c>
      <c r="B250" s="22" t="s">
        <v>661</v>
      </c>
      <c r="C250" s="22" t="s">
        <v>380</v>
      </c>
      <c r="D250" s="22">
        <v>2016.5</v>
      </c>
      <c r="E250" s="24" t="s">
        <v>1008</v>
      </c>
      <c r="F250" s="23">
        <v>1536</v>
      </c>
      <c r="G250" s="23">
        <v>2535</v>
      </c>
      <c r="H250" s="25" t="s">
        <v>109</v>
      </c>
      <c r="I250" s="27" t="s">
        <v>236</v>
      </c>
      <c r="J250" s="145"/>
    </row>
    <row r="251" spans="1:10" ht="27.75" customHeight="1" x14ac:dyDescent="0.2">
      <c r="A251" s="35">
        <f t="shared" si="4"/>
        <v>245</v>
      </c>
      <c r="B251" s="22" t="s">
        <v>670</v>
      </c>
      <c r="C251" s="103" t="s">
        <v>380</v>
      </c>
      <c r="D251" s="22">
        <v>2016.6</v>
      </c>
      <c r="E251" s="24" t="s">
        <v>991</v>
      </c>
      <c r="F251" s="23">
        <v>937</v>
      </c>
      <c r="G251" s="23">
        <v>1707</v>
      </c>
      <c r="H251" s="25" t="s">
        <v>109</v>
      </c>
      <c r="I251" s="27" t="s">
        <v>236</v>
      </c>
      <c r="J251" s="145"/>
    </row>
    <row r="252" spans="1:10" ht="27.75" customHeight="1" x14ac:dyDescent="0.2">
      <c r="A252" s="35">
        <f t="shared" si="4"/>
        <v>246</v>
      </c>
      <c r="B252" s="22" t="s">
        <v>698</v>
      </c>
      <c r="C252" s="22" t="s">
        <v>380</v>
      </c>
      <c r="D252" s="22">
        <v>2016.8</v>
      </c>
      <c r="E252" s="24" t="s">
        <v>933</v>
      </c>
      <c r="F252" s="115">
        <v>1224</v>
      </c>
      <c r="G252" s="23">
        <v>1867</v>
      </c>
      <c r="H252" s="116" t="s">
        <v>109</v>
      </c>
      <c r="I252" s="27" t="s">
        <v>236</v>
      </c>
      <c r="J252" s="141"/>
    </row>
    <row r="253" spans="1:10" ht="27.75" customHeight="1" x14ac:dyDescent="0.2">
      <c r="A253" s="35">
        <f t="shared" si="4"/>
        <v>247</v>
      </c>
      <c r="B253" s="103" t="s">
        <v>715</v>
      </c>
      <c r="C253" s="103" t="s">
        <v>380</v>
      </c>
      <c r="D253" s="103">
        <v>2016.9</v>
      </c>
      <c r="E253" s="104" t="s">
        <v>908</v>
      </c>
      <c r="F253" s="23">
        <v>4187</v>
      </c>
      <c r="G253" s="105">
        <v>7263</v>
      </c>
      <c r="H253" s="25" t="s">
        <v>180</v>
      </c>
      <c r="I253" s="107" t="s">
        <v>236</v>
      </c>
      <c r="J253" s="141"/>
    </row>
    <row r="254" spans="1:10" ht="27.75" customHeight="1" x14ac:dyDescent="0.2">
      <c r="A254" s="35">
        <f t="shared" si="4"/>
        <v>248</v>
      </c>
      <c r="B254" s="22" t="s">
        <v>721</v>
      </c>
      <c r="C254" s="22" t="s">
        <v>380</v>
      </c>
      <c r="D254" s="22">
        <v>2016.9</v>
      </c>
      <c r="E254" s="24" t="s">
        <v>977</v>
      </c>
      <c r="F254" s="23">
        <v>1339</v>
      </c>
      <c r="G254" s="23">
        <v>2138</v>
      </c>
      <c r="H254" s="25" t="s">
        <v>180</v>
      </c>
      <c r="I254" s="27" t="s">
        <v>236</v>
      </c>
      <c r="J254" s="141"/>
    </row>
    <row r="255" spans="1:10" s="13" customFormat="1" ht="28.5" customHeight="1" x14ac:dyDescent="0.2">
      <c r="A255" s="35">
        <f t="shared" si="4"/>
        <v>249</v>
      </c>
      <c r="B255" s="2" t="s">
        <v>726</v>
      </c>
      <c r="C255" s="2" t="s">
        <v>49</v>
      </c>
      <c r="D255" s="60">
        <v>2016.1</v>
      </c>
      <c r="E255" s="37" t="s">
        <v>986</v>
      </c>
      <c r="F255" s="38">
        <v>262</v>
      </c>
      <c r="G255" s="38">
        <v>528</v>
      </c>
      <c r="H255" s="41" t="s">
        <v>108</v>
      </c>
      <c r="I255" s="40" t="s">
        <v>236</v>
      </c>
    </row>
    <row r="256" spans="1:10" ht="27.75" customHeight="1" x14ac:dyDescent="0.2">
      <c r="A256" s="35">
        <f t="shared" si="4"/>
        <v>250</v>
      </c>
      <c r="B256" s="22" t="s">
        <v>781</v>
      </c>
      <c r="C256" s="103" t="s">
        <v>380</v>
      </c>
      <c r="D256" s="22">
        <v>2016.12</v>
      </c>
      <c r="E256" s="24" t="s">
        <v>937</v>
      </c>
      <c r="F256" s="23">
        <v>1756</v>
      </c>
      <c r="G256" s="23">
        <v>3043</v>
      </c>
      <c r="H256" s="25" t="s">
        <v>180</v>
      </c>
      <c r="I256" s="259" t="s">
        <v>236</v>
      </c>
      <c r="J256" s="141"/>
    </row>
    <row r="257" spans="1:10" ht="27.75" customHeight="1" x14ac:dyDescent="0.2">
      <c r="A257" s="35">
        <f t="shared" si="4"/>
        <v>251</v>
      </c>
      <c r="B257" s="22" t="s">
        <v>785</v>
      </c>
      <c r="C257" s="22" t="s">
        <v>380</v>
      </c>
      <c r="D257" s="22">
        <v>2016.12</v>
      </c>
      <c r="E257" s="24" t="s">
        <v>926</v>
      </c>
      <c r="F257" s="23">
        <v>2434</v>
      </c>
      <c r="G257" s="23">
        <v>5399</v>
      </c>
      <c r="H257" s="25" t="s">
        <v>189</v>
      </c>
      <c r="I257" s="259" t="s">
        <v>236</v>
      </c>
      <c r="J257" s="5"/>
    </row>
    <row r="258" spans="1:10" ht="27.75" customHeight="1" x14ac:dyDescent="0.2">
      <c r="A258" s="35">
        <f t="shared" si="4"/>
        <v>252</v>
      </c>
      <c r="B258" s="22" t="s">
        <v>1364</v>
      </c>
      <c r="C258" s="103" t="s">
        <v>380</v>
      </c>
      <c r="D258" s="22">
        <v>2017.1</v>
      </c>
      <c r="E258" s="24" t="s">
        <v>948</v>
      </c>
      <c r="F258" s="163">
        <v>477</v>
      </c>
      <c r="G258" s="23">
        <v>795</v>
      </c>
      <c r="H258" s="25" t="s">
        <v>180</v>
      </c>
      <c r="I258" s="259" t="s">
        <v>236</v>
      </c>
      <c r="J258" s="5"/>
    </row>
    <row r="259" spans="1:10" ht="27.75" customHeight="1" x14ac:dyDescent="0.2">
      <c r="A259" s="35">
        <f t="shared" si="4"/>
        <v>253</v>
      </c>
      <c r="B259" s="22" t="s">
        <v>1366</v>
      </c>
      <c r="C259" s="22" t="s">
        <v>380</v>
      </c>
      <c r="D259" s="22">
        <v>2017.2</v>
      </c>
      <c r="E259" s="24" t="s">
        <v>935</v>
      </c>
      <c r="F259" s="163">
        <v>181</v>
      </c>
      <c r="G259" s="23">
        <v>344</v>
      </c>
      <c r="H259" s="156" t="s">
        <v>254</v>
      </c>
      <c r="I259" s="259" t="s">
        <v>236</v>
      </c>
      <c r="J259" s="5"/>
    </row>
    <row r="260" spans="1:10" s="13" customFormat="1" ht="28.5" customHeight="1" x14ac:dyDescent="0.2">
      <c r="A260" s="35">
        <f t="shared" si="4"/>
        <v>254</v>
      </c>
      <c r="B260" s="2" t="s">
        <v>1352</v>
      </c>
      <c r="C260" s="2" t="s">
        <v>49</v>
      </c>
      <c r="D260" s="2">
        <v>2017.3</v>
      </c>
      <c r="E260" s="37" t="s">
        <v>951</v>
      </c>
      <c r="F260" s="38">
        <v>1981</v>
      </c>
      <c r="G260" s="38">
        <v>3861</v>
      </c>
      <c r="H260" s="83" t="s">
        <v>109</v>
      </c>
      <c r="I260" s="84" t="s">
        <v>236</v>
      </c>
    </row>
    <row r="261" spans="1:10" s="26" customFormat="1" ht="28.5" customHeight="1" x14ac:dyDescent="0.2">
      <c r="A261" s="35">
        <f t="shared" si="4"/>
        <v>255</v>
      </c>
      <c r="B261" s="2" t="s">
        <v>813</v>
      </c>
      <c r="C261" s="2" t="s">
        <v>49</v>
      </c>
      <c r="D261" s="2">
        <v>2017.3</v>
      </c>
      <c r="E261" s="37" t="s">
        <v>965</v>
      </c>
      <c r="F261" s="38">
        <v>11325</v>
      </c>
      <c r="G261" s="38">
        <v>21168</v>
      </c>
      <c r="H261" s="41" t="s">
        <v>180</v>
      </c>
      <c r="I261" s="84" t="s">
        <v>236</v>
      </c>
    </row>
    <row r="262" spans="1:10" s="13" customFormat="1" ht="28.5" customHeight="1" x14ac:dyDescent="0.2">
      <c r="A262" s="35">
        <f t="shared" si="4"/>
        <v>256</v>
      </c>
      <c r="B262" s="89" t="s">
        <v>1376</v>
      </c>
      <c r="C262" s="2" t="s">
        <v>49</v>
      </c>
      <c r="D262" s="2">
        <v>2017.4</v>
      </c>
      <c r="E262" s="37" t="s">
        <v>971</v>
      </c>
      <c r="F262" s="38">
        <v>779</v>
      </c>
      <c r="G262" s="38">
        <v>2952</v>
      </c>
      <c r="H262" s="41" t="s">
        <v>109</v>
      </c>
      <c r="I262" s="84" t="s">
        <v>236</v>
      </c>
    </row>
    <row r="263" spans="1:10" s="13" customFormat="1" ht="28.5" customHeight="1" x14ac:dyDescent="0.2">
      <c r="A263" s="35">
        <f t="shared" si="4"/>
        <v>257</v>
      </c>
      <c r="B263" s="89" t="s">
        <v>1377</v>
      </c>
      <c r="C263" s="2" t="s">
        <v>49</v>
      </c>
      <c r="D263" s="2">
        <v>2017.4</v>
      </c>
      <c r="E263" s="37" t="s">
        <v>971</v>
      </c>
      <c r="F263" s="38">
        <v>1495</v>
      </c>
      <c r="G263" s="38">
        <v>1481</v>
      </c>
      <c r="H263" s="41" t="s">
        <v>109</v>
      </c>
      <c r="I263" s="84" t="s">
        <v>236</v>
      </c>
    </row>
    <row r="264" spans="1:10" ht="27.75" customHeight="1" x14ac:dyDescent="0.2">
      <c r="A264" s="35">
        <f t="shared" si="4"/>
        <v>258</v>
      </c>
      <c r="B264" s="108" t="s">
        <v>1368</v>
      </c>
      <c r="C264" s="103" t="s">
        <v>380</v>
      </c>
      <c r="D264" s="22">
        <v>2017.4</v>
      </c>
      <c r="E264" s="24" t="s">
        <v>935</v>
      </c>
      <c r="F264" s="23">
        <v>436</v>
      </c>
      <c r="G264" s="23">
        <v>751</v>
      </c>
      <c r="H264" s="25" t="s">
        <v>189</v>
      </c>
      <c r="I264" s="259" t="s">
        <v>236</v>
      </c>
      <c r="J264" s="5"/>
    </row>
    <row r="265" spans="1:10" ht="27.75" customHeight="1" x14ac:dyDescent="0.2">
      <c r="A265" s="35">
        <f t="shared" si="4"/>
        <v>259</v>
      </c>
      <c r="B265" s="108" t="s">
        <v>1370</v>
      </c>
      <c r="C265" s="22" t="s">
        <v>380</v>
      </c>
      <c r="D265" s="22">
        <v>2017.4</v>
      </c>
      <c r="E265" s="24" t="s">
        <v>905</v>
      </c>
      <c r="F265" s="23">
        <v>609</v>
      </c>
      <c r="G265" s="23">
        <v>1217</v>
      </c>
      <c r="H265" s="25" t="s">
        <v>180</v>
      </c>
      <c r="I265" s="259" t="s">
        <v>236</v>
      </c>
      <c r="J265" s="5"/>
    </row>
    <row r="266" spans="1:10" ht="27.75" customHeight="1" x14ac:dyDescent="0.2">
      <c r="A266" s="35">
        <f t="shared" si="4"/>
        <v>260</v>
      </c>
      <c r="B266" s="108" t="s">
        <v>1369</v>
      </c>
      <c r="C266" s="103" t="s">
        <v>380</v>
      </c>
      <c r="D266" s="22">
        <v>2017.4</v>
      </c>
      <c r="E266" s="24" t="s">
        <v>969</v>
      </c>
      <c r="F266" s="23">
        <v>1220</v>
      </c>
      <c r="G266" s="23">
        <v>3079</v>
      </c>
      <c r="H266" s="25" t="s">
        <v>189</v>
      </c>
      <c r="I266" s="259" t="s">
        <v>236</v>
      </c>
      <c r="J266" s="5"/>
    </row>
    <row r="267" spans="1:10" s="13" customFormat="1" ht="28.5" customHeight="1" x14ac:dyDescent="0.2">
      <c r="A267" s="35">
        <f t="shared" si="4"/>
        <v>261</v>
      </c>
      <c r="B267" s="2" t="s">
        <v>1350</v>
      </c>
      <c r="C267" s="2" t="s">
        <v>49</v>
      </c>
      <c r="D267" s="2">
        <v>2017.5</v>
      </c>
      <c r="E267" s="37" t="s">
        <v>887</v>
      </c>
      <c r="F267" s="38">
        <v>654</v>
      </c>
      <c r="G267" s="38">
        <v>1118</v>
      </c>
      <c r="H267" s="41" t="s">
        <v>189</v>
      </c>
      <c r="I267" s="84" t="s">
        <v>236</v>
      </c>
    </row>
    <row r="268" spans="1:10" s="13" customFormat="1" ht="28.5" customHeight="1" x14ac:dyDescent="0.2">
      <c r="A268" s="35">
        <f t="shared" ref="A268:A325" si="5">ROW()-6</f>
        <v>262</v>
      </c>
      <c r="B268" s="2" t="s">
        <v>825</v>
      </c>
      <c r="C268" s="2" t="s">
        <v>49</v>
      </c>
      <c r="D268" s="2">
        <v>2017.5</v>
      </c>
      <c r="E268" s="37" t="s">
        <v>911</v>
      </c>
      <c r="F268" s="38">
        <v>4390</v>
      </c>
      <c r="G268" s="38">
        <v>8552</v>
      </c>
      <c r="H268" s="41" t="s">
        <v>109</v>
      </c>
      <c r="I268" s="84" t="s">
        <v>236</v>
      </c>
    </row>
    <row r="269" spans="1:10" s="13" customFormat="1" ht="28.5" customHeight="1" x14ac:dyDescent="0.2">
      <c r="A269" s="35">
        <f t="shared" si="5"/>
        <v>263</v>
      </c>
      <c r="B269" s="89" t="s">
        <v>844</v>
      </c>
      <c r="C269" s="2" t="s">
        <v>49</v>
      </c>
      <c r="D269" s="2">
        <v>2017.6</v>
      </c>
      <c r="E269" s="37" t="s">
        <v>917</v>
      </c>
      <c r="F269" s="38">
        <v>4962</v>
      </c>
      <c r="G269" s="38">
        <v>8515</v>
      </c>
      <c r="H269" s="41" t="s">
        <v>180</v>
      </c>
      <c r="I269" s="40" t="s">
        <v>236</v>
      </c>
    </row>
    <row r="270" spans="1:10" s="13" customFormat="1" ht="28.5" customHeight="1" x14ac:dyDescent="0.2">
      <c r="A270" s="35">
        <f t="shared" si="5"/>
        <v>264</v>
      </c>
      <c r="B270" s="89" t="s">
        <v>1380</v>
      </c>
      <c r="C270" s="2" t="s">
        <v>49</v>
      </c>
      <c r="D270" s="2">
        <v>2017.7</v>
      </c>
      <c r="E270" s="37" t="s">
        <v>905</v>
      </c>
      <c r="F270" s="38">
        <v>1365</v>
      </c>
      <c r="G270" s="38">
        <v>2557</v>
      </c>
      <c r="H270" s="41" t="s">
        <v>109</v>
      </c>
      <c r="I270" s="40" t="s">
        <v>236</v>
      </c>
    </row>
    <row r="271" spans="1:10" s="13" customFormat="1" ht="28.5" customHeight="1" x14ac:dyDescent="0.2">
      <c r="A271" s="35">
        <f t="shared" si="5"/>
        <v>265</v>
      </c>
      <c r="B271" s="89" t="s">
        <v>866</v>
      </c>
      <c r="C271" s="2" t="s">
        <v>49</v>
      </c>
      <c r="D271" s="2">
        <v>2017.7</v>
      </c>
      <c r="E271" s="37" t="s">
        <v>899</v>
      </c>
      <c r="F271" s="38">
        <v>1780</v>
      </c>
      <c r="G271" s="38">
        <v>2833</v>
      </c>
      <c r="H271" s="41" t="s">
        <v>109</v>
      </c>
      <c r="I271" s="40" t="s">
        <v>236</v>
      </c>
    </row>
    <row r="272" spans="1:10" s="13" customFormat="1" ht="28.5" customHeight="1" x14ac:dyDescent="0.2">
      <c r="A272" s="35">
        <f t="shared" si="5"/>
        <v>266</v>
      </c>
      <c r="B272" s="89" t="s">
        <v>864</v>
      </c>
      <c r="C272" s="2" t="s">
        <v>49</v>
      </c>
      <c r="D272" s="2">
        <v>2017.7</v>
      </c>
      <c r="E272" s="37" t="s">
        <v>896</v>
      </c>
      <c r="F272" s="38">
        <v>2534</v>
      </c>
      <c r="G272" s="38">
        <v>5623</v>
      </c>
      <c r="H272" s="41" t="s">
        <v>109</v>
      </c>
      <c r="I272" s="40" t="s">
        <v>236</v>
      </c>
    </row>
    <row r="273" spans="1:10" s="13" customFormat="1" ht="28.5" customHeight="1" x14ac:dyDescent="0.2">
      <c r="A273" s="35">
        <f t="shared" si="5"/>
        <v>267</v>
      </c>
      <c r="B273" s="89" t="s">
        <v>869</v>
      </c>
      <c r="C273" s="2" t="s">
        <v>49</v>
      </c>
      <c r="D273" s="2">
        <v>2017.7</v>
      </c>
      <c r="E273" s="37" t="s">
        <v>895</v>
      </c>
      <c r="F273" s="38">
        <v>1572</v>
      </c>
      <c r="G273" s="38">
        <v>3009</v>
      </c>
      <c r="H273" s="41" t="s">
        <v>109</v>
      </c>
      <c r="I273" s="40" t="s">
        <v>236</v>
      </c>
    </row>
    <row r="274" spans="1:10" ht="27.75" customHeight="1" x14ac:dyDescent="0.2">
      <c r="A274" s="35">
        <f t="shared" si="5"/>
        <v>268</v>
      </c>
      <c r="B274" s="108" t="s">
        <v>877</v>
      </c>
      <c r="C274" s="22" t="s">
        <v>380</v>
      </c>
      <c r="D274" s="22">
        <v>2017.8</v>
      </c>
      <c r="E274" s="24" t="s">
        <v>885</v>
      </c>
      <c r="F274" s="23">
        <v>1359</v>
      </c>
      <c r="G274" s="23">
        <v>3120</v>
      </c>
      <c r="H274" s="25" t="s">
        <v>6</v>
      </c>
      <c r="I274" s="27" t="s">
        <v>236</v>
      </c>
      <c r="J274" s="5"/>
    </row>
    <row r="275" spans="1:10" s="13" customFormat="1" ht="28.5" customHeight="1" x14ac:dyDescent="0.2">
      <c r="A275" s="35">
        <f t="shared" si="5"/>
        <v>269</v>
      </c>
      <c r="B275" s="89" t="s">
        <v>1385</v>
      </c>
      <c r="C275" s="2" t="s">
        <v>49</v>
      </c>
      <c r="D275" s="2">
        <v>2017.9</v>
      </c>
      <c r="E275" s="37" t="s">
        <v>1319</v>
      </c>
      <c r="F275" s="38">
        <v>301</v>
      </c>
      <c r="G275" s="38">
        <v>618</v>
      </c>
      <c r="H275" s="41" t="s">
        <v>181</v>
      </c>
      <c r="I275" s="40" t="s">
        <v>236</v>
      </c>
    </row>
    <row r="276" spans="1:10" s="26" customFormat="1" ht="28.5" customHeight="1" x14ac:dyDescent="0.2">
      <c r="A276" s="35">
        <f t="shared" si="5"/>
        <v>270</v>
      </c>
      <c r="B276" s="89" t="s">
        <v>1400</v>
      </c>
      <c r="C276" s="2" t="s">
        <v>49</v>
      </c>
      <c r="D276" s="60">
        <v>2017.1</v>
      </c>
      <c r="E276" s="37" t="s">
        <v>1018</v>
      </c>
      <c r="F276" s="38">
        <v>1280</v>
      </c>
      <c r="G276" s="38">
        <v>3473</v>
      </c>
      <c r="H276" s="41" t="s">
        <v>6</v>
      </c>
      <c r="I276" s="40" t="s">
        <v>236</v>
      </c>
      <c r="J276" s="4" t="s">
        <v>1787</v>
      </c>
    </row>
    <row r="277" spans="1:10" s="26" customFormat="1" ht="28.5" customHeight="1" x14ac:dyDescent="0.2">
      <c r="A277" s="35">
        <f t="shared" si="5"/>
        <v>271</v>
      </c>
      <c r="B277" s="89" t="s">
        <v>1410</v>
      </c>
      <c r="C277" s="2" t="s">
        <v>49</v>
      </c>
      <c r="D277" s="2">
        <v>2017.11</v>
      </c>
      <c r="E277" s="37" t="s">
        <v>1418</v>
      </c>
      <c r="F277" s="38">
        <v>2400</v>
      </c>
      <c r="G277" s="38">
        <v>6083</v>
      </c>
      <c r="H277" s="41" t="s">
        <v>180</v>
      </c>
      <c r="I277" s="40" t="s">
        <v>236</v>
      </c>
    </row>
    <row r="278" spans="1:10" s="26" customFormat="1" ht="28.5" customHeight="1" x14ac:dyDescent="0.2">
      <c r="A278" s="35">
        <f t="shared" si="5"/>
        <v>272</v>
      </c>
      <c r="B278" s="89" t="s">
        <v>1447</v>
      </c>
      <c r="C278" s="2" t="s">
        <v>49</v>
      </c>
      <c r="D278" s="2">
        <v>2017.12</v>
      </c>
      <c r="E278" s="201" t="s">
        <v>1430</v>
      </c>
      <c r="F278" s="38">
        <v>1441</v>
      </c>
      <c r="G278" s="38">
        <v>3159</v>
      </c>
      <c r="H278" s="41" t="s">
        <v>189</v>
      </c>
      <c r="I278" s="40" t="s">
        <v>236</v>
      </c>
      <c r="J278" s="141"/>
    </row>
    <row r="279" spans="1:10" s="26" customFormat="1" ht="28.5" customHeight="1" x14ac:dyDescent="0.2">
      <c r="A279" s="35">
        <f t="shared" si="5"/>
        <v>273</v>
      </c>
      <c r="B279" s="89" t="s">
        <v>1437</v>
      </c>
      <c r="C279" s="2" t="s">
        <v>49</v>
      </c>
      <c r="D279" s="2">
        <v>2017.12</v>
      </c>
      <c r="E279" s="201" t="s">
        <v>1438</v>
      </c>
      <c r="F279" s="38">
        <v>722</v>
      </c>
      <c r="G279" s="38">
        <v>1885</v>
      </c>
      <c r="H279" s="41" t="s">
        <v>189</v>
      </c>
      <c r="I279" s="40" t="s">
        <v>236</v>
      </c>
      <c r="J279" s="142"/>
    </row>
    <row r="280" spans="1:10" s="26" customFormat="1" ht="28.5" customHeight="1" x14ac:dyDescent="0.2">
      <c r="A280" s="35">
        <f t="shared" si="5"/>
        <v>274</v>
      </c>
      <c r="B280" s="89" t="s">
        <v>1460</v>
      </c>
      <c r="C280" s="2" t="s">
        <v>49</v>
      </c>
      <c r="D280" s="2">
        <v>2018.1</v>
      </c>
      <c r="E280" s="37" t="s">
        <v>819</v>
      </c>
      <c r="F280" s="38">
        <v>342</v>
      </c>
      <c r="G280" s="38">
        <v>758</v>
      </c>
      <c r="H280" s="41" t="s">
        <v>180</v>
      </c>
      <c r="I280" s="40" t="s">
        <v>236</v>
      </c>
    </row>
    <row r="281" spans="1:10" s="26" customFormat="1" ht="28.5" customHeight="1" x14ac:dyDescent="0.2">
      <c r="A281" s="35">
        <f t="shared" si="5"/>
        <v>275</v>
      </c>
      <c r="B281" s="89" t="s">
        <v>1497</v>
      </c>
      <c r="C281" s="2" t="s">
        <v>49</v>
      </c>
      <c r="D281" s="2">
        <v>2018.3</v>
      </c>
      <c r="E281" s="37" t="s">
        <v>1506</v>
      </c>
      <c r="F281" s="38">
        <v>3329</v>
      </c>
      <c r="G281" s="38">
        <v>5887</v>
      </c>
      <c r="H281" s="41" t="s">
        <v>6</v>
      </c>
      <c r="I281" s="40" t="s">
        <v>188</v>
      </c>
    </row>
    <row r="282" spans="1:10" s="26" customFormat="1" ht="28.5" customHeight="1" x14ac:dyDescent="0.2">
      <c r="A282" s="35">
        <f t="shared" si="5"/>
        <v>276</v>
      </c>
      <c r="B282" s="2" t="s">
        <v>1550</v>
      </c>
      <c r="C282" s="2" t="s">
        <v>49</v>
      </c>
      <c r="D282" s="2">
        <v>2018.5</v>
      </c>
      <c r="E282" s="37" t="s">
        <v>1566</v>
      </c>
      <c r="F282" s="38">
        <v>4182</v>
      </c>
      <c r="G282" s="38">
        <v>7921</v>
      </c>
      <c r="H282" s="41" t="s">
        <v>6</v>
      </c>
      <c r="I282" s="40" t="s">
        <v>1567</v>
      </c>
    </row>
    <row r="283" spans="1:10" ht="27.75" customHeight="1" x14ac:dyDescent="0.2">
      <c r="A283" s="35">
        <f t="shared" si="5"/>
        <v>277</v>
      </c>
      <c r="B283" s="108" t="s">
        <v>1601</v>
      </c>
      <c r="C283" s="103" t="s">
        <v>380</v>
      </c>
      <c r="D283" s="22">
        <v>2018.6</v>
      </c>
      <c r="E283" s="24" t="s">
        <v>1602</v>
      </c>
      <c r="F283" s="23">
        <v>1261</v>
      </c>
      <c r="G283" s="23">
        <v>3821</v>
      </c>
      <c r="H283" s="25" t="s">
        <v>180</v>
      </c>
      <c r="I283" s="27" t="s">
        <v>1598</v>
      </c>
      <c r="J283" s="5"/>
    </row>
    <row r="284" spans="1:10" ht="27.75" customHeight="1" x14ac:dyDescent="0.2">
      <c r="A284" s="35">
        <f t="shared" si="5"/>
        <v>278</v>
      </c>
      <c r="B284" s="171" t="s">
        <v>1608</v>
      </c>
      <c r="C284" s="22" t="s">
        <v>380</v>
      </c>
      <c r="D284" s="171">
        <v>2018.7</v>
      </c>
      <c r="E284" s="200" t="s">
        <v>1617</v>
      </c>
      <c r="F284" s="216">
        <v>3558</v>
      </c>
      <c r="G284" s="216">
        <v>9401</v>
      </c>
      <c r="H284" s="238" t="s">
        <v>1618</v>
      </c>
      <c r="I284" s="258" t="s">
        <v>188</v>
      </c>
      <c r="J284" s="5"/>
    </row>
    <row r="285" spans="1:10" ht="27.75" customHeight="1" x14ac:dyDescent="0.2">
      <c r="A285" s="35">
        <f t="shared" si="5"/>
        <v>279</v>
      </c>
      <c r="B285" s="118" t="s">
        <v>1612</v>
      </c>
      <c r="C285" s="103" t="s">
        <v>380</v>
      </c>
      <c r="D285" s="118">
        <v>2018.7</v>
      </c>
      <c r="E285" s="119" t="s">
        <v>1638</v>
      </c>
      <c r="F285" s="120">
        <v>170</v>
      </c>
      <c r="G285" s="120">
        <v>303</v>
      </c>
      <c r="H285" s="121" t="s">
        <v>108</v>
      </c>
      <c r="I285" s="123" t="s">
        <v>188</v>
      </c>
      <c r="J285" s="5"/>
    </row>
    <row r="286" spans="1:10" ht="27.75" customHeight="1" x14ac:dyDescent="0.2">
      <c r="A286" s="35">
        <f t="shared" si="5"/>
        <v>280</v>
      </c>
      <c r="B286" s="118" t="s">
        <v>1644</v>
      </c>
      <c r="C286" s="22" t="s">
        <v>380</v>
      </c>
      <c r="D286" s="118">
        <v>2018.7</v>
      </c>
      <c r="E286" s="119" t="s">
        <v>1639</v>
      </c>
      <c r="F286" s="120">
        <v>355</v>
      </c>
      <c r="G286" s="120">
        <v>788</v>
      </c>
      <c r="H286" s="121" t="s">
        <v>109</v>
      </c>
      <c r="I286" s="123" t="s">
        <v>188</v>
      </c>
      <c r="J286" s="5"/>
    </row>
    <row r="287" spans="1:10" ht="27.75" customHeight="1" x14ac:dyDescent="0.2">
      <c r="A287" s="35">
        <f t="shared" si="5"/>
        <v>281</v>
      </c>
      <c r="B287" s="118" t="s">
        <v>1645</v>
      </c>
      <c r="C287" s="103" t="s">
        <v>380</v>
      </c>
      <c r="D287" s="118">
        <v>2018.7</v>
      </c>
      <c r="E287" s="119" t="s">
        <v>1639</v>
      </c>
      <c r="F287" s="120">
        <v>2063</v>
      </c>
      <c r="G287" s="120">
        <v>4392</v>
      </c>
      <c r="H287" s="121" t="s">
        <v>109</v>
      </c>
      <c r="I287" s="123" t="s">
        <v>188</v>
      </c>
      <c r="J287" s="5"/>
    </row>
    <row r="288" spans="1:10" ht="27.75" customHeight="1" x14ac:dyDescent="0.2">
      <c r="A288" s="35">
        <f t="shared" si="5"/>
        <v>282</v>
      </c>
      <c r="B288" s="122" t="s">
        <v>1614</v>
      </c>
      <c r="C288" s="22" t="s">
        <v>380</v>
      </c>
      <c r="D288" s="118">
        <v>2018.7</v>
      </c>
      <c r="E288" s="119" t="s">
        <v>1634</v>
      </c>
      <c r="F288" s="120">
        <v>2769</v>
      </c>
      <c r="G288" s="120">
        <v>6877</v>
      </c>
      <c r="H288" s="121" t="s">
        <v>1635</v>
      </c>
      <c r="I288" s="123" t="s">
        <v>188</v>
      </c>
      <c r="J288" s="145"/>
    </row>
    <row r="289" spans="1:10" ht="27.75" customHeight="1" x14ac:dyDescent="0.2">
      <c r="A289" s="35">
        <f t="shared" si="5"/>
        <v>283</v>
      </c>
      <c r="B289" s="22" t="s">
        <v>1712</v>
      </c>
      <c r="C289" s="103" t="s">
        <v>380</v>
      </c>
      <c r="D289" s="22">
        <v>2018.8</v>
      </c>
      <c r="E289" s="111" t="s">
        <v>1658</v>
      </c>
      <c r="F289" s="23">
        <v>2861</v>
      </c>
      <c r="G289" s="23">
        <v>6398</v>
      </c>
      <c r="H289" s="25" t="s">
        <v>1656</v>
      </c>
      <c r="I289" s="27" t="s">
        <v>1652</v>
      </c>
    </row>
    <row r="290" spans="1:10" ht="27.75" customHeight="1" x14ac:dyDescent="0.2">
      <c r="A290" s="35">
        <f t="shared" si="5"/>
        <v>284</v>
      </c>
      <c r="B290" s="22" t="s">
        <v>1692</v>
      </c>
      <c r="C290" s="22" t="s">
        <v>380</v>
      </c>
      <c r="D290" s="22">
        <v>2018.8</v>
      </c>
      <c r="E290" s="111" t="s">
        <v>1659</v>
      </c>
      <c r="F290" s="23">
        <v>1322</v>
      </c>
      <c r="G290" s="23">
        <v>2728</v>
      </c>
      <c r="H290" s="25" t="s">
        <v>1656</v>
      </c>
      <c r="I290" s="27" t="s">
        <v>1652</v>
      </c>
      <c r="J290" s="141"/>
    </row>
    <row r="291" spans="1:10" s="26" customFormat="1" ht="28.5" customHeight="1" x14ac:dyDescent="0.2">
      <c r="A291" s="35">
        <f t="shared" si="5"/>
        <v>285</v>
      </c>
      <c r="B291" s="2" t="s">
        <v>1707</v>
      </c>
      <c r="C291" s="2" t="s">
        <v>49</v>
      </c>
      <c r="D291" s="2">
        <v>2018.8</v>
      </c>
      <c r="E291" s="198" t="s">
        <v>1671</v>
      </c>
      <c r="F291" s="38">
        <v>2165</v>
      </c>
      <c r="G291" s="38">
        <v>4435</v>
      </c>
      <c r="H291" s="41" t="s">
        <v>109</v>
      </c>
      <c r="I291" s="40" t="s">
        <v>188</v>
      </c>
    </row>
    <row r="292" spans="1:10" s="26" customFormat="1" ht="28.5" customHeight="1" x14ac:dyDescent="0.2">
      <c r="A292" s="35">
        <f t="shared" si="5"/>
        <v>286</v>
      </c>
      <c r="B292" s="2" t="s">
        <v>1674</v>
      </c>
      <c r="C292" s="87" t="s">
        <v>49</v>
      </c>
      <c r="D292" s="2">
        <v>2018.9</v>
      </c>
      <c r="E292" s="37" t="s">
        <v>918</v>
      </c>
      <c r="F292" s="219">
        <v>393</v>
      </c>
      <c r="G292" s="219">
        <v>825</v>
      </c>
      <c r="H292" s="233" t="s">
        <v>181</v>
      </c>
      <c r="I292" s="257" t="s">
        <v>236</v>
      </c>
    </row>
    <row r="293" spans="1:10" ht="27.75" customHeight="1" x14ac:dyDescent="0.2">
      <c r="A293" s="35">
        <f t="shared" si="5"/>
        <v>287</v>
      </c>
      <c r="B293" s="22" t="s">
        <v>1717</v>
      </c>
      <c r="C293" s="103" t="s">
        <v>380</v>
      </c>
      <c r="D293" s="22" t="s">
        <v>1714</v>
      </c>
      <c r="E293" s="111" t="s">
        <v>1733</v>
      </c>
      <c r="F293" s="23">
        <v>767</v>
      </c>
      <c r="G293" s="23">
        <v>1558</v>
      </c>
      <c r="H293" s="25" t="s">
        <v>1724</v>
      </c>
      <c r="I293" s="27" t="s">
        <v>1725</v>
      </c>
      <c r="J293" s="4" t="s">
        <v>1849</v>
      </c>
    </row>
    <row r="294" spans="1:10" ht="27.75" customHeight="1" x14ac:dyDescent="0.2">
      <c r="A294" s="35">
        <f t="shared" si="5"/>
        <v>288</v>
      </c>
      <c r="B294" s="22" t="s">
        <v>1780</v>
      </c>
      <c r="C294" s="22" t="s">
        <v>380</v>
      </c>
      <c r="D294" s="22">
        <v>2018.11</v>
      </c>
      <c r="E294" s="24" t="s">
        <v>1779</v>
      </c>
      <c r="F294" s="125">
        <v>1129</v>
      </c>
      <c r="G294" s="125">
        <v>2407</v>
      </c>
      <c r="H294" s="126" t="s">
        <v>109</v>
      </c>
      <c r="I294" s="127" t="s">
        <v>188</v>
      </c>
    </row>
    <row r="295" spans="1:10" s="26" customFormat="1" ht="28.5" customHeight="1" x14ac:dyDescent="0.2">
      <c r="A295" s="35">
        <f t="shared" si="5"/>
        <v>289</v>
      </c>
      <c r="B295" s="2" t="s">
        <v>1806</v>
      </c>
      <c r="C295" s="180" t="s">
        <v>49</v>
      </c>
      <c r="D295" s="2">
        <v>2018.12</v>
      </c>
      <c r="E295" s="199" t="s">
        <v>1807</v>
      </c>
      <c r="F295" s="38">
        <v>253</v>
      </c>
      <c r="G295" s="38">
        <v>425</v>
      </c>
      <c r="H295" s="233" t="s">
        <v>189</v>
      </c>
      <c r="I295" s="257" t="s">
        <v>146</v>
      </c>
    </row>
    <row r="296" spans="1:10" s="26" customFormat="1" ht="28.5" customHeight="1" x14ac:dyDescent="0.2">
      <c r="A296" s="35">
        <f t="shared" si="5"/>
        <v>290</v>
      </c>
      <c r="B296" s="2" t="s">
        <v>1819</v>
      </c>
      <c r="C296" s="180" t="s">
        <v>49</v>
      </c>
      <c r="D296" s="2">
        <v>2018.12</v>
      </c>
      <c r="E296" s="198" t="s">
        <v>885</v>
      </c>
      <c r="F296" s="38">
        <v>797</v>
      </c>
      <c r="G296" s="38">
        <v>1667</v>
      </c>
      <c r="H296" s="233" t="s">
        <v>109</v>
      </c>
      <c r="I296" s="257" t="s">
        <v>146</v>
      </c>
    </row>
    <row r="297" spans="1:10" s="26" customFormat="1" ht="28.5" customHeight="1" x14ac:dyDescent="0.2">
      <c r="A297" s="35">
        <f t="shared" si="5"/>
        <v>291</v>
      </c>
      <c r="B297" s="2" t="s">
        <v>1820</v>
      </c>
      <c r="C297" s="180" t="s">
        <v>49</v>
      </c>
      <c r="D297" s="2">
        <v>2018.12</v>
      </c>
      <c r="E297" s="198" t="s">
        <v>885</v>
      </c>
      <c r="F297" s="38">
        <v>522</v>
      </c>
      <c r="G297" s="38">
        <v>1037</v>
      </c>
      <c r="H297" s="233" t="s">
        <v>109</v>
      </c>
      <c r="I297" s="257" t="s">
        <v>146</v>
      </c>
    </row>
    <row r="298" spans="1:10" s="26" customFormat="1" ht="28.5" customHeight="1" x14ac:dyDescent="0.2">
      <c r="A298" s="35">
        <f t="shared" si="5"/>
        <v>292</v>
      </c>
      <c r="B298" s="36" t="s">
        <v>1836</v>
      </c>
      <c r="C298" s="44" t="s">
        <v>49</v>
      </c>
      <c r="D298" s="190">
        <v>2019.1</v>
      </c>
      <c r="E298" s="44" t="s">
        <v>1403</v>
      </c>
      <c r="F298" s="218">
        <v>4768</v>
      </c>
      <c r="G298" s="218">
        <v>9491</v>
      </c>
      <c r="H298" s="240" t="s">
        <v>181</v>
      </c>
      <c r="I298" s="261" t="s">
        <v>146</v>
      </c>
    </row>
    <row r="299" spans="1:10" s="26" customFormat="1" ht="28.5" customHeight="1" x14ac:dyDescent="0.2">
      <c r="A299" s="35">
        <f t="shared" si="5"/>
        <v>293</v>
      </c>
      <c r="B299" s="36" t="s">
        <v>1855</v>
      </c>
      <c r="C299" s="44" t="s">
        <v>49</v>
      </c>
      <c r="D299" s="190">
        <v>2019.2</v>
      </c>
      <c r="E299" s="36" t="s">
        <v>1685</v>
      </c>
      <c r="F299" s="217">
        <v>290</v>
      </c>
      <c r="G299" s="217">
        <v>532</v>
      </c>
      <c r="H299" s="239" t="s">
        <v>109</v>
      </c>
      <c r="I299" s="260" t="s">
        <v>146</v>
      </c>
      <c r="J299" s="4" t="s">
        <v>1849</v>
      </c>
    </row>
    <row r="300" spans="1:10" s="26" customFormat="1" ht="28.5" customHeight="1" x14ac:dyDescent="0.2">
      <c r="A300" s="35">
        <f t="shared" si="5"/>
        <v>294</v>
      </c>
      <c r="B300" s="48" t="s">
        <v>1859</v>
      </c>
      <c r="C300" s="50" t="s">
        <v>49</v>
      </c>
      <c r="D300" s="197">
        <v>2019.2</v>
      </c>
      <c r="E300" s="48" t="s">
        <v>1867</v>
      </c>
      <c r="F300" s="230">
        <v>650</v>
      </c>
      <c r="G300" s="230">
        <v>1279</v>
      </c>
      <c r="H300" s="255" t="s">
        <v>109</v>
      </c>
      <c r="I300" s="277" t="s">
        <v>146</v>
      </c>
      <c r="J300" s="4"/>
    </row>
    <row r="301" spans="1:10" s="26" customFormat="1" ht="28.5" customHeight="1" x14ac:dyDescent="0.2">
      <c r="A301" s="35">
        <f t="shared" si="5"/>
        <v>295</v>
      </c>
      <c r="B301" s="73" t="s">
        <v>1887</v>
      </c>
      <c r="C301" s="186" t="s">
        <v>49</v>
      </c>
      <c r="D301" s="73">
        <v>2019.3</v>
      </c>
      <c r="E301" s="210" t="s">
        <v>1892</v>
      </c>
      <c r="F301" s="74">
        <v>10113</v>
      </c>
      <c r="G301" s="74">
        <v>19818</v>
      </c>
      <c r="H301" s="249" t="s">
        <v>1885</v>
      </c>
      <c r="I301" s="270" t="s">
        <v>146</v>
      </c>
      <c r="J301" s="4" t="s">
        <v>1968</v>
      </c>
    </row>
    <row r="302" spans="1:10" s="26" customFormat="1" ht="28.5" customHeight="1" x14ac:dyDescent="0.2">
      <c r="A302" s="35">
        <f t="shared" si="5"/>
        <v>296</v>
      </c>
      <c r="B302" s="75" t="s">
        <v>1888</v>
      </c>
      <c r="C302" s="184" t="s">
        <v>49</v>
      </c>
      <c r="D302" s="75">
        <v>2019.3</v>
      </c>
      <c r="E302" s="208" t="s">
        <v>1893</v>
      </c>
      <c r="F302" s="77">
        <v>16374</v>
      </c>
      <c r="G302" s="77">
        <v>36885</v>
      </c>
      <c r="H302" s="246" t="s">
        <v>180</v>
      </c>
      <c r="I302" s="268" t="s">
        <v>146</v>
      </c>
      <c r="J302" s="4"/>
    </row>
    <row r="303" spans="1:10" ht="27.75" customHeight="1" x14ac:dyDescent="0.2">
      <c r="A303" s="35">
        <f t="shared" si="5"/>
        <v>297</v>
      </c>
      <c r="B303" s="22" t="s">
        <v>1906</v>
      </c>
      <c r="C303" s="103" t="s">
        <v>380</v>
      </c>
      <c r="D303" s="22">
        <v>2019.4</v>
      </c>
      <c r="E303" s="128" t="s">
        <v>1919</v>
      </c>
      <c r="F303" s="23">
        <v>1612</v>
      </c>
      <c r="G303" s="23">
        <v>3610</v>
      </c>
      <c r="H303" s="126" t="s">
        <v>181</v>
      </c>
      <c r="I303" s="127" t="s">
        <v>236</v>
      </c>
    </row>
    <row r="304" spans="1:10" ht="27.75" customHeight="1" x14ac:dyDescent="0.2">
      <c r="A304" s="35">
        <f t="shared" si="5"/>
        <v>298</v>
      </c>
      <c r="B304" s="22" t="s">
        <v>1914</v>
      </c>
      <c r="C304" s="22" t="s">
        <v>380</v>
      </c>
      <c r="D304" s="22">
        <v>2019.4</v>
      </c>
      <c r="E304" s="128" t="s">
        <v>1925</v>
      </c>
      <c r="F304" s="23">
        <v>845</v>
      </c>
      <c r="G304" s="23">
        <v>1767</v>
      </c>
      <c r="H304" s="126" t="s">
        <v>237</v>
      </c>
      <c r="I304" s="127" t="s">
        <v>236</v>
      </c>
    </row>
    <row r="305" spans="1:10" s="26" customFormat="1" ht="28.5" customHeight="1" x14ac:dyDescent="0.2">
      <c r="A305" s="35">
        <f t="shared" si="5"/>
        <v>299</v>
      </c>
      <c r="B305" s="75" t="s">
        <v>1962</v>
      </c>
      <c r="C305" s="184" t="s">
        <v>49</v>
      </c>
      <c r="D305" s="75">
        <v>2019.6</v>
      </c>
      <c r="E305" s="208" t="s">
        <v>1955</v>
      </c>
      <c r="F305" s="77">
        <v>4168</v>
      </c>
      <c r="G305" s="77">
        <v>9571</v>
      </c>
      <c r="H305" s="246" t="s">
        <v>1904</v>
      </c>
      <c r="I305" s="268" t="s">
        <v>146</v>
      </c>
      <c r="J305" s="4" t="s">
        <v>1849</v>
      </c>
    </row>
    <row r="306" spans="1:10" s="26" customFormat="1" ht="28.5" customHeight="1" x14ac:dyDescent="0.2">
      <c r="A306" s="35">
        <f t="shared" si="5"/>
        <v>300</v>
      </c>
      <c r="B306" s="75" t="s">
        <v>1966</v>
      </c>
      <c r="C306" s="184" t="s">
        <v>49</v>
      </c>
      <c r="D306" s="75">
        <v>2019.6</v>
      </c>
      <c r="E306" s="208" t="s">
        <v>1954</v>
      </c>
      <c r="F306" s="77">
        <v>678</v>
      </c>
      <c r="G306" s="77">
        <v>1560</v>
      </c>
      <c r="H306" s="246" t="s">
        <v>1904</v>
      </c>
      <c r="I306" s="268" t="s">
        <v>146</v>
      </c>
      <c r="J306" s="4" t="s">
        <v>1787</v>
      </c>
    </row>
    <row r="307" spans="1:10" s="26" customFormat="1" ht="28.5" customHeight="1" x14ac:dyDescent="0.2">
      <c r="A307" s="35">
        <f t="shared" si="5"/>
        <v>301</v>
      </c>
      <c r="B307" s="75" t="s">
        <v>1986</v>
      </c>
      <c r="C307" s="184" t="s">
        <v>49</v>
      </c>
      <c r="D307" s="75">
        <v>2019.7</v>
      </c>
      <c r="E307" s="208" t="s">
        <v>1982</v>
      </c>
      <c r="F307" s="77">
        <v>14385</v>
      </c>
      <c r="G307" s="77">
        <v>24275</v>
      </c>
      <c r="H307" s="246" t="s">
        <v>1904</v>
      </c>
      <c r="I307" s="268" t="s">
        <v>146</v>
      </c>
      <c r="J307" s="4"/>
    </row>
    <row r="308" spans="1:10" s="26" customFormat="1" ht="28.5" customHeight="1" x14ac:dyDescent="0.2">
      <c r="A308" s="35">
        <f t="shared" si="5"/>
        <v>302</v>
      </c>
      <c r="B308" s="75" t="s">
        <v>1987</v>
      </c>
      <c r="C308" s="184" t="s">
        <v>49</v>
      </c>
      <c r="D308" s="75">
        <v>2019.7</v>
      </c>
      <c r="E308" s="208" t="s">
        <v>1981</v>
      </c>
      <c r="F308" s="77">
        <v>5124</v>
      </c>
      <c r="G308" s="77">
        <v>12226</v>
      </c>
      <c r="H308" s="246" t="s">
        <v>1904</v>
      </c>
      <c r="I308" s="268" t="s">
        <v>146</v>
      </c>
      <c r="J308" s="4"/>
    </row>
    <row r="309" spans="1:10" s="26" customFormat="1" ht="28.5" customHeight="1" x14ac:dyDescent="0.2">
      <c r="A309" s="35">
        <f t="shared" si="5"/>
        <v>303</v>
      </c>
      <c r="B309" s="75" t="s">
        <v>1991</v>
      </c>
      <c r="C309" s="184" t="s">
        <v>49</v>
      </c>
      <c r="D309" s="75">
        <v>2019.7</v>
      </c>
      <c r="E309" s="208" t="s">
        <v>1917</v>
      </c>
      <c r="F309" s="77">
        <v>2782</v>
      </c>
      <c r="G309" s="77">
        <v>6788</v>
      </c>
      <c r="H309" s="246" t="s">
        <v>1904</v>
      </c>
      <c r="I309" s="268" t="s">
        <v>146</v>
      </c>
      <c r="J309" s="4"/>
    </row>
    <row r="310" spans="1:10" s="26" customFormat="1" ht="28.5" customHeight="1" x14ac:dyDescent="0.2">
      <c r="A310" s="35">
        <f t="shared" si="5"/>
        <v>304</v>
      </c>
      <c r="B310" s="75" t="s">
        <v>1988</v>
      </c>
      <c r="C310" s="184" t="s">
        <v>49</v>
      </c>
      <c r="D310" s="75">
        <v>2019.7</v>
      </c>
      <c r="E310" s="208" t="s">
        <v>1979</v>
      </c>
      <c r="F310" s="77">
        <v>1034</v>
      </c>
      <c r="G310" s="77">
        <v>2053</v>
      </c>
      <c r="H310" s="246" t="s">
        <v>1904</v>
      </c>
      <c r="I310" s="268" t="s">
        <v>146</v>
      </c>
      <c r="J310" s="4" t="s">
        <v>1787</v>
      </c>
    </row>
    <row r="311" spans="1:10" s="26" customFormat="1" ht="28.5" customHeight="1" x14ac:dyDescent="0.2">
      <c r="A311" s="35">
        <f t="shared" si="5"/>
        <v>305</v>
      </c>
      <c r="B311" s="75" t="s">
        <v>1989</v>
      </c>
      <c r="C311" s="184" t="s">
        <v>49</v>
      </c>
      <c r="D311" s="75">
        <v>2019.7</v>
      </c>
      <c r="E311" s="208" t="s">
        <v>1925</v>
      </c>
      <c r="F311" s="77">
        <v>373</v>
      </c>
      <c r="G311" s="77">
        <v>774</v>
      </c>
      <c r="H311" s="246" t="s">
        <v>181</v>
      </c>
      <c r="I311" s="268" t="s">
        <v>1990</v>
      </c>
      <c r="J311" s="4"/>
    </row>
    <row r="312" spans="1:10" s="26" customFormat="1" ht="28.5" customHeight="1" x14ac:dyDescent="0.2">
      <c r="A312" s="35">
        <f t="shared" si="5"/>
        <v>306</v>
      </c>
      <c r="B312" s="75" t="s">
        <v>1996</v>
      </c>
      <c r="C312" s="184" t="s">
        <v>49</v>
      </c>
      <c r="D312" s="75">
        <v>2019.8</v>
      </c>
      <c r="E312" s="208" t="s">
        <v>2004</v>
      </c>
      <c r="F312" s="77">
        <v>10173</v>
      </c>
      <c r="G312" s="77">
        <v>18784</v>
      </c>
      <c r="H312" s="246" t="s">
        <v>1904</v>
      </c>
      <c r="I312" s="268" t="s">
        <v>146</v>
      </c>
      <c r="J312" s="4"/>
    </row>
    <row r="313" spans="1:10" s="26" customFormat="1" ht="28.5" customHeight="1" x14ac:dyDescent="0.2">
      <c r="A313" s="35">
        <f t="shared" si="5"/>
        <v>307</v>
      </c>
      <c r="B313" s="75" t="s">
        <v>2025</v>
      </c>
      <c r="C313" s="184" t="s">
        <v>49</v>
      </c>
      <c r="D313" s="75">
        <v>2019.9</v>
      </c>
      <c r="E313" s="208" t="s">
        <v>2028</v>
      </c>
      <c r="F313" s="77">
        <v>3162</v>
      </c>
      <c r="G313" s="77">
        <v>7707</v>
      </c>
      <c r="H313" s="246" t="s">
        <v>181</v>
      </c>
      <c r="I313" s="268" t="s">
        <v>236</v>
      </c>
      <c r="J313" s="4" t="s">
        <v>1849</v>
      </c>
    </row>
    <row r="314" spans="1:10" ht="27.75" customHeight="1" x14ac:dyDescent="0.2">
      <c r="A314" s="35">
        <f t="shared" si="5"/>
        <v>308</v>
      </c>
      <c r="B314" s="22" t="s">
        <v>2014</v>
      </c>
      <c r="C314" s="103" t="s">
        <v>380</v>
      </c>
      <c r="D314" s="22">
        <v>2019.9</v>
      </c>
      <c r="E314" s="128" t="s">
        <v>2037</v>
      </c>
      <c r="F314" s="23">
        <v>617</v>
      </c>
      <c r="G314" s="23">
        <v>1608</v>
      </c>
      <c r="H314" s="126" t="s">
        <v>181</v>
      </c>
      <c r="I314" s="127" t="s">
        <v>236</v>
      </c>
    </row>
    <row r="315" spans="1:10" s="26" customFormat="1" ht="28.5" customHeight="1" x14ac:dyDescent="0.2">
      <c r="A315" s="35">
        <f t="shared" si="5"/>
        <v>309</v>
      </c>
      <c r="B315" s="75" t="s">
        <v>2053</v>
      </c>
      <c r="C315" s="184" t="s">
        <v>49</v>
      </c>
      <c r="D315" s="192">
        <v>2019.1</v>
      </c>
      <c r="E315" s="208" t="s">
        <v>1917</v>
      </c>
      <c r="F315" s="77">
        <v>841</v>
      </c>
      <c r="G315" s="77">
        <v>2183</v>
      </c>
      <c r="H315" s="246" t="s">
        <v>181</v>
      </c>
      <c r="I315" s="268" t="s">
        <v>236</v>
      </c>
      <c r="J315" s="4"/>
    </row>
    <row r="316" spans="1:10" s="26" customFormat="1" ht="28.5" customHeight="1" x14ac:dyDescent="0.2">
      <c r="A316" s="35">
        <f t="shared" si="5"/>
        <v>310</v>
      </c>
      <c r="B316" s="75" t="s">
        <v>2054</v>
      </c>
      <c r="C316" s="184" t="s">
        <v>49</v>
      </c>
      <c r="D316" s="192">
        <v>2019.1</v>
      </c>
      <c r="E316" s="208" t="s">
        <v>2057</v>
      </c>
      <c r="F316" s="77">
        <v>188</v>
      </c>
      <c r="G316" s="77">
        <v>413</v>
      </c>
      <c r="H316" s="246" t="s">
        <v>181</v>
      </c>
      <c r="I316" s="268" t="s">
        <v>236</v>
      </c>
      <c r="J316" s="4" t="s">
        <v>1787</v>
      </c>
    </row>
    <row r="317" spans="1:10" s="26" customFormat="1" ht="28.5" customHeight="1" x14ac:dyDescent="0.2">
      <c r="A317" s="35">
        <f t="shared" si="5"/>
        <v>311</v>
      </c>
      <c r="B317" s="75" t="s">
        <v>2080</v>
      </c>
      <c r="C317" s="184" t="s">
        <v>49</v>
      </c>
      <c r="D317" s="75">
        <v>2019.11</v>
      </c>
      <c r="E317" s="208" t="s">
        <v>2067</v>
      </c>
      <c r="F317" s="77">
        <v>1149</v>
      </c>
      <c r="G317" s="77">
        <v>2365</v>
      </c>
      <c r="H317" s="246" t="s">
        <v>181</v>
      </c>
      <c r="I317" s="268" t="s">
        <v>236</v>
      </c>
      <c r="J317" s="145"/>
    </row>
    <row r="318" spans="1:10" s="26" customFormat="1" ht="28.5" customHeight="1" x14ac:dyDescent="0.2">
      <c r="A318" s="35">
        <f t="shared" si="5"/>
        <v>312</v>
      </c>
      <c r="B318" s="75" t="s">
        <v>2105</v>
      </c>
      <c r="C318" s="184" t="s">
        <v>49</v>
      </c>
      <c r="D318" s="75">
        <v>2019.12</v>
      </c>
      <c r="E318" s="208" t="s">
        <v>2090</v>
      </c>
      <c r="F318" s="77">
        <v>693</v>
      </c>
      <c r="G318" s="77">
        <v>1568</v>
      </c>
      <c r="H318" s="246" t="s">
        <v>181</v>
      </c>
      <c r="I318" s="268" t="s">
        <v>236</v>
      </c>
      <c r="J318" s="141"/>
    </row>
    <row r="319" spans="1:10" ht="27.75" customHeight="1" x14ac:dyDescent="0.2">
      <c r="A319" s="35">
        <f t="shared" si="5"/>
        <v>313</v>
      </c>
      <c r="B319" s="22" t="s">
        <v>2302</v>
      </c>
      <c r="C319" s="22" t="s">
        <v>380</v>
      </c>
      <c r="D319" s="22">
        <v>2020.3</v>
      </c>
      <c r="E319" s="128" t="s">
        <v>1917</v>
      </c>
      <c r="F319" s="23">
        <v>3411</v>
      </c>
      <c r="G319" s="23">
        <v>7848</v>
      </c>
      <c r="H319" s="126" t="s">
        <v>181</v>
      </c>
      <c r="I319" s="127" t="s">
        <v>236</v>
      </c>
      <c r="J319" s="141"/>
    </row>
    <row r="320" spans="1:10" ht="27.75" customHeight="1" x14ac:dyDescent="0.2">
      <c r="A320" s="35">
        <f t="shared" si="5"/>
        <v>314</v>
      </c>
      <c r="B320" s="22" t="s">
        <v>2303</v>
      </c>
      <c r="C320" s="103" t="s">
        <v>380</v>
      </c>
      <c r="D320" s="22">
        <v>2020.3</v>
      </c>
      <c r="E320" s="128" t="s">
        <v>2306</v>
      </c>
      <c r="F320" s="23">
        <v>6097</v>
      </c>
      <c r="G320" s="23">
        <v>10460</v>
      </c>
      <c r="H320" s="126" t="s">
        <v>181</v>
      </c>
      <c r="I320" s="127" t="s">
        <v>236</v>
      </c>
      <c r="J320" s="141"/>
    </row>
    <row r="321" spans="1:10" ht="27.75" customHeight="1" x14ac:dyDescent="0.2">
      <c r="A321" s="35">
        <f t="shared" si="5"/>
        <v>315</v>
      </c>
      <c r="B321" s="22" t="s">
        <v>2354</v>
      </c>
      <c r="C321" s="134" t="s">
        <v>2355</v>
      </c>
      <c r="D321" s="22">
        <v>2020.4</v>
      </c>
      <c r="E321" s="128" t="s">
        <v>2095</v>
      </c>
      <c r="F321" s="23">
        <v>3524</v>
      </c>
      <c r="G321" s="23">
        <v>6172</v>
      </c>
      <c r="H321" s="126" t="s">
        <v>181</v>
      </c>
      <c r="I321" s="127" t="s">
        <v>236</v>
      </c>
      <c r="J321" s="4" t="s">
        <v>1849</v>
      </c>
    </row>
    <row r="322" spans="1:10" ht="27.75" customHeight="1" x14ac:dyDescent="0.2">
      <c r="A322" s="35">
        <f t="shared" si="5"/>
        <v>316</v>
      </c>
      <c r="B322" s="22" t="s">
        <v>2356</v>
      </c>
      <c r="C322" s="134" t="s">
        <v>2355</v>
      </c>
      <c r="D322" s="22">
        <v>2020.4</v>
      </c>
      <c r="E322" s="128" t="s">
        <v>2357</v>
      </c>
      <c r="F322" s="23">
        <v>1281</v>
      </c>
      <c r="G322" s="23">
        <v>2668</v>
      </c>
      <c r="H322" s="126" t="s">
        <v>181</v>
      </c>
      <c r="I322" s="127" t="s">
        <v>236</v>
      </c>
      <c r="J322" s="4" t="s">
        <v>1849</v>
      </c>
    </row>
    <row r="323" spans="1:10" ht="27.75" customHeight="1" x14ac:dyDescent="0.2">
      <c r="A323" s="35">
        <f t="shared" si="5"/>
        <v>317</v>
      </c>
      <c r="B323" s="22" t="s">
        <v>2358</v>
      </c>
      <c r="C323" s="134" t="s">
        <v>2355</v>
      </c>
      <c r="D323" s="22">
        <v>2020.4</v>
      </c>
      <c r="E323" s="128" t="s">
        <v>2359</v>
      </c>
      <c r="F323" s="23">
        <v>1888</v>
      </c>
      <c r="G323" s="23">
        <v>4253</v>
      </c>
      <c r="H323" s="126" t="s">
        <v>181</v>
      </c>
      <c r="I323" s="127" t="s">
        <v>236</v>
      </c>
    </row>
    <row r="324" spans="1:10" ht="27.75" customHeight="1" x14ac:dyDescent="0.2">
      <c r="A324" s="35">
        <f t="shared" si="5"/>
        <v>318</v>
      </c>
      <c r="B324" s="22" t="s">
        <v>2360</v>
      </c>
      <c r="C324" s="134" t="s">
        <v>2355</v>
      </c>
      <c r="D324" s="22">
        <v>2020.4</v>
      </c>
      <c r="E324" s="128" t="s">
        <v>1917</v>
      </c>
      <c r="F324" s="23">
        <v>5561</v>
      </c>
      <c r="G324" s="23">
        <v>10503</v>
      </c>
      <c r="H324" s="126" t="s">
        <v>2097</v>
      </c>
      <c r="I324" s="127" t="s">
        <v>236</v>
      </c>
    </row>
    <row r="325" spans="1:10" ht="27.75" customHeight="1" x14ac:dyDescent="0.2">
      <c r="A325" s="35">
        <f t="shared" si="5"/>
        <v>319</v>
      </c>
      <c r="B325" s="22" t="s">
        <v>2361</v>
      </c>
      <c r="C325" s="134" t="s">
        <v>2355</v>
      </c>
      <c r="D325" s="22">
        <v>2020.4</v>
      </c>
      <c r="E325" s="128" t="s">
        <v>1917</v>
      </c>
      <c r="F325" s="23">
        <v>4352</v>
      </c>
      <c r="G325" s="23">
        <v>12899</v>
      </c>
      <c r="H325" s="126" t="s">
        <v>181</v>
      </c>
      <c r="I325" s="127" t="s">
        <v>236</v>
      </c>
    </row>
    <row r="326" spans="1:10" ht="27.75" customHeight="1" thickBot="1" x14ac:dyDescent="0.25">
      <c r="A326" s="298">
        <f>ROW()-6</f>
        <v>320</v>
      </c>
      <c r="B326" s="299" t="s">
        <v>2388</v>
      </c>
      <c r="C326" s="300" t="s">
        <v>2355</v>
      </c>
      <c r="D326" s="299">
        <v>2020.5</v>
      </c>
      <c r="E326" s="301" t="s">
        <v>2389</v>
      </c>
      <c r="F326" s="302">
        <v>2415</v>
      </c>
      <c r="G326" s="302">
        <v>4783</v>
      </c>
      <c r="H326" s="303" t="s">
        <v>181</v>
      </c>
      <c r="I326" s="304" t="s">
        <v>236</v>
      </c>
    </row>
    <row r="327" spans="1:10" s="13" customFormat="1" ht="28.5" customHeight="1" x14ac:dyDescent="0.2">
      <c r="A327" s="319" t="s">
        <v>2334</v>
      </c>
      <c r="B327" s="320"/>
      <c r="C327" s="320"/>
      <c r="D327" s="320"/>
      <c r="E327" s="320"/>
      <c r="F327" s="320"/>
      <c r="G327" s="320"/>
      <c r="H327" s="320"/>
      <c r="I327" s="321"/>
      <c r="J327" s="4"/>
    </row>
    <row r="328" spans="1:10" ht="27.75" customHeight="1" x14ac:dyDescent="0.2">
      <c r="A328" s="35">
        <f>ROW()-7</f>
        <v>321</v>
      </c>
      <c r="B328" s="15" t="s">
        <v>92</v>
      </c>
      <c r="C328" s="15" t="s">
        <v>98</v>
      </c>
      <c r="D328" s="15">
        <v>2005.9</v>
      </c>
      <c r="E328" s="16" t="s">
        <v>1159</v>
      </c>
      <c r="F328" s="17">
        <v>4209</v>
      </c>
      <c r="G328" s="17">
        <v>14192</v>
      </c>
      <c r="H328" s="20" t="s">
        <v>9</v>
      </c>
      <c r="I328" s="19" t="s">
        <v>236</v>
      </c>
      <c r="J328" s="141"/>
    </row>
    <row r="329" spans="1:10" s="13" customFormat="1" ht="28.5" customHeight="1" x14ac:dyDescent="0.2">
      <c r="A329" s="35">
        <f t="shared" ref="A329:A352" si="6">ROW()-7</f>
        <v>322</v>
      </c>
      <c r="B329" s="36" t="s">
        <v>220</v>
      </c>
      <c r="C329" s="2" t="s">
        <v>2129</v>
      </c>
      <c r="D329" s="2">
        <v>2010.7</v>
      </c>
      <c r="E329" s="44" t="s">
        <v>1229</v>
      </c>
      <c r="F329" s="42">
        <v>1385</v>
      </c>
      <c r="G329" s="42">
        <v>2630</v>
      </c>
      <c r="H329" s="45" t="s">
        <v>6</v>
      </c>
      <c r="I329" s="43" t="s">
        <v>236</v>
      </c>
      <c r="J329" s="143"/>
    </row>
    <row r="330" spans="1:10" s="13" customFormat="1" ht="28.5" customHeight="1" x14ac:dyDescent="0.2">
      <c r="A330" s="35">
        <f t="shared" si="6"/>
        <v>323</v>
      </c>
      <c r="B330" s="36" t="s">
        <v>152</v>
      </c>
      <c r="C330" s="2" t="s">
        <v>2129</v>
      </c>
      <c r="D330" s="60">
        <v>2010.1</v>
      </c>
      <c r="E330" s="44" t="s">
        <v>1180</v>
      </c>
      <c r="F330" s="42">
        <v>136</v>
      </c>
      <c r="G330" s="42">
        <v>200</v>
      </c>
      <c r="H330" s="58" t="s">
        <v>124</v>
      </c>
      <c r="I330" s="59" t="s">
        <v>236</v>
      </c>
      <c r="J330" s="141"/>
    </row>
    <row r="331" spans="1:10" s="13" customFormat="1" ht="28.5" customHeight="1" x14ac:dyDescent="0.2">
      <c r="A331" s="35">
        <f t="shared" si="6"/>
        <v>324</v>
      </c>
      <c r="B331" s="36" t="s">
        <v>183</v>
      </c>
      <c r="C331" s="2" t="s">
        <v>2129</v>
      </c>
      <c r="D331" s="2">
        <v>2011.6</v>
      </c>
      <c r="E331" s="44" t="s">
        <v>1256</v>
      </c>
      <c r="F331" s="42">
        <v>1452</v>
      </c>
      <c r="G331" s="42">
        <v>3095</v>
      </c>
      <c r="H331" s="45" t="s">
        <v>124</v>
      </c>
      <c r="I331" s="43" t="s">
        <v>236</v>
      </c>
      <c r="J331" s="141"/>
    </row>
    <row r="332" spans="1:10" ht="27.75" customHeight="1" x14ac:dyDescent="0.2">
      <c r="A332" s="35">
        <f t="shared" si="6"/>
        <v>325</v>
      </c>
      <c r="B332" s="22" t="s">
        <v>837</v>
      </c>
      <c r="C332" s="22" t="s">
        <v>836</v>
      </c>
      <c r="D332" s="15">
        <v>2013.6</v>
      </c>
      <c r="E332" s="16" t="s">
        <v>1102</v>
      </c>
      <c r="F332" s="17">
        <v>8152</v>
      </c>
      <c r="G332" s="17">
        <v>15899</v>
      </c>
      <c r="H332" s="20" t="s">
        <v>124</v>
      </c>
      <c r="I332" s="19" t="s">
        <v>236</v>
      </c>
    </row>
    <row r="333" spans="1:10" ht="24.6" customHeight="1" x14ac:dyDescent="0.2">
      <c r="A333" s="35">
        <f t="shared" si="6"/>
        <v>326</v>
      </c>
      <c r="B333" s="22" t="s">
        <v>419</v>
      </c>
      <c r="C333" s="22" t="s">
        <v>836</v>
      </c>
      <c r="D333" s="22">
        <v>2014.3</v>
      </c>
      <c r="E333" s="157" t="s">
        <v>995</v>
      </c>
      <c r="F333" s="162">
        <v>533</v>
      </c>
      <c r="G333" s="17">
        <v>1027</v>
      </c>
      <c r="H333" s="20" t="s">
        <v>109</v>
      </c>
      <c r="I333" s="19" t="s">
        <v>236</v>
      </c>
    </row>
    <row r="334" spans="1:10" s="13" customFormat="1" ht="28.5" customHeight="1" x14ac:dyDescent="0.2">
      <c r="A334" s="35">
        <f t="shared" si="6"/>
        <v>327</v>
      </c>
      <c r="B334" s="2" t="s">
        <v>608</v>
      </c>
      <c r="C334" s="2" t="s">
        <v>1509</v>
      </c>
      <c r="D334" s="60">
        <v>2015.1</v>
      </c>
      <c r="E334" s="37" t="s">
        <v>944</v>
      </c>
      <c r="F334" s="38">
        <v>589</v>
      </c>
      <c r="G334" s="38">
        <v>1550</v>
      </c>
      <c r="H334" s="41" t="s">
        <v>109</v>
      </c>
      <c r="I334" s="40" t="s">
        <v>236</v>
      </c>
      <c r="J334" s="141"/>
    </row>
    <row r="335" spans="1:10" s="13" customFormat="1" ht="28.5" customHeight="1" x14ac:dyDescent="0.2">
      <c r="A335" s="35">
        <f t="shared" si="6"/>
        <v>328</v>
      </c>
      <c r="B335" s="2" t="s">
        <v>624</v>
      </c>
      <c r="C335" s="2" t="s">
        <v>1509</v>
      </c>
      <c r="D335" s="2">
        <v>2015.12</v>
      </c>
      <c r="E335" s="37" t="s">
        <v>1044</v>
      </c>
      <c r="F335" s="38">
        <v>6538</v>
      </c>
      <c r="G335" s="38">
        <v>12025</v>
      </c>
      <c r="H335" s="41" t="s">
        <v>109</v>
      </c>
      <c r="I335" s="40" t="s">
        <v>236</v>
      </c>
      <c r="J335" s="141"/>
    </row>
    <row r="336" spans="1:10" s="13" customFormat="1" ht="28.5" customHeight="1" x14ac:dyDescent="0.2">
      <c r="A336" s="35">
        <f t="shared" si="6"/>
        <v>329</v>
      </c>
      <c r="B336" s="2" t="s">
        <v>627</v>
      </c>
      <c r="C336" s="2" t="s">
        <v>1509</v>
      </c>
      <c r="D336" s="2">
        <v>2015.12</v>
      </c>
      <c r="E336" s="37" t="s">
        <v>1300</v>
      </c>
      <c r="F336" s="38">
        <v>4040</v>
      </c>
      <c r="G336" s="38">
        <v>7708</v>
      </c>
      <c r="H336" s="41" t="s">
        <v>109</v>
      </c>
      <c r="I336" s="40" t="s">
        <v>236</v>
      </c>
      <c r="J336" s="141"/>
    </row>
    <row r="337" spans="1:10" s="13" customFormat="1" ht="28.5" customHeight="1" x14ac:dyDescent="0.2">
      <c r="A337" s="35">
        <f t="shared" si="6"/>
        <v>330</v>
      </c>
      <c r="B337" s="2" t="s">
        <v>663</v>
      </c>
      <c r="C337" s="2" t="s">
        <v>1509</v>
      </c>
      <c r="D337" s="2">
        <v>2016.5</v>
      </c>
      <c r="E337" s="37" t="s">
        <v>908</v>
      </c>
      <c r="F337" s="38">
        <v>2694</v>
      </c>
      <c r="G337" s="38">
        <v>7507</v>
      </c>
      <c r="H337" s="41" t="s">
        <v>254</v>
      </c>
      <c r="I337" s="40" t="s">
        <v>236</v>
      </c>
      <c r="J337" s="141"/>
    </row>
    <row r="338" spans="1:10" s="13" customFormat="1" ht="28.5" customHeight="1" x14ac:dyDescent="0.2">
      <c r="A338" s="35">
        <f t="shared" si="6"/>
        <v>331</v>
      </c>
      <c r="B338" s="2" t="s">
        <v>687</v>
      </c>
      <c r="C338" s="2" t="s">
        <v>1509</v>
      </c>
      <c r="D338" s="2">
        <v>2016.7</v>
      </c>
      <c r="E338" s="37" t="s">
        <v>894</v>
      </c>
      <c r="F338" s="38">
        <v>2120</v>
      </c>
      <c r="G338" s="38">
        <v>3665</v>
      </c>
      <c r="H338" s="41" t="s">
        <v>109</v>
      </c>
      <c r="I338" s="40" t="s">
        <v>236</v>
      </c>
      <c r="J338" s="141"/>
    </row>
    <row r="339" spans="1:10" s="13" customFormat="1" ht="28.5" customHeight="1" x14ac:dyDescent="0.2">
      <c r="A339" s="35">
        <f t="shared" si="6"/>
        <v>332</v>
      </c>
      <c r="B339" s="2" t="s">
        <v>688</v>
      </c>
      <c r="C339" s="2" t="s">
        <v>1509</v>
      </c>
      <c r="D339" s="2">
        <v>2016.7</v>
      </c>
      <c r="E339" s="37" t="s">
        <v>1018</v>
      </c>
      <c r="F339" s="38">
        <v>1011</v>
      </c>
      <c r="G339" s="38">
        <v>2008</v>
      </c>
      <c r="H339" s="41" t="s">
        <v>109</v>
      </c>
      <c r="I339" s="40" t="s">
        <v>236</v>
      </c>
      <c r="J339" s="141"/>
    </row>
    <row r="340" spans="1:10" s="13" customFormat="1" ht="28.5" customHeight="1" x14ac:dyDescent="0.2">
      <c r="A340" s="35">
        <f t="shared" si="6"/>
        <v>333</v>
      </c>
      <c r="B340" s="2" t="s">
        <v>718</v>
      </c>
      <c r="C340" s="2" t="s">
        <v>1509</v>
      </c>
      <c r="D340" s="2">
        <v>2016.9</v>
      </c>
      <c r="E340" s="37" t="s">
        <v>978</v>
      </c>
      <c r="F340" s="38">
        <v>4843</v>
      </c>
      <c r="G340" s="38">
        <v>9636</v>
      </c>
      <c r="H340" s="41" t="s">
        <v>108</v>
      </c>
      <c r="I340" s="40" t="s">
        <v>236</v>
      </c>
      <c r="J340" s="141"/>
    </row>
    <row r="341" spans="1:10" s="13" customFormat="1" ht="28.5" customHeight="1" x14ac:dyDescent="0.2">
      <c r="A341" s="35">
        <f t="shared" si="6"/>
        <v>334</v>
      </c>
      <c r="B341" s="2" t="s">
        <v>833</v>
      </c>
      <c r="C341" s="2" t="s">
        <v>1509</v>
      </c>
      <c r="D341" s="2">
        <v>2017.5</v>
      </c>
      <c r="E341" s="37" t="s">
        <v>930</v>
      </c>
      <c r="F341" s="38">
        <v>4200</v>
      </c>
      <c r="G341" s="38">
        <v>8294</v>
      </c>
      <c r="H341" s="41" t="s">
        <v>109</v>
      </c>
      <c r="I341" s="84" t="s">
        <v>236</v>
      </c>
      <c r="J341" s="141" t="s">
        <v>1847</v>
      </c>
    </row>
    <row r="342" spans="1:10" s="13" customFormat="1" ht="28.5" customHeight="1" x14ac:dyDescent="0.2">
      <c r="A342" s="35">
        <f t="shared" si="6"/>
        <v>335</v>
      </c>
      <c r="B342" s="2" t="s">
        <v>834</v>
      </c>
      <c r="C342" s="2" t="s">
        <v>1509</v>
      </c>
      <c r="D342" s="2">
        <v>2017.5</v>
      </c>
      <c r="E342" s="37" t="s">
        <v>930</v>
      </c>
      <c r="F342" s="38">
        <v>3206</v>
      </c>
      <c r="G342" s="38">
        <v>7236</v>
      </c>
      <c r="H342" s="41" t="s">
        <v>109</v>
      </c>
      <c r="I342" s="84" t="s">
        <v>236</v>
      </c>
      <c r="J342" s="141"/>
    </row>
    <row r="343" spans="1:10" s="13" customFormat="1" ht="28.5" customHeight="1" x14ac:dyDescent="0.2">
      <c r="A343" s="35">
        <f t="shared" si="6"/>
        <v>336</v>
      </c>
      <c r="B343" s="89" t="s">
        <v>1398</v>
      </c>
      <c r="C343" s="2" t="s">
        <v>1509</v>
      </c>
      <c r="D343" s="2">
        <v>2017.7</v>
      </c>
      <c r="E343" s="37" t="s">
        <v>894</v>
      </c>
      <c r="F343" s="38">
        <v>1710</v>
      </c>
      <c r="G343" s="38">
        <v>4495</v>
      </c>
      <c r="H343" s="41" t="s">
        <v>109</v>
      </c>
      <c r="I343" s="40" t="s">
        <v>236</v>
      </c>
      <c r="J343" s="141"/>
    </row>
    <row r="344" spans="1:10" s="13" customFormat="1" ht="28.5" customHeight="1" x14ac:dyDescent="0.2">
      <c r="A344" s="35">
        <f t="shared" si="6"/>
        <v>337</v>
      </c>
      <c r="B344" s="89" t="s">
        <v>1485</v>
      </c>
      <c r="C344" s="2" t="s">
        <v>1509</v>
      </c>
      <c r="D344" s="2">
        <v>2018.2</v>
      </c>
      <c r="E344" s="37" t="s">
        <v>952</v>
      </c>
      <c r="F344" s="38">
        <v>6063</v>
      </c>
      <c r="G344" s="38">
        <v>12281</v>
      </c>
      <c r="H344" s="41" t="s">
        <v>6</v>
      </c>
      <c r="I344" s="40" t="s">
        <v>188</v>
      </c>
    </row>
    <row r="345" spans="1:10" s="13" customFormat="1" ht="28.5" customHeight="1" x14ac:dyDescent="0.2">
      <c r="A345" s="35">
        <f t="shared" si="6"/>
        <v>338</v>
      </c>
      <c r="B345" s="2" t="s">
        <v>1580</v>
      </c>
      <c r="C345" s="2" t="s">
        <v>1509</v>
      </c>
      <c r="D345" s="2">
        <v>2018.3</v>
      </c>
      <c r="E345" s="37" t="s">
        <v>1514</v>
      </c>
      <c r="F345" s="38">
        <v>1713</v>
      </c>
      <c r="G345" s="38">
        <v>3564</v>
      </c>
      <c r="H345" s="41" t="s">
        <v>124</v>
      </c>
      <c r="I345" s="40" t="s">
        <v>188</v>
      </c>
      <c r="J345" s="141" t="s">
        <v>1749</v>
      </c>
    </row>
    <row r="346" spans="1:10" s="13" customFormat="1" ht="28.5" customHeight="1" x14ac:dyDescent="0.2">
      <c r="A346" s="35">
        <f t="shared" si="6"/>
        <v>339</v>
      </c>
      <c r="B346" s="89" t="s">
        <v>1605</v>
      </c>
      <c r="C346" s="2" t="s">
        <v>1509</v>
      </c>
      <c r="D346" s="2">
        <v>2018.6</v>
      </c>
      <c r="E346" s="37" t="s">
        <v>1037</v>
      </c>
      <c r="F346" s="38">
        <v>4007</v>
      </c>
      <c r="G346" s="38">
        <v>9263</v>
      </c>
      <c r="H346" s="41" t="s">
        <v>6</v>
      </c>
      <c r="I346" s="40" t="s">
        <v>146</v>
      </c>
      <c r="J346" s="1"/>
    </row>
    <row r="347" spans="1:10" s="13" customFormat="1" ht="28.5" customHeight="1" x14ac:dyDescent="0.2">
      <c r="A347" s="35">
        <f t="shared" si="6"/>
        <v>340</v>
      </c>
      <c r="B347" s="89" t="s">
        <v>1742</v>
      </c>
      <c r="C347" s="180" t="s">
        <v>1509</v>
      </c>
      <c r="D347" s="2" t="s">
        <v>1714</v>
      </c>
      <c r="E347" s="199" t="s">
        <v>1743</v>
      </c>
      <c r="F347" s="225">
        <v>1955</v>
      </c>
      <c r="G347" s="219">
        <v>4583</v>
      </c>
      <c r="H347" s="233" t="s">
        <v>181</v>
      </c>
      <c r="I347" s="257" t="s">
        <v>236</v>
      </c>
    </row>
    <row r="348" spans="1:10" s="13" customFormat="1" ht="28.5" customHeight="1" x14ac:dyDescent="0.2">
      <c r="A348" s="35">
        <f t="shared" si="6"/>
        <v>341</v>
      </c>
      <c r="B348" s="2" t="s">
        <v>1854</v>
      </c>
      <c r="C348" s="44" t="s">
        <v>1509</v>
      </c>
      <c r="D348" s="190">
        <v>2019.2</v>
      </c>
      <c r="E348" s="36" t="s">
        <v>1864</v>
      </c>
      <c r="F348" s="217">
        <v>7077</v>
      </c>
      <c r="G348" s="217">
        <v>12558</v>
      </c>
      <c r="H348" s="239" t="s">
        <v>109</v>
      </c>
      <c r="I348" s="260" t="s">
        <v>146</v>
      </c>
      <c r="J348" s="4" t="s">
        <v>1849</v>
      </c>
    </row>
    <row r="349" spans="1:10" s="13" customFormat="1" ht="28.5" customHeight="1" x14ac:dyDescent="0.2">
      <c r="A349" s="35">
        <f t="shared" si="6"/>
        <v>342</v>
      </c>
      <c r="B349" s="2" t="s">
        <v>2000</v>
      </c>
      <c r="C349" s="180" t="s">
        <v>1509</v>
      </c>
      <c r="D349" s="2">
        <v>2019.8</v>
      </c>
      <c r="E349" s="199" t="s">
        <v>1953</v>
      </c>
      <c r="F349" s="38">
        <v>10516</v>
      </c>
      <c r="G349" s="38">
        <v>23339</v>
      </c>
      <c r="H349" s="233" t="s">
        <v>1904</v>
      </c>
      <c r="I349" s="257" t="s">
        <v>146</v>
      </c>
      <c r="J349" s="1"/>
    </row>
    <row r="350" spans="1:10" s="13" customFormat="1" ht="28.5" customHeight="1" x14ac:dyDescent="0.2">
      <c r="A350" s="35">
        <f t="shared" si="6"/>
        <v>343</v>
      </c>
      <c r="B350" s="2" t="s">
        <v>2001</v>
      </c>
      <c r="C350" s="180" t="s">
        <v>1509</v>
      </c>
      <c r="D350" s="2">
        <v>2019.8</v>
      </c>
      <c r="E350" s="199" t="s">
        <v>2008</v>
      </c>
      <c r="F350" s="38">
        <v>3951</v>
      </c>
      <c r="G350" s="38">
        <v>7604</v>
      </c>
      <c r="H350" s="233" t="s">
        <v>1904</v>
      </c>
      <c r="I350" s="257" t="s">
        <v>146</v>
      </c>
      <c r="J350" s="4" t="s">
        <v>2111</v>
      </c>
    </row>
    <row r="351" spans="1:10" s="13" customFormat="1" ht="28.5" customHeight="1" x14ac:dyDescent="0.2">
      <c r="A351" s="35">
        <f t="shared" si="6"/>
        <v>344</v>
      </c>
      <c r="B351" s="2" t="s">
        <v>2002</v>
      </c>
      <c r="C351" s="180" t="s">
        <v>1509</v>
      </c>
      <c r="D351" s="2">
        <v>2019.8</v>
      </c>
      <c r="E351" s="199" t="s">
        <v>2009</v>
      </c>
      <c r="F351" s="38">
        <v>2775</v>
      </c>
      <c r="G351" s="38">
        <v>6369</v>
      </c>
      <c r="H351" s="233" t="s">
        <v>1959</v>
      </c>
      <c r="I351" s="257" t="s">
        <v>146</v>
      </c>
      <c r="J351" s="4"/>
    </row>
    <row r="352" spans="1:10" s="13" customFormat="1" ht="28.5" customHeight="1" x14ac:dyDescent="0.2">
      <c r="A352" s="35">
        <f t="shared" si="6"/>
        <v>345</v>
      </c>
      <c r="B352" s="2" t="s">
        <v>2059</v>
      </c>
      <c r="C352" s="180" t="s">
        <v>1509</v>
      </c>
      <c r="D352" s="60">
        <v>2019.11</v>
      </c>
      <c r="E352" s="199" t="s">
        <v>1920</v>
      </c>
      <c r="F352" s="38">
        <v>807</v>
      </c>
      <c r="G352" s="38">
        <v>1613</v>
      </c>
      <c r="H352" s="233" t="s">
        <v>181</v>
      </c>
      <c r="I352" s="257" t="s">
        <v>236</v>
      </c>
      <c r="J352" s="4" t="s">
        <v>297</v>
      </c>
    </row>
    <row r="353" spans="1:10" ht="27.75" customHeight="1" x14ac:dyDescent="0.2">
      <c r="A353" s="297">
        <f>ROW()-7</f>
        <v>346</v>
      </c>
      <c r="B353" s="22" t="s">
        <v>2390</v>
      </c>
      <c r="C353" s="134" t="s">
        <v>98</v>
      </c>
      <c r="D353" s="22">
        <v>2020.5</v>
      </c>
      <c r="E353" s="128" t="s">
        <v>2391</v>
      </c>
      <c r="F353" s="23">
        <v>1303</v>
      </c>
      <c r="G353" s="23">
        <v>3326</v>
      </c>
      <c r="H353" s="126" t="s">
        <v>2097</v>
      </c>
      <c r="I353" s="127" t="s">
        <v>236</v>
      </c>
      <c r="J353" s="4" t="s">
        <v>1787</v>
      </c>
    </row>
    <row r="354" spans="1:10" ht="28.5" customHeight="1" x14ac:dyDescent="0.2">
      <c r="A354" s="319" t="s">
        <v>2319</v>
      </c>
      <c r="B354" s="320"/>
      <c r="C354" s="320"/>
      <c r="D354" s="320"/>
      <c r="E354" s="320"/>
      <c r="F354" s="320"/>
      <c r="G354" s="320"/>
      <c r="H354" s="320"/>
      <c r="I354" s="321"/>
      <c r="J354" s="5"/>
    </row>
    <row r="355" spans="1:10" ht="28.5" customHeight="1" x14ac:dyDescent="0.2">
      <c r="A355" s="35">
        <f>ROW()-8</f>
        <v>347</v>
      </c>
      <c r="B355" s="36" t="s">
        <v>42</v>
      </c>
      <c r="C355" s="2" t="s">
        <v>51</v>
      </c>
      <c r="D355" s="2">
        <v>2008.4</v>
      </c>
      <c r="E355" s="37" t="s">
        <v>935</v>
      </c>
      <c r="F355" s="38">
        <v>537</v>
      </c>
      <c r="G355" s="38">
        <v>1280</v>
      </c>
      <c r="H355" s="41" t="s">
        <v>8</v>
      </c>
      <c r="I355" s="40" t="s">
        <v>236</v>
      </c>
      <c r="J355" s="5"/>
    </row>
    <row r="356" spans="1:10" ht="27" customHeight="1" x14ac:dyDescent="0.2">
      <c r="A356" s="35">
        <f t="shared" ref="A356:A419" si="7">ROW()-8</f>
        <v>348</v>
      </c>
      <c r="B356" s="15" t="s">
        <v>110</v>
      </c>
      <c r="C356" s="22" t="s">
        <v>405</v>
      </c>
      <c r="D356" s="15">
        <v>2009.2</v>
      </c>
      <c r="E356" s="16" t="s">
        <v>1173</v>
      </c>
      <c r="F356" s="17">
        <v>84</v>
      </c>
      <c r="G356" s="17">
        <v>102</v>
      </c>
      <c r="H356" s="18" t="s">
        <v>6</v>
      </c>
      <c r="I356" s="19" t="s">
        <v>236</v>
      </c>
    </row>
    <row r="357" spans="1:10" ht="27" customHeight="1" x14ac:dyDescent="0.2">
      <c r="A357" s="35">
        <f t="shared" si="7"/>
        <v>349</v>
      </c>
      <c r="B357" s="15" t="s">
        <v>111</v>
      </c>
      <c r="C357" s="22" t="s">
        <v>405</v>
      </c>
      <c r="D357" s="15">
        <v>2009.2</v>
      </c>
      <c r="E357" s="16" t="s">
        <v>1173</v>
      </c>
      <c r="F357" s="17">
        <v>339</v>
      </c>
      <c r="G357" s="17">
        <v>431</v>
      </c>
      <c r="H357" s="18" t="s">
        <v>6</v>
      </c>
      <c r="I357" s="19" t="s">
        <v>236</v>
      </c>
    </row>
    <row r="358" spans="1:10" ht="27" customHeight="1" x14ac:dyDescent="0.2">
      <c r="A358" s="35">
        <f t="shared" si="7"/>
        <v>350</v>
      </c>
      <c r="B358" s="15" t="s">
        <v>103</v>
      </c>
      <c r="C358" s="22" t="s">
        <v>405</v>
      </c>
      <c r="D358" s="15">
        <v>2009.3</v>
      </c>
      <c r="E358" s="16" t="s">
        <v>950</v>
      </c>
      <c r="F358" s="17">
        <v>1355</v>
      </c>
      <c r="G358" s="17">
        <v>2523</v>
      </c>
      <c r="H358" s="18" t="s">
        <v>6</v>
      </c>
      <c r="I358" s="19" t="s">
        <v>236</v>
      </c>
      <c r="J358" s="5"/>
    </row>
    <row r="359" spans="1:10" ht="28.5" customHeight="1" x14ac:dyDescent="0.2">
      <c r="A359" s="35">
        <f t="shared" si="7"/>
        <v>351</v>
      </c>
      <c r="B359" s="36" t="s">
        <v>158</v>
      </c>
      <c r="C359" s="2" t="s">
        <v>51</v>
      </c>
      <c r="D359" s="2">
        <v>2011.1</v>
      </c>
      <c r="E359" s="44" t="s">
        <v>1322</v>
      </c>
      <c r="F359" s="42">
        <v>530</v>
      </c>
      <c r="G359" s="42">
        <v>579</v>
      </c>
      <c r="H359" s="45" t="s">
        <v>124</v>
      </c>
      <c r="I359" s="43" t="s">
        <v>236</v>
      </c>
      <c r="J359" s="5"/>
    </row>
    <row r="360" spans="1:10" ht="28.5" customHeight="1" x14ac:dyDescent="0.2">
      <c r="A360" s="35">
        <f t="shared" si="7"/>
        <v>352</v>
      </c>
      <c r="B360" s="36" t="s">
        <v>271</v>
      </c>
      <c r="C360" s="2" t="s">
        <v>51</v>
      </c>
      <c r="D360" s="2">
        <v>2011.3</v>
      </c>
      <c r="E360" s="44" t="s">
        <v>1250</v>
      </c>
      <c r="F360" s="42">
        <v>727</v>
      </c>
      <c r="G360" s="42">
        <v>1406</v>
      </c>
      <c r="H360" s="45" t="s">
        <v>124</v>
      </c>
      <c r="I360" s="43" t="s">
        <v>236</v>
      </c>
      <c r="J360" s="5"/>
    </row>
    <row r="361" spans="1:10" ht="28.5" customHeight="1" x14ac:dyDescent="0.2">
      <c r="A361" s="35">
        <f t="shared" si="7"/>
        <v>353</v>
      </c>
      <c r="B361" s="36" t="s">
        <v>284</v>
      </c>
      <c r="C361" s="2" t="s">
        <v>51</v>
      </c>
      <c r="D361" s="2">
        <v>2011.11</v>
      </c>
      <c r="E361" s="44" t="s">
        <v>1195</v>
      </c>
      <c r="F361" s="42">
        <v>293</v>
      </c>
      <c r="G361" s="42">
        <v>651</v>
      </c>
      <c r="H361" s="45" t="s">
        <v>124</v>
      </c>
      <c r="I361" s="43" t="s">
        <v>236</v>
      </c>
      <c r="J361" s="5"/>
    </row>
    <row r="362" spans="1:10" ht="28.5" customHeight="1" x14ac:dyDescent="0.2">
      <c r="A362" s="35">
        <f t="shared" si="7"/>
        <v>354</v>
      </c>
      <c r="B362" s="36" t="s">
        <v>322</v>
      </c>
      <c r="C362" s="2" t="s">
        <v>51</v>
      </c>
      <c r="D362" s="2">
        <v>2012.2</v>
      </c>
      <c r="E362" s="44" t="s">
        <v>1172</v>
      </c>
      <c r="F362" s="42">
        <v>423</v>
      </c>
      <c r="G362" s="42">
        <v>395</v>
      </c>
      <c r="H362" s="45" t="s">
        <v>109</v>
      </c>
      <c r="I362" s="43" t="s">
        <v>236</v>
      </c>
      <c r="J362" s="4" t="s">
        <v>205</v>
      </c>
    </row>
    <row r="363" spans="1:10" ht="28.5" customHeight="1" x14ac:dyDescent="0.2">
      <c r="A363" s="35">
        <f t="shared" si="7"/>
        <v>355</v>
      </c>
      <c r="B363" s="2" t="s">
        <v>200</v>
      </c>
      <c r="C363" s="2" t="s">
        <v>51</v>
      </c>
      <c r="D363" s="2">
        <v>2012.4</v>
      </c>
      <c r="E363" s="37" t="s">
        <v>883</v>
      </c>
      <c r="F363" s="38">
        <v>823</v>
      </c>
      <c r="G363" s="38">
        <v>1292</v>
      </c>
      <c r="H363" s="41" t="s">
        <v>6</v>
      </c>
      <c r="I363" s="40" t="s">
        <v>236</v>
      </c>
    </row>
    <row r="364" spans="1:10" ht="28.5" customHeight="1" x14ac:dyDescent="0.2">
      <c r="A364" s="35">
        <f t="shared" si="7"/>
        <v>356</v>
      </c>
      <c r="B364" s="36" t="s">
        <v>465</v>
      </c>
      <c r="C364" s="2" t="s">
        <v>51</v>
      </c>
      <c r="D364" s="36">
        <v>2012.6</v>
      </c>
      <c r="E364" s="44" t="s">
        <v>1146</v>
      </c>
      <c r="F364" s="42">
        <v>230</v>
      </c>
      <c r="G364" s="42">
        <v>374</v>
      </c>
      <c r="H364" s="45" t="s">
        <v>204</v>
      </c>
      <c r="I364" s="43" t="s">
        <v>236</v>
      </c>
    </row>
    <row r="365" spans="1:10" ht="27" customHeight="1" x14ac:dyDescent="0.2">
      <c r="A365" s="35">
        <f t="shared" si="7"/>
        <v>357</v>
      </c>
      <c r="B365" s="22" t="s">
        <v>348</v>
      </c>
      <c r="C365" s="22" t="s">
        <v>405</v>
      </c>
      <c r="D365" s="22">
        <v>2012.11</v>
      </c>
      <c r="E365" s="16" t="s">
        <v>1170</v>
      </c>
      <c r="F365" s="17">
        <v>379</v>
      </c>
      <c r="G365" s="17">
        <v>664</v>
      </c>
      <c r="H365" s="20" t="s">
        <v>6</v>
      </c>
      <c r="I365" s="19" t="s">
        <v>236</v>
      </c>
      <c r="J365" s="4" t="s">
        <v>550</v>
      </c>
    </row>
    <row r="366" spans="1:10" ht="28.5" customHeight="1" x14ac:dyDescent="0.2">
      <c r="A366" s="35">
        <f t="shared" si="7"/>
        <v>358</v>
      </c>
      <c r="B366" s="2" t="s">
        <v>331</v>
      </c>
      <c r="C366" s="2" t="s">
        <v>51</v>
      </c>
      <c r="D366" s="36">
        <v>2013.2</v>
      </c>
      <c r="E366" s="44" t="s">
        <v>1176</v>
      </c>
      <c r="F366" s="42">
        <v>1237</v>
      </c>
      <c r="G366" s="42">
        <v>2786</v>
      </c>
      <c r="H366" s="45" t="s">
        <v>109</v>
      </c>
      <c r="I366" s="43" t="s">
        <v>236</v>
      </c>
      <c r="J366" s="143" t="s">
        <v>1787</v>
      </c>
    </row>
    <row r="367" spans="1:10" ht="27" customHeight="1" x14ac:dyDescent="0.2">
      <c r="A367" s="35">
        <f t="shared" si="7"/>
        <v>359</v>
      </c>
      <c r="B367" s="22" t="s">
        <v>300</v>
      </c>
      <c r="C367" s="22" t="s">
        <v>2152</v>
      </c>
      <c r="D367" s="15">
        <v>2013.3</v>
      </c>
      <c r="E367" s="16" t="s">
        <v>883</v>
      </c>
      <c r="F367" s="17">
        <v>647</v>
      </c>
      <c r="G367" s="17">
        <v>1014</v>
      </c>
      <c r="H367" s="20" t="s">
        <v>189</v>
      </c>
      <c r="I367" s="19" t="s">
        <v>236</v>
      </c>
    </row>
    <row r="368" spans="1:10" ht="27" customHeight="1" x14ac:dyDescent="0.2">
      <c r="A368" s="35">
        <f t="shared" si="7"/>
        <v>360</v>
      </c>
      <c r="B368" s="22" t="s">
        <v>613</v>
      </c>
      <c r="C368" s="22" t="s">
        <v>2153</v>
      </c>
      <c r="D368" s="15">
        <v>2013.4</v>
      </c>
      <c r="E368" s="16" t="s">
        <v>1151</v>
      </c>
      <c r="F368" s="17">
        <v>287</v>
      </c>
      <c r="G368" s="17">
        <v>709</v>
      </c>
      <c r="H368" s="20" t="s">
        <v>254</v>
      </c>
      <c r="I368" s="19" t="s">
        <v>236</v>
      </c>
      <c r="J368" s="4" t="s">
        <v>550</v>
      </c>
    </row>
    <row r="369" spans="1:10" ht="28.5" customHeight="1" x14ac:dyDescent="0.2">
      <c r="A369" s="35">
        <f t="shared" si="7"/>
        <v>361</v>
      </c>
      <c r="B369" s="2" t="s">
        <v>310</v>
      </c>
      <c r="C369" s="2" t="s">
        <v>51</v>
      </c>
      <c r="D369" s="36">
        <v>2013.6</v>
      </c>
      <c r="E369" s="44" t="s">
        <v>1141</v>
      </c>
      <c r="F369" s="42">
        <v>729</v>
      </c>
      <c r="G369" s="42">
        <v>1139</v>
      </c>
      <c r="H369" s="45" t="s">
        <v>109</v>
      </c>
      <c r="I369" s="43" t="s">
        <v>236</v>
      </c>
    </row>
    <row r="370" spans="1:10" ht="27" customHeight="1" x14ac:dyDescent="0.2">
      <c r="A370" s="35">
        <f t="shared" si="7"/>
        <v>362</v>
      </c>
      <c r="B370" s="15" t="s">
        <v>389</v>
      </c>
      <c r="C370" s="22" t="s">
        <v>405</v>
      </c>
      <c r="D370" s="15">
        <v>2013.12</v>
      </c>
      <c r="E370" s="16" t="s">
        <v>1140</v>
      </c>
      <c r="F370" s="17">
        <v>602</v>
      </c>
      <c r="G370" s="17">
        <v>840</v>
      </c>
      <c r="H370" s="20" t="s">
        <v>189</v>
      </c>
      <c r="I370" s="19" t="s">
        <v>236</v>
      </c>
      <c r="J370" s="4" t="s">
        <v>205</v>
      </c>
    </row>
    <row r="371" spans="1:10" ht="27" customHeight="1" x14ac:dyDescent="0.2">
      <c r="A371" s="35">
        <f t="shared" si="7"/>
        <v>363</v>
      </c>
      <c r="B371" s="22" t="s">
        <v>415</v>
      </c>
      <c r="C371" s="22" t="s">
        <v>405</v>
      </c>
      <c r="D371" s="22">
        <v>2014.2</v>
      </c>
      <c r="E371" s="157" t="s">
        <v>950</v>
      </c>
      <c r="F371" s="162">
        <v>130</v>
      </c>
      <c r="G371" s="17">
        <v>436</v>
      </c>
      <c r="H371" s="20" t="s">
        <v>189</v>
      </c>
      <c r="I371" s="19" t="s">
        <v>236</v>
      </c>
      <c r="J371" s="4" t="s">
        <v>205</v>
      </c>
    </row>
    <row r="372" spans="1:10" ht="27" customHeight="1" x14ac:dyDescent="0.2">
      <c r="A372" s="35">
        <f t="shared" si="7"/>
        <v>364</v>
      </c>
      <c r="B372" s="22" t="s">
        <v>416</v>
      </c>
      <c r="C372" s="22" t="s">
        <v>405</v>
      </c>
      <c r="D372" s="22">
        <v>2014.2</v>
      </c>
      <c r="E372" s="157" t="s">
        <v>1122</v>
      </c>
      <c r="F372" s="162">
        <v>314</v>
      </c>
      <c r="G372" s="17">
        <v>535</v>
      </c>
      <c r="H372" s="20" t="s">
        <v>189</v>
      </c>
      <c r="I372" s="19" t="s">
        <v>236</v>
      </c>
    </row>
    <row r="373" spans="1:10" ht="27" customHeight="1" x14ac:dyDescent="0.2">
      <c r="A373" s="35">
        <f t="shared" si="7"/>
        <v>365</v>
      </c>
      <c r="B373" s="22" t="s">
        <v>442</v>
      </c>
      <c r="C373" s="22" t="s">
        <v>405</v>
      </c>
      <c r="D373" s="22">
        <v>2014.6</v>
      </c>
      <c r="E373" s="157" t="s">
        <v>1132</v>
      </c>
      <c r="F373" s="162">
        <v>142</v>
      </c>
      <c r="G373" s="17">
        <v>135</v>
      </c>
      <c r="H373" s="20" t="s">
        <v>189</v>
      </c>
      <c r="I373" s="19" t="s">
        <v>236</v>
      </c>
    </row>
    <row r="374" spans="1:10" ht="27" customHeight="1" x14ac:dyDescent="0.2">
      <c r="A374" s="35">
        <f t="shared" si="7"/>
        <v>366</v>
      </c>
      <c r="B374" s="22" t="s">
        <v>444</v>
      </c>
      <c r="C374" s="22" t="s">
        <v>2164</v>
      </c>
      <c r="D374" s="22">
        <v>2014.6</v>
      </c>
      <c r="E374" s="157" t="s">
        <v>1133</v>
      </c>
      <c r="F374" s="162">
        <v>3808</v>
      </c>
      <c r="G374" s="17">
        <v>8216</v>
      </c>
      <c r="H374" s="20" t="s">
        <v>189</v>
      </c>
      <c r="I374" s="19" t="s">
        <v>236</v>
      </c>
    </row>
    <row r="375" spans="1:10" ht="28.5" customHeight="1" x14ac:dyDescent="0.2">
      <c r="A375" s="35">
        <f t="shared" si="7"/>
        <v>367</v>
      </c>
      <c r="B375" s="36" t="s">
        <v>470</v>
      </c>
      <c r="C375" s="36" t="s">
        <v>51</v>
      </c>
      <c r="D375" s="2">
        <v>2014.8</v>
      </c>
      <c r="E375" s="44" t="s">
        <v>1079</v>
      </c>
      <c r="F375" s="42">
        <v>523</v>
      </c>
      <c r="G375" s="42">
        <v>1231</v>
      </c>
      <c r="H375" s="45" t="s">
        <v>109</v>
      </c>
      <c r="I375" s="43" t="s">
        <v>236</v>
      </c>
      <c r="J375" s="141"/>
    </row>
    <row r="376" spans="1:10" ht="28.5" customHeight="1" x14ac:dyDescent="0.2">
      <c r="A376" s="35">
        <f t="shared" si="7"/>
        <v>368</v>
      </c>
      <c r="B376" s="36" t="s">
        <v>489</v>
      </c>
      <c r="C376" s="36" t="s">
        <v>51</v>
      </c>
      <c r="D376" s="2">
        <v>2014.9</v>
      </c>
      <c r="E376" s="44" t="s">
        <v>1098</v>
      </c>
      <c r="F376" s="42">
        <v>654</v>
      </c>
      <c r="G376" s="42">
        <v>753</v>
      </c>
      <c r="H376" s="45" t="s">
        <v>189</v>
      </c>
      <c r="I376" s="43" t="s">
        <v>236</v>
      </c>
      <c r="J376" s="143"/>
    </row>
    <row r="377" spans="1:10" ht="27" customHeight="1" x14ac:dyDescent="0.2">
      <c r="A377" s="35">
        <f t="shared" si="7"/>
        <v>369</v>
      </c>
      <c r="B377" s="15" t="s">
        <v>1395</v>
      </c>
      <c r="C377" s="15" t="s">
        <v>405</v>
      </c>
      <c r="D377" s="22">
        <v>2014.9</v>
      </c>
      <c r="E377" s="16" t="s">
        <v>951</v>
      </c>
      <c r="F377" s="17">
        <v>389</v>
      </c>
      <c r="G377" s="17">
        <v>655</v>
      </c>
      <c r="H377" s="20" t="s">
        <v>109</v>
      </c>
      <c r="I377" s="19" t="s">
        <v>236</v>
      </c>
      <c r="J377" s="141"/>
    </row>
    <row r="378" spans="1:10" ht="27" customHeight="1" x14ac:dyDescent="0.2">
      <c r="A378" s="35">
        <f t="shared" si="7"/>
        <v>370</v>
      </c>
      <c r="B378" s="15" t="s">
        <v>521</v>
      </c>
      <c r="C378" s="15" t="s">
        <v>2172</v>
      </c>
      <c r="D378" s="22">
        <v>2014.12</v>
      </c>
      <c r="E378" s="16" t="s">
        <v>950</v>
      </c>
      <c r="F378" s="17">
        <v>1456</v>
      </c>
      <c r="G378" s="17">
        <v>2768</v>
      </c>
      <c r="H378" s="20" t="s">
        <v>109</v>
      </c>
      <c r="I378" s="19" t="s">
        <v>236</v>
      </c>
      <c r="J378" s="141"/>
    </row>
    <row r="379" spans="1:10" ht="27.75" customHeight="1" x14ac:dyDescent="0.2">
      <c r="A379" s="35">
        <f t="shared" si="7"/>
        <v>371</v>
      </c>
      <c r="B379" s="15" t="s">
        <v>531</v>
      </c>
      <c r="C379" s="15" t="s">
        <v>405</v>
      </c>
      <c r="D379" s="22">
        <v>2015.1</v>
      </c>
      <c r="E379" s="16" t="s">
        <v>1113</v>
      </c>
      <c r="F379" s="17">
        <v>1822</v>
      </c>
      <c r="G379" s="17">
        <v>3508</v>
      </c>
      <c r="H379" s="20" t="s">
        <v>254</v>
      </c>
      <c r="I379" s="19" t="s">
        <v>236</v>
      </c>
      <c r="J379" s="5"/>
    </row>
    <row r="380" spans="1:10" ht="28.5" customHeight="1" x14ac:dyDescent="0.2">
      <c r="A380" s="35">
        <f t="shared" si="7"/>
        <v>372</v>
      </c>
      <c r="B380" s="2" t="s">
        <v>537</v>
      </c>
      <c r="C380" s="2" t="s">
        <v>51</v>
      </c>
      <c r="D380" s="2">
        <v>2015.3</v>
      </c>
      <c r="E380" s="37" t="s">
        <v>1059</v>
      </c>
      <c r="F380" s="38">
        <v>1305</v>
      </c>
      <c r="G380" s="38">
        <v>2550</v>
      </c>
      <c r="H380" s="41" t="s">
        <v>189</v>
      </c>
      <c r="I380" s="40" t="s">
        <v>236</v>
      </c>
      <c r="J380" s="143"/>
    </row>
    <row r="381" spans="1:10" ht="28.5" customHeight="1" x14ac:dyDescent="0.2">
      <c r="A381" s="35">
        <f t="shared" si="7"/>
        <v>373</v>
      </c>
      <c r="B381" s="2" t="s">
        <v>551</v>
      </c>
      <c r="C381" s="2" t="s">
        <v>51</v>
      </c>
      <c r="D381" s="2">
        <v>2015.5</v>
      </c>
      <c r="E381" s="37" t="s">
        <v>996</v>
      </c>
      <c r="F381" s="38">
        <v>616</v>
      </c>
      <c r="G381" s="38">
        <v>1226</v>
      </c>
      <c r="H381" s="41" t="s">
        <v>109</v>
      </c>
      <c r="I381" s="40" t="s">
        <v>236</v>
      </c>
      <c r="J381" s="141"/>
    </row>
    <row r="382" spans="1:10" ht="28.5" customHeight="1" x14ac:dyDescent="0.2">
      <c r="A382" s="35">
        <f t="shared" si="7"/>
        <v>374</v>
      </c>
      <c r="B382" s="2" t="s">
        <v>555</v>
      </c>
      <c r="C382" s="2" t="s">
        <v>51</v>
      </c>
      <c r="D382" s="2">
        <v>2015.5</v>
      </c>
      <c r="E382" s="37" t="s">
        <v>1071</v>
      </c>
      <c r="F382" s="38">
        <v>877</v>
      </c>
      <c r="G382" s="38">
        <v>1547</v>
      </c>
      <c r="H382" s="41" t="s">
        <v>109</v>
      </c>
      <c r="I382" s="40" t="s">
        <v>236</v>
      </c>
      <c r="J382" s="141"/>
    </row>
    <row r="383" spans="1:10" ht="28.5" customHeight="1" x14ac:dyDescent="0.2">
      <c r="A383" s="35">
        <f t="shared" si="7"/>
        <v>375</v>
      </c>
      <c r="B383" s="2" t="s">
        <v>556</v>
      </c>
      <c r="C383" s="2" t="s">
        <v>51</v>
      </c>
      <c r="D383" s="2">
        <v>2015.5</v>
      </c>
      <c r="E383" s="37" t="s">
        <v>950</v>
      </c>
      <c r="F383" s="38">
        <v>561</v>
      </c>
      <c r="G383" s="38">
        <v>1075</v>
      </c>
      <c r="H383" s="41" t="s">
        <v>189</v>
      </c>
      <c r="I383" s="40" t="s">
        <v>236</v>
      </c>
      <c r="J383" s="141"/>
    </row>
    <row r="384" spans="1:10" ht="28.5" customHeight="1" x14ac:dyDescent="0.2">
      <c r="A384" s="35">
        <f t="shared" si="7"/>
        <v>376</v>
      </c>
      <c r="B384" s="2" t="s">
        <v>577</v>
      </c>
      <c r="C384" s="2" t="s">
        <v>51</v>
      </c>
      <c r="D384" s="2">
        <v>2015.7</v>
      </c>
      <c r="E384" s="37" t="s">
        <v>1028</v>
      </c>
      <c r="F384" s="38">
        <v>488</v>
      </c>
      <c r="G384" s="38">
        <v>974</v>
      </c>
      <c r="H384" s="41" t="s">
        <v>109</v>
      </c>
      <c r="I384" s="40" t="s">
        <v>236</v>
      </c>
      <c r="J384" s="143"/>
    </row>
    <row r="385" spans="1:10" ht="27.75" customHeight="1" x14ac:dyDescent="0.2">
      <c r="A385" s="35">
        <f t="shared" si="7"/>
        <v>377</v>
      </c>
      <c r="B385" s="22" t="s">
        <v>578</v>
      </c>
      <c r="C385" s="22" t="s">
        <v>405</v>
      </c>
      <c r="D385" s="22">
        <v>2015.7</v>
      </c>
      <c r="E385" s="24" t="s">
        <v>992</v>
      </c>
      <c r="F385" s="23">
        <v>1124</v>
      </c>
      <c r="G385" s="23">
        <v>2891</v>
      </c>
      <c r="H385" s="25" t="s">
        <v>254</v>
      </c>
      <c r="I385" s="27" t="s">
        <v>236</v>
      </c>
      <c r="J385" s="141" t="s">
        <v>205</v>
      </c>
    </row>
    <row r="386" spans="1:10" ht="27.75" customHeight="1" x14ac:dyDescent="0.2">
      <c r="A386" s="35">
        <f t="shared" si="7"/>
        <v>378</v>
      </c>
      <c r="B386" s="113" t="s">
        <v>583</v>
      </c>
      <c r="C386" s="113" t="s">
        <v>405</v>
      </c>
      <c r="D386" s="113">
        <v>2015.8</v>
      </c>
      <c r="E386" s="114" t="s">
        <v>992</v>
      </c>
      <c r="F386" s="115">
        <v>1205</v>
      </c>
      <c r="G386" s="115">
        <v>2187</v>
      </c>
      <c r="H386" s="116" t="s">
        <v>189</v>
      </c>
      <c r="I386" s="117" t="s">
        <v>236</v>
      </c>
      <c r="J386" s="141"/>
    </row>
    <row r="387" spans="1:10" ht="27.75" customHeight="1" x14ac:dyDescent="0.2">
      <c r="A387" s="35">
        <f t="shared" si="7"/>
        <v>379</v>
      </c>
      <c r="B387" s="22" t="s">
        <v>593</v>
      </c>
      <c r="C387" s="181" t="s">
        <v>405</v>
      </c>
      <c r="D387" s="22">
        <v>2015.9</v>
      </c>
      <c r="E387" s="24" t="s">
        <v>1029</v>
      </c>
      <c r="F387" s="23">
        <v>655</v>
      </c>
      <c r="G387" s="23">
        <v>850</v>
      </c>
      <c r="H387" s="25" t="s">
        <v>189</v>
      </c>
      <c r="I387" s="27" t="s">
        <v>236</v>
      </c>
      <c r="J387" s="141"/>
    </row>
    <row r="388" spans="1:10" ht="28.5" customHeight="1" x14ac:dyDescent="0.2">
      <c r="A388" s="35">
        <f t="shared" si="7"/>
        <v>380</v>
      </c>
      <c r="B388" s="2" t="s">
        <v>2196</v>
      </c>
      <c r="C388" s="2" t="s">
        <v>51</v>
      </c>
      <c r="D388" s="2">
        <v>2015.9</v>
      </c>
      <c r="E388" s="37" t="s">
        <v>1034</v>
      </c>
      <c r="F388" s="38">
        <v>1014</v>
      </c>
      <c r="G388" s="38">
        <v>1502</v>
      </c>
      <c r="H388" s="41" t="s">
        <v>109</v>
      </c>
      <c r="I388" s="40" t="s">
        <v>236</v>
      </c>
      <c r="J388" s="141"/>
    </row>
    <row r="389" spans="1:10" ht="28.5" customHeight="1" x14ac:dyDescent="0.2">
      <c r="A389" s="35">
        <f t="shared" si="7"/>
        <v>381</v>
      </c>
      <c r="B389" s="2" t="s">
        <v>602</v>
      </c>
      <c r="C389" s="2" t="s">
        <v>51</v>
      </c>
      <c r="D389" s="60">
        <v>2015.1</v>
      </c>
      <c r="E389" s="37" t="s">
        <v>945</v>
      </c>
      <c r="F389" s="38">
        <v>238</v>
      </c>
      <c r="G389" s="38">
        <v>421</v>
      </c>
      <c r="H389" s="41" t="s">
        <v>254</v>
      </c>
      <c r="I389" s="40" t="s">
        <v>236</v>
      </c>
      <c r="J389" s="141"/>
    </row>
    <row r="390" spans="1:10" ht="28.5" customHeight="1" x14ac:dyDescent="0.2">
      <c r="A390" s="35">
        <f t="shared" si="7"/>
        <v>382</v>
      </c>
      <c r="B390" s="2" t="s">
        <v>1360</v>
      </c>
      <c r="C390" s="2" t="s">
        <v>51</v>
      </c>
      <c r="D390" s="2">
        <v>2015.11</v>
      </c>
      <c r="E390" s="37" t="s">
        <v>950</v>
      </c>
      <c r="F390" s="38">
        <v>561</v>
      </c>
      <c r="G390" s="38">
        <v>1075</v>
      </c>
      <c r="H390" s="41" t="s">
        <v>189</v>
      </c>
      <c r="I390" s="40" t="s">
        <v>236</v>
      </c>
      <c r="J390" s="141"/>
    </row>
    <row r="391" spans="1:10" ht="27.75" customHeight="1" x14ac:dyDescent="0.2">
      <c r="A391" s="35">
        <f t="shared" si="7"/>
        <v>383</v>
      </c>
      <c r="B391" s="22" t="s">
        <v>647</v>
      </c>
      <c r="C391" s="181" t="s">
        <v>405</v>
      </c>
      <c r="D391" s="22">
        <v>2016.3</v>
      </c>
      <c r="E391" s="24" t="s">
        <v>1052</v>
      </c>
      <c r="F391" s="23">
        <v>656</v>
      </c>
      <c r="G391" s="23">
        <v>1194</v>
      </c>
      <c r="H391" s="25" t="s">
        <v>109</v>
      </c>
      <c r="I391" s="27" t="s">
        <v>236</v>
      </c>
      <c r="J391" s="141"/>
    </row>
    <row r="392" spans="1:10" ht="28.5" customHeight="1" x14ac:dyDescent="0.2">
      <c r="A392" s="35">
        <f t="shared" si="7"/>
        <v>384</v>
      </c>
      <c r="B392" s="2" t="s">
        <v>645</v>
      </c>
      <c r="C392" s="2" t="s">
        <v>51</v>
      </c>
      <c r="D392" s="2">
        <v>2016.3</v>
      </c>
      <c r="E392" s="37" t="s">
        <v>926</v>
      </c>
      <c r="F392" s="38">
        <v>1494</v>
      </c>
      <c r="G392" s="38">
        <v>2749</v>
      </c>
      <c r="H392" s="41" t="s">
        <v>108</v>
      </c>
      <c r="I392" s="40" t="s">
        <v>236</v>
      </c>
      <c r="J392" s="141"/>
    </row>
    <row r="393" spans="1:10" ht="27.75" customHeight="1" x14ac:dyDescent="0.2">
      <c r="A393" s="35">
        <f t="shared" si="7"/>
        <v>385</v>
      </c>
      <c r="B393" s="22" t="s">
        <v>653</v>
      </c>
      <c r="C393" s="181" t="s">
        <v>405</v>
      </c>
      <c r="D393" s="22">
        <v>2016.4</v>
      </c>
      <c r="E393" s="24" t="s">
        <v>1004</v>
      </c>
      <c r="F393" s="23">
        <v>853</v>
      </c>
      <c r="G393" s="23">
        <v>1752</v>
      </c>
      <c r="H393" s="25" t="s">
        <v>254</v>
      </c>
      <c r="I393" s="27" t="s">
        <v>236</v>
      </c>
      <c r="J393" s="5"/>
    </row>
    <row r="394" spans="1:10" ht="28.5" customHeight="1" x14ac:dyDescent="0.2">
      <c r="A394" s="35">
        <f t="shared" si="7"/>
        <v>386</v>
      </c>
      <c r="B394" s="2" t="s">
        <v>654</v>
      </c>
      <c r="C394" s="2" t="s">
        <v>51</v>
      </c>
      <c r="D394" s="2">
        <v>2016.4</v>
      </c>
      <c r="E394" s="37" t="s">
        <v>935</v>
      </c>
      <c r="F394" s="38">
        <v>1267</v>
      </c>
      <c r="G394" s="38">
        <v>2693</v>
      </c>
      <c r="H394" s="41" t="s">
        <v>108</v>
      </c>
      <c r="I394" s="40" t="s">
        <v>236</v>
      </c>
      <c r="J394" s="5"/>
    </row>
    <row r="395" spans="1:10" ht="27.75" customHeight="1" x14ac:dyDescent="0.2">
      <c r="A395" s="35">
        <f t="shared" si="7"/>
        <v>387</v>
      </c>
      <c r="B395" s="22" t="s">
        <v>660</v>
      </c>
      <c r="C395" s="181" t="s">
        <v>405</v>
      </c>
      <c r="D395" s="22">
        <v>2016.5</v>
      </c>
      <c r="E395" s="24" t="s">
        <v>1007</v>
      </c>
      <c r="F395" s="23">
        <v>311</v>
      </c>
      <c r="G395" s="23">
        <v>598</v>
      </c>
      <c r="H395" s="25" t="s">
        <v>109</v>
      </c>
      <c r="I395" s="27" t="s">
        <v>236</v>
      </c>
      <c r="J395" s="141" t="s">
        <v>205</v>
      </c>
    </row>
    <row r="396" spans="1:10" ht="27.75" customHeight="1" x14ac:dyDescent="0.2">
      <c r="A396" s="35">
        <f t="shared" si="7"/>
        <v>388</v>
      </c>
      <c r="B396" s="22" t="s">
        <v>672</v>
      </c>
      <c r="C396" s="181" t="s">
        <v>405</v>
      </c>
      <c r="D396" s="22">
        <v>2016.6</v>
      </c>
      <c r="E396" s="24" t="s">
        <v>969</v>
      </c>
      <c r="F396" s="23">
        <v>123</v>
      </c>
      <c r="G396" s="23">
        <v>283</v>
      </c>
      <c r="H396" s="25" t="s">
        <v>108</v>
      </c>
      <c r="I396" s="27" t="s">
        <v>236</v>
      </c>
      <c r="J396" s="143"/>
    </row>
    <row r="397" spans="1:10" ht="27.75" customHeight="1" x14ac:dyDescent="0.2">
      <c r="A397" s="35">
        <f t="shared" si="7"/>
        <v>389</v>
      </c>
      <c r="B397" s="22" t="s">
        <v>674</v>
      </c>
      <c r="C397" s="181" t="s">
        <v>405</v>
      </c>
      <c r="D397" s="22">
        <v>2016.6</v>
      </c>
      <c r="E397" s="24" t="s">
        <v>932</v>
      </c>
      <c r="F397" s="23">
        <v>1207</v>
      </c>
      <c r="G397" s="23">
        <v>1630</v>
      </c>
      <c r="H397" s="25" t="s">
        <v>108</v>
      </c>
      <c r="I397" s="27" t="s">
        <v>236</v>
      </c>
      <c r="J397" s="143"/>
    </row>
    <row r="398" spans="1:10" ht="27.75" customHeight="1" x14ac:dyDescent="0.2">
      <c r="A398" s="35">
        <f t="shared" si="7"/>
        <v>390</v>
      </c>
      <c r="B398" s="22" t="s">
        <v>707</v>
      </c>
      <c r="C398" s="181" t="s">
        <v>405</v>
      </c>
      <c r="D398" s="22">
        <v>2016.8</v>
      </c>
      <c r="E398" s="24" t="s">
        <v>1003</v>
      </c>
      <c r="F398" s="23">
        <v>457</v>
      </c>
      <c r="G398" s="23">
        <v>914</v>
      </c>
      <c r="H398" s="25" t="s">
        <v>108</v>
      </c>
      <c r="I398" s="27" t="s">
        <v>236</v>
      </c>
      <c r="J398" s="141" t="s">
        <v>581</v>
      </c>
    </row>
    <row r="399" spans="1:10" ht="27.75" customHeight="1" x14ac:dyDescent="0.2">
      <c r="A399" s="35">
        <f t="shared" si="7"/>
        <v>391</v>
      </c>
      <c r="B399" s="22" t="s">
        <v>709</v>
      </c>
      <c r="C399" s="181" t="s">
        <v>405</v>
      </c>
      <c r="D399" s="22">
        <v>2016.8</v>
      </c>
      <c r="E399" s="24" t="s">
        <v>1026</v>
      </c>
      <c r="F399" s="23">
        <v>392</v>
      </c>
      <c r="G399" s="23">
        <v>861</v>
      </c>
      <c r="H399" s="25" t="s">
        <v>106</v>
      </c>
      <c r="I399" s="27" t="s">
        <v>236</v>
      </c>
      <c r="J399" s="141"/>
    </row>
    <row r="400" spans="1:10" ht="27.75" customHeight="1" x14ac:dyDescent="0.2">
      <c r="A400" s="35">
        <f t="shared" si="7"/>
        <v>392</v>
      </c>
      <c r="B400" s="22" t="s">
        <v>789</v>
      </c>
      <c r="C400" s="181" t="s">
        <v>405</v>
      </c>
      <c r="D400" s="22">
        <v>2016.9</v>
      </c>
      <c r="E400" s="24" t="s">
        <v>950</v>
      </c>
      <c r="F400" s="23">
        <v>173</v>
      </c>
      <c r="G400" s="23">
        <v>390</v>
      </c>
      <c r="H400" s="25" t="s">
        <v>108</v>
      </c>
      <c r="I400" s="27" t="s">
        <v>236</v>
      </c>
      <c r="J400" s="141"/>
    </row>
    <row r="401" spans="1:10" ht="27.75" customHeight="1" x14ac:dyDescent="0.2">
      <c r="A401" s="35">
        <f t="shared" si="7"/>
        <v>393</v>
      </c>
      <c r="B401" s="113" t="s">
        <v>741</v>
      </c>
      <c r="C401" s="188" t="s">
        <v>405</v>
      </c>
      <c r="D401" s="194">
        <v>2016.1</v>
      </c>
      <c r="E401" s="114" t="s">
        <v>966</v>
      </c>
      <c r="F401" s="115">
        <v>191</v>
      </c>
      <c r="G401" s="115">
        <v>446</v>
      </c>
      <c r="H401" s="116" t="s">
        <v>180</v>
      </c>
      <c r="I401" s="117" t="s">
        <v>236</v>
      </c>
      <c r="J401" s="141"/>
    </row>
    <row r="402" spans="1:10" ht="27.75" customHeight="1" x14ac:dyDescent="0.2">
      <c r="A402" s="35">
        <f t="shared" si="7"/>
        <v>394</v>
      </c>
      <c r="B402" s="22" t="s">
        <v>744</v>
      </c>
      <c r="C402" s="22" t="s">
        <v>405</v>
      </c>
      <c r="D402" s="28">
        <v>2016.1</v>
      </c>
      <c r="E402" s="24" t="s">
        <v>990</v>
      </c>
      <c r="F402" s="23">
        <v>618</v>
      </c>
      <c r="G402" s="23">
        <v>1141</v>
      </c>
      <c r="H402" s="25" t="s">
        <v>108</v>
      </c>
      <c r="I402" s="27" t="s">
        <v>236</v>
      </c>
      <c r="J402" s="141"/>
    </row>
    <row r="403" spans="1:10" ht="28.5" customHeight="1" x14ac:dyDescent="0.2">
      <c r="A403" s="35">
        <f t="shared" si="7"/>
        <v>395</v>
      </c>
      <c r="B403" s="2" t="s">
        <v>742</v>
      </c>
      <c r="C403" s="2" t="s">
        <v>51</v>
      </c>
      <c r="D403" s="60">
        <v>2016.1</v>
      </c>
      <c r="E403" s="37" t="s">
        <v>950</v>
      </c>
      <c r="F403" s="38">
        <v>505</v>
      </c>
      <c r="G403" s="38">
        <v>915</v>
      </c>
      <c r="H403" s="41" t="s">
        <v>108</v>
      </c>
      <c r="I403" s="40" t="s">
        <v>236</v>
      </c>
      <c r="J403" s="141"/>
    </row>
    <row r="404" spans="1:10" ht="28.5" customHeight="1" x14ac:dyDescent="0.2">
      <c r="A404" s="35">
        <f t="shared" si="7"/>
        <v>396</v>
      </c>
      <c r="B404" s="49" t="s">
        <v>1388</v>
      </c>
      <c r="C404" s="49" t="s">
        <v>51</v>
      </c>
      <c r="D404" s="72">
        <v>2016.1</v>
      </c>
      <c r="E404" s="68" t="s">
        <v>994</v>
      </c>
      <c r="F404" s="69">
        <v>1236</v>
      </c>
      <c r="G404" s="69">
        <v>2552</v>
      </c>
      <c r="H404" s="70" t="s">
        <v>108</v>
      </c>
      <c r="I404" s="71" t="s">
        <v>236</v>
      </c>
      <c r="J404" s="141"/>
    </row>
    <row r="405" spans="1:10" ht="27.75" customHeight="1" x14ac:dyDescent="0.2">
      <c r="A405" s="35">
        <f t="shared" si="7"/>
        <v>397</v>
      </c>
      <c r="B405" s="22" t="s">
        <v>778</v>
      </c>
      <c r="C405" s="22" t="s">
        <v>405</v>
      </c>
      <c r="D405" s="22">
        <v>2016.12</v>
      </c>
      <c r="E405" s="24" t="s">
        <v>935</v>
      </c>
      <c r="F405" s="23">
        <v>686</v>
      </c>
      <c r="G405" s="23">
        <v>1551</v>
      </c>
      <c r="H405" s="156" t="s">
        <v>254</v>
      </c>
      <c r="I405" s="259" t="s">
        <v>236</v>
      </c>
      <c r="J405" s="141"/>
    </row>
    <row r="406" spans="1:10" ht="27.75" customHeight="1" x14ac:dyDescent="0.2">
      <c r="A406" s="35">
        <f t="shared" si="7"/>
        <v>398</v>
      </c>
      <c r="B406" s="22" t="s">
        <v>780</v>
      </c>
      <c r="C406" s="22" t="s">
        <v>405</v>
      </c>
      <c r="D406" s="22">
        <v>2016.12</v>
      </c>
      <c r="E406" s="24" t="s">
        <v>935</v>
      </c>
      <c r="F406" s="23">
        <v>1229</v>
      </c>
      <c r="G406" s="23">
        <v>1954</v>
      </c>
      <c r="H406" s="156" t="s">
        <v>189</v>
      </c>
      <c r="I406" s="259" t="s">
        <v>236</v>
      </c>
      <c r="J406" s="141"/>
    </row>
    <row r="407" spans="1:10" ht="27.75" customHeight="1" x14ac:dyDescent="0.2">
      <c r="A407" s="35">
        <f t="shared" si="7"/>
        <v>399</v>
      </c>
      <c r="B407" s="22" t="s">
        <v>792</v>
      </c>
      <c r="C407" s="22" t="s">
        <v>405</v>
      </c>
      <c r="D407" s="22">
        <v>2017.1</v>
      </c>
      <c r="E407" s="24" t="s">
        <v>947</v>
      </c>
      <c r="F407" s="163">
        <v>212</v>
      </c>
      <c r="G407" s="23">
        <v>520</v>
      </c>
      <c r="H407" s="25" t="s">
        <v>404</v>
      </c>
      <c r="I407" s="27" t="s">
        <v>513</v>
      </c>
      <c r="J407" s="141"/>
    </row>
    <row r="408" spans="1:10" ht="27.75" customHeight="1" x14ac:dyDescent="0.2">
      <c r="A408" s="35">
        <f t="shared" si="7"/>
        <v>400</v>
      </c>
      <c r="B408" s="22" t="s">
        <v>790</v>
      </c>
      <c r="C408" s="22" t="s">
        <v>405</v>
      </c>
      <c r="D408" s="22">
        <v>2017.1</v>
      </c>
      <c r="E408" s="24" t="s">
        <v>947</v>
      </c>
      <c r="F408" s="163">
        <v>448</v>
      </c>
      <c r="G408" s="23">
        <v>850</v>
      </c>
      <c r="H408" s="156" t="s">
        <v>189</v>
      </c>
      <c r="I408" s="259" t="s">
        <v>236</v>
      </c>
      <c r="J408" s="5"/>
    </row>
    <row r="409" spans="1:10" ht="27.75" customHeight="1" x14ac:dyDescent="0.2">
      <c r="A409" s="35">
        <f t="shared" si="7"/>
        <v>401</v>
      </c>
      <c r="B409" s="22" t="s">
        <v>791</v>
      </c>
      <c r="C409" s="22" t="s">
        <v>405</v>
      </c>
      <c r="D409" s="22">
        <v>2017.1</v>
      </c>
      <c r="E409" s="24" t="s">
        <v>937</v>
      </c>
      <c r="F409" s="163">
        <v>266</v>
      </c>
      <c r="G409" s="23">
        <v>596</v>
      </c>
      <c r="H409" s="156" t="s">
        <v>189</v>
      </c>
      <c r="I409" s="259" t="s">
        <v>236</v>
      </c>
      <c r="J409" s="141" t="s">
        <v>205</v>
      </c>
    </row>
    <row r="410" spans="1:10" ht="27.75" customHeight="1" x14ac:dyDescent="0.2">
      <c r="A410" s="35">
        <f t="shared" si="7"/>
        <v>402</v>
      </c>
      <c r="B410" s="22" t="s">
        <v>1367</v>
      </c>
      <c r="C410" s="22" t="s">
        <v>405</v>
      </c>
      <c r="D410" s="22">
        <v>2017.2</v>
      </c>
      <c r="E410" s="24" t="s">
        <v>952</v>
      </c>
      <c r="F410" s="163">
        <v>309</v>
      </c>
      <c r="G410" s="23">
        <v>627</v>
      </c>
      <c r="H410" s="156" t="s">
        <v>189</v>
      </c>
      <c r="I410" s="259" t="s">
        <v>236</v>
      </c>
      <c r="J410" s="141"/>
    </row>
    <row r="411" spans="1:10" ht="27.75" customHeight="1" x14ac:dyDescent="0.2">
      <c r="A411" s="35">
        <f t="shared" si="7"/>
        <v>403</v>
      </c>
      <c r="B411" s="113" t="s">
        <v>801</v>
      </c>
      <c r="C411" s="113" t="s">
        <v>405</v>
      </c>
      <c r="D411" s="113">
        <v>2017.2</v>
      </c>
      <c r="E411" s="114" t="s">
        <v>946</v>
      </c>
      <c r="F411" s="231">
        <v>774</v>
      </c>
      <c r="G411" s="115">
        <v>1116</v>
      </c>
      <c r="H411" s="116" t="s">
        <v>108</v>
      </c>
      <c r="I411" s="256" t="s">
        <v>437</v>
      </c>
      <c r="J411" s="141"/>
    </row>
    <row r="412" spans="1:10" ht="27.75" customHeight="1" x14ac:dyDescent="0.2">
      <c r="A412" s="35">
        <f t="shared" si="7"/>
        <v>404</v>
      </c>
      <c r="B412" s="22" t="s">
        <v>796</v>
      </c>
      <c r="C412" s="22" t="s">
        <v>405</v>
      </c>
      <c r="D412" s="22">
        <v>2017.2</v>
      </c>
      <c r="E412" s="24" t="s">
        <v>954</v>
      </c>
      <c r="F412" s="163">
        <v>326</v>
      </c>
      <c r="G412" s="23">
        <v>674</v>
      </c>
      <c r="H412" s="156" t="s">
        <v>189</v>
      </c>
      <c r="I412" s="259" t="s">
        <v>236</v>
      </c>
      <c r="J412" s="141"/>
    </row>
    <row r="413" spans="1:10" ht="28.5" customHeight="1" x14ac:dyDescent="0.2">
      <c r="A413" s="35">
        <f t="shared" si="7"/>
        <v>405</v>
      </c>
      <c r="B413" s="30" t="s">
        <v>795</v>
      </c>
      <c r="C413" s="2" t="s">
        <v>51</v>
      </c>
      <c r="D413" s="30">
        <v>2017.2</v>
      </c>
      <c r="E413" s="31" t="s">
        <v>945</v>
      </c>
      <c r="F413" s="215">
        <v>211</v>
      </c>
      <c r="G413" s="32">
        <v>459</v>
      </c>
      <c r="H413" s="237" t="s">
        <v>189</v>
      </c>
      <c r="I413" s="88" t="s">
        <v>236</v>
      </c>
      <c r="J413" s="141"/>
    </row>
    <row r="414" spans="1:10" ht="28.5" customHeight="1" x14ac:dyDescent="0.2">
      <c r="A414" s="35">
        <f t="shared" si="7"/>
        <v>406</v>
      </c>
      <c r="B414" s="2" t="s">
        <v>808</v>
      </c>
      <c r="C414" s="2" t="s">
        <v>51</v>
      </c>
      <c r="D414" s="2">
        <v>2017.3</v>
      </c>
      <c r="E414" s="37" t="s">
        <v>887</v>
      </c>
      <c r="F414" s="38">
        <v>348</v>
      </c>
      <c r="G414" s="38">
        <v>843</v>
      </c>
      <c r="H414" s="83" t="s">
        <v>189</v>
      </c>
      <c r="I414" s="84" t="s">
        <v>236</v>
      </c>
      <c r="J414" s="141"/>
    </row>
    <row r="415" spans="1:10" ht="28.5" customHeight="1" x14ac:dyDescent="0.2">
      <c r="A415" s="35">
        <f t="shared" si="7"/>
        <v>407</v>
      </c>
      <c r="B415" s="89" t="s">
        <v>865</v>
      </c>
      <c r="C415" s="2" t="s">
        <v>51</v>
      </c>
      <c r="D415" s="2">
        <v>2017.7</v>
      </c>
      <c r="E415" s="37" t="s">
        <v>901</v>
      </c>
      <c r="F415" s="38">
        <v>989</v>
      </c>
      <c r="G415" s="38">
        <v>2213</v>
      </c>
      <c r="H415" s="41" t="s">
        <v>189</v>
      </c>
      <c r="I415" s="40" t="s">
        <v>236</v>
      </c>
      <c r="J415" s="141" t="s">
        <v>205</v>
      </c>
    </row>
    <row r="416" spans="1:10" ht="28.5" customHeight="1" x14ac:dyDescent="0.2">
      <c r="A416" s="35">
        <f t="shared" si="7"/>
        <v>408</v>
      </c>
      <c r="B416" s="2" t="s">
        <v>870</v>
      </c>
      <c r="C416" s="2" t="s">
        <v>51</v>
      </c>
      <c r="D416" s="2">
        <v>2017.7</v>
      </c>
      <c r="E416" s="37" t="s">
        <v>889</v>
      </c>
      <c r="F416" s="38">
        <v>387</v>
      </c>
      <c r="G416" s="38">
        <v>814</v>
      </c>
      <c r="H416" s="41" t="s">
        <v>6</v>
      </c>
      <c r="I416" s="40" t="s">
        <v>236</v>
      </c>
      <c r="J416" s="141"/>
    </row>
    <row r="417" spans="1:10" ht="27.75" customHeight="1" x14ac:dyDescent="0.2">
      <c r="A417" s="35">
        <f t="shared" si="7"/>
        <v>409</v>
      </c>
      <c r="B417" s="108" t="s">
        <v>867</v>
      </c>
      <c r="C417" s="22" t="s">
        <v>405</v>
      </c>
      <c r="D417" s="22">
        <v>2017.7</v>
      </c>
      <c r="E417" s="24" t="s">
        <v>898</v>
      </c>
      <c r="F417" s="23">
        <v>1254</v>
      </c>
      <c r="G417" s="23">
        <v>1784</v>
      </c>
      <c r="H417" s="25" t="s">
        <v>109</v>
      </c>
      <c r="I417" s="27" t="s">
        <v>236</v>
      </c>
      <c r="J417" s="141"/>
    </row>
    <row r="418" spans="1:10" ht="27.75" customHeight="1" x14ac:dyDescent="0.2">
      <c r="A418" s="35">
        <f t="shared" si="7"/>
        <v>410</v>
      </c>
      <c r="B418" s="108" t="s">
        <v>879</v>
      </c>
      <c r="C418" s="22" t="s">
        <v>405</v>
      </c>
      <c r="D418" s="22">
        <v>2017.8</v>
      </c>
      <c r="E418" s="24" t="s">
        <v>887</v>
      </c>
      <c r="F418" s="23">
        <v>325</v>
      </c>
      <c r="G418" s="23">
        <v>671</v>
      </c>
      <c r="H418" s="25" t="s">
        <v>189</v>
      </c>
      <c r="I418" s="117" t="s">
        <v>513</v>
      </c>
      <c r="J418" s="141"/>
    </row>
    <row r="419" spans="1:10" ht="27.75" customHeight="1" x14ac:dyDescent="0.2">
      <c r="A419" s="35">
        <f t="shared" si="7"/>
        <v>411</v>
      </c>
      <c r="B419" s="175" t="s">
        <v>877</v>
      </c>
      <c r="C419" s="103" t="s">
        <v>405</v>
      </c>
      <c r="D419" s="103">
        <v>2017.8</v>
      </c>
      <c r="E419" s="104" t="s">
        <v>885</v>
      </c>
      <c r="F419" s="105">
        <v>897</v>
      </c>
      <c r="G419" s="105">
        <v>2263</v>
      </c>
      <c r="H419" s="106" t="s">
        <v>189</v>
      </c>
      <c r="I419" s="27" t="s">
        <v>236</v>
      </c>
      <c r="J419" s="141"/>
    </row>
    <row r="420" spans="1:10" ht="27.75" customHeight="1" x14ac:dyDescent="0.2">
      <c r="A420" s="35">
        <f t="shared" ref="A420:A466" si="8">ROW()-8</f>
        <v>412</v>
      </c>
      <c r="B420" s="108" t="s">
        <v>875</v>
      </c>
      <c r="C420" s="22" t="s">
        <v>405</v>
      </c>
      <c r="D420" s="22">
        <v>2017.8</v>
      </c>
      <c r="E420" s="24" t="s">
        <v>881</v>
      </c>
      <c r="F420" s="23">
        <v>189</v>
      </c>
      <c r="G420" s="23">
        <v>427</v>
      </c>
      <c r="H420" s="25" t="s">
        <v>189</v>
      </c>
      <c r="I420" s="27" t="s">
        <v>236</v>
      </c>
      <c r="J420" s="141"/>
    </row>
    <row r="421" spans="1:10" ht="28.5" customHeight="1" x14ac:dyDescent="0.2">
      <c r="A421" s="35">
        <f t="shared" si="8"/>
        <v>413</v>
      </c>
      <c r="B421" s="89" t="s">
        <v>878</v>
      </c>
      <c r="C421" s="2" t="s">
        <v>51</v>
      </c>
      <c r="D421" s="2">
        <v>2017.8</v>
      </c>
      <c r="E421" s="37" t="s">
        <v>886</v>
      </c>
      <c r="F421" s="38">
        <v>910</v>
      </c>
      <c r="G421" s="38">
        <v>2237</v>
      </c>
      <c r="H421" s="41" t="s">
        <v>6</v>
      </c>
      <c r="I421" s="40" t="s">
        <v>236</v>
      </c>
      <c r="J421" s="141" t="s">
        <v>1847</v>
      </c>
    </row>
    <row r="422" spans="1:10" ht="28.5" customHeight="1" x14ac:dyDescent="0.2">
      <c r="A422" s="35">
        <f t="shared" si="8"/>
        <v>414</v>
      </c>
      <c r="B422" s="89" t="s">
        <v>872</v>
      </c>
      <c r="C422" s="2" t="s">
        <v>51</v>
      </c>
      <c r="D422" s="2">
        <v>2017.8</v>
      </c>
      <c r="E422" s="37" t="s">
        <v>885</v>
      </c>
      <c r="F422" s="38">
        <v>897</v>
      </c>
      <c r="G422" s="38">
        <v>2263</v>
      </c>
      <c r="H422" s="41" t="s">
        <v>189</v>
      </c>
      <c r="I422" s="40" t="s">
        <v>236</v>
      </c>
      <c r="J422" s="141" t="s">
        <v>1847</v>
      </c>
    </row>
    <row r="423" spans="1:10" ht="28.5" customHeight="1" x14ac:dyDescent="0.2">
      <c r="A423" s="35">
        <f t="shared" si="8"/>
        <v>415</v>
      </c>
      <c r="B423" s="89" t="s">
        <v>1383</v>
      </c>
      <c r="C423" s="2" t="s">
        <v>51</v>
      </c>
      <c r="D423" s="2">
        <v>2017.9</v>
      </c>
      <c r="E423" s="37" t="s">
        <v>1312</v>
      </c>
      <c r="F423" s="38">
        <v>429</v>
      </c>
      <c r="G423" s="38">
        <v>947</v>
      </c>
      <c r="H423" s="41" t="s">
        <v>1327</v>
      </c>
      <c r="I423" s="40" t="s">
        <v>236</v>
      </c>
      <c r="J423" s="141"/>
    </row>
    <row r="424" spans="1:10" ht="28.5" customHeight="1" x14ac:dyDescent="0.2">
      <c r="A424" s="35">
        <f t="shared" si="8"/>
        <v>416</v>
      </c>
      <c r="B424" s="89" t="s">
        <v>1305</v>
      </c>
      <c r="C424" s="2" t="s">
        <v>51</v>
      </c>
      <c r="D424" s="2">
        <v>2017.9</v>
      </c>
      <c r="E424" s="37" t="s">
        <v>1314</v>
      </c>
      <c r="F424" s="38">
        <v>1606</v>
      </c>
      <c r="G424" s="38">
        <v>4036</v>
      </c>
      <c r="H424" s="41" t="s">
        <v>181</v>
      </c>
      <c r="I424" s="40" t="s">
        <v>236</v>
      </c>
    </row>
    <row r="425" spans="1:10" s="10" customFormat="1" ht="28.5" customHeight="1" x14ac:dyDescent="0.2">
      <c r="A425" s="35">
        <f t="shared" si="8"/>
        <v>417</v>
      </c>
      <c r="B425" s="89" t="s">
        <v>1384</v>
      </c>
      <c r="C425" s="2" t="s">
        <v>51</v>
      </c>
      <c r="D425" s="2">
        <v>2017.9</v>
      </c>
      <c r="E425" s="37" t="s">
        <v>1318</v>
      </c>
      <c r="F425" s="38">
        <v>952</v>
      </c>
      <c r="G425" s="38">
        <v>1861</v>
      </c>
      <c r="H425" s="41" t="s">
        <v>124</v>
      </c>
      <c r="I425" s="40" t="s">
        <v>236</v>
      </c>
      <c r="J425" s="145"/>
    </row>
    <row r="426" spans="1:10" ht="28.5" customHeight="1" x14ac:dyDescent="0.2">
      <c r="A426" s="35">
        <f t="shared" si="8"/>
        <v>418</v>
      </c>
      <c r="B426" s="89" t="s">
        <v>1401</v>
      </c>
      <c r="C426" s="2" t="s">
        <v>51</v>
      </c>
      <c r="D426" s="60">
        <v>2017.1</v>
      </c>
      <c r="E426" s="37" t="s">
        <v>1403</v>
      </c>
      <c r="F426" s="38">
        <v>400</v>
      </c>
      <c r="G426" s="235">
        <v>1069</v>
      </c>
      <c r="H426" s="41" t="s">
        <v>6</v>
      </c>
      <c r="I426" s="40" t="s">
        <v>236</v>
      </c>
    </row>
    <row r="427" spans="1:10" ht="28.5" customHeight="1" x14ac:dyDescent="0.2">
      <c r="A427" s="35">
        <f t="shared" si="8"/>
        <v>419</v>
      </c>
      <c r="B427" s="89" t="s">
        <v>1402</v>
      </c>
      <c r="C427" s="2" t="s">
        <v>51</v>
      </c>
      <c r="D427" s="60">
        <v>2017.1</v>
      </c>
      <c r="E427" s="37" t="s">
        <v>921</v>
      </c>
      <c r="F427" s="38">
        <v>400</v>
      </c>
      <c r="G427" s="38">
        <v>1412</v>
      </c>
      <c r="H427" s="41" t="s">
        <v>124</v>
      </c>
      <c r="I427" s="40" t="s">
        <v>236</v>
      </c>
      <c r="J427" s="141"/>
    </row>
    <row r="428" spans="1:10" ht="28.5" customHeight="1" x14ac:dyDescent="0.2">
      <c r="A428" s="35">
        <f t="shared" si="8"/>
        <v>420</v>
      </c>
      <c r="B428" s="89" t="s">
        <v>1406</v>
      </c>
      <c r="C428" s="2" t="s">
        <v>51</v>
      </c>
      <c r="D428" s="2">
        <v>2017.11</v>
      </c>
      <c r="E428" s="37" t="s">
        <v>1416</v>
      </c>
      <c r="F428" s="38">
        <v>1106</v>
      </c>
      <c r="G428" s="38">
        <v>1257</v>
      </c>
      <c r="H428" s="41" t="s">
        <v>180</v>
      </c>
      <c r="I428" s="40" t="s">
        <v>236</v>
      </c>
    </row>
    <row r="429" spans="1:10" ht="28.5" customHeight="1" x14ac:dyDescent="0.2">
      <c r="A429" s="35">
        <f t="shared" si="8"/>
        <v>421</v>
      </c>
      <c r="B429" s="89" t="s">
        <v>1409</v>
      </c>
      <c r="C429" s="2" t="s">
        <v>51</v>
      </c>
      <c r="D429" s="2">
        <v>2017.11</v>
      </c>
      <c r="E429" s="37" t="s">
        <v>1201</v>
      </c>
      <c r="F429" s="38">
        <v>204</v>
      </c>
      <c r="G429" s="38">
        <v>519</v>
      </c>
      <c r="H429" s="41" t="s">
        <v>106</v>
      </c>
      <c r="I429" s="40" t="s">
        <v>236</v>
      </c>
      <c r="J429" s="4" t="s">
        <v>2341</v>
      </c>
    </row>
    <row r="430" spans="1:10" ht="28.5" customHeight="1" x14ac:dyDescent="0.2">
      <c r="A430" s="35">
        <f t="shared" si="8"/>
        <v>422</v>
      </c>
      <c r="B430" s="89" t="s">
        <v>1435</v>
      </c>
      <c r="C430" s="2" t="s">
        <v>51</v>
      </c>
      <c r="D430" s="2">
        <v>2017.12</v>
      </c>
      <c r="E430" s="201" t="s">
        <v>819</v>
      </c>
      <c r="F430" s="38">
        <v>516</v>
      </c>
      <c r="G430" s="38">
        <v>1104</v>
      </c>
      <c r="H430" s="41" t="s">
        <v>404</v>
      </c>
      <c r="I430" s="40" t="s">
        <v>236</v>
      </c>
    </row>
    <row r="431" spans="1:10" ht="28.5" customHeight="1" x14ac:dyDescent="0.2">
      <c r="A431" s="35">
        <f t="shared" si="8"/>
        <v>423</v>
      </c>
      <c r="B431" s="89" t="s">
        <v>1439</v>
      </c>
      <c r="C431" s="2" t="s">
        <v>51</v>
      </c>
      <c r="D431" s="2">
        <v>2017.12</v>
      </c>
      <c r="E431" s="201" t="s">
        <v>903</v>
      </c>
      <c r="F431" s="38">
        <v>1898</v>
      </c>
      <c r="G431" s="38">
        <v>4066</v>
      </c>
      <c r="H431" s="41" t="s">
        <v>109</v>
      </c>
      <c r="I431" s="40" t="s">
        <v>236</v>
      </c>
      <c r="J431" s="1"/>
    </row>
    <row r="432" spans="1:10" ht="27.75" customHeight="1" x14ac:dyDescent="0.2">
      <c r="A432" s="35">
        <f t="shared" si="8"/>
        <v>424</v>
      </c>
      <c r="B432" s="108" t="s">
        <v>1432</v>
      </c>
      <c r="C432" s="22" t="s">
        <v>405</v>
      </c>
      <c r="D432" s="22">
        <v>2017.12</v>
      </c>
      <c r="E432" s="110" t="s">
        <v>1198</v>
      </c>
      <c r="F432" s="23">
        <v>816</v>
      </c>
      <c r="G432" s="23">
        <v>1712</v>
      </c>
      <c r="H432" s="25" t="s">
        <v>189</v>
      </c>
      <c r="I432" s="27" t="s">
        <v>236</v>
      </c>
      <c r="J432" s="141"/>
    </row>
    <row r="433" spans="1:10" ht="27.75" customHeight="1" x14ac:dyDescent="0.2">
      <c r="A433" s="35">
        <f t="shared" si="8"/>
        <v>425</v>
      </c>
      <c r="B433" s="108" t="s">
        <v>1524</v>
      </c>
      <c r="C433" s="22" t="s">
        <v>405</v>
      </c>
      <c r="D433" s="22">
        <v>2018.4</v>
      </c>
      <c r="E433" s="110" t="s">
        <v>1403</v>
      </c>
      <c r="F433" s="23">
        <v>669</v>
      </c>
      <c r="G433" s="23">
        <v>1549</v>
      </c>
      <c r="H433" s="25" t="s">
        <v>1545</v>
      </c>
      <c r="I433" s="27" t="s">
        <v>188</v>
      </c>
      <c r="J433" s="145"/>
    </row>
    <row r="434" spans="1:10" ht="27.75" customHeight="1" x14ac:dyDescent="0.2">
      <c r="A434" s="35">
        <f t="shared" si="8"/>
        <v>426</v>
      </c>
      <c r="B434" s="108" t="s">
        <v>1574</v>
      </c>
      <c r="C434" s="22" t="s">
        <v>405</v>
      </c>
      <c r="D434" s="22">
        <v>2018.5</v>
      </c>
      <c r="E434" s="24" t="s">
        <v>921</v>
      </c>
      <c r="F434" s="23">
        <v>9463</v>
      </c>
      <c r="G434" s="23">
        <v>19629</v>
      </c>
      <c r="H434" s="25" t="s">
        <v>189</v>
      </c>
      <c r="I434" s="27" t="s">
        <v>188</v>
      </c>
      <c r="J434" s="141"/>
    </row>
    <row r="435" spans="1:10" ht="27.75" customHeight="1" x14ac:dyDescent="0.2">
      <c r="A435" s="35">
        <f t="shared" si="8"/>
        <v>427</v>
      </c>
      <c r="B435" s="118" t="s">
        <v>1695</v>
      </c>
      <c r="C435" s="118" t="s">
        <v>2152</v>
      </c>
      <c r="D435" s="118">
        <v>2018.7</v>
      </c>
      <c r="E435" s="119" t="s">
        <v>1649</v>
      </c>
      <c r="F435" s="120">
        <v>3299</v>
      </c>
      <c r="G435" s="120">
        <v>7688</v>
      </c>
      <c r="H435" s="121" t="s">
        <v>106</v>
      </c>
      <c r="I435" s="123" t="s">
        <v>188</v>
      </c>
      <c r="J435" s="141"/>
    </row>
    <row r="436" spans="1:10" ht="27.75" customHeight="1" x14ac:dyDescent="0.2">
      <c r="A436" s="35">
        <f t="shared" si="8"/>
        <v>428</v>
      </c>
      <c r="B436" s="108" t="s">
        <v>1711</v>
      </c>
      <c r="C436" s="134" t="s">
        <v>1684</v>
      </c>
      <c r="D436" s="22">
        <v>2018.9</v>
      </c>
      <c r="E436" s="128" t="s">
        <v>658</v>
      </c>
      <c r="F436" s="129">
        <v>1281</v>
      </c>
      <c r="G436" s="125">
        <v>2895</v>
      </c>
      <c r="H436" s="126" t="s">
        <v>237</v>
      </c>
      <c r="I436" s="127" t="s">
        <v>236</v>
      </c>
      <c r="J436" s="141"/>
    </row>
    <row r="437" spans="1:10" ht="27.75" customHeight="1" x14ac:dyDescent="0.2">
      <c r="A437" s="35">
        <f t="shared" si="8"/>
        <v>429</v>
      </c>
      <c r="B437" s="108" t="s">
        <v>1748</v>
      </c>
      <c r="C437" s="22" t="s">
        <v>2152</v>
      </c>
      <c r="D437" s="22" t="s">
        <v>1714</v>
      </c>
      <c r="E437" s="110" t="s">
        <v>1660</v>
      </c>
      <c r="F437" s="23">
        <v>231</v>
      </c>
      <c r="G437" s="23">
        <v>790</v>
      </c>
      <c r="H437" s="25" t="s">
        <v>1757</v>
      </c>
      <c r="I437" s="27" t="s">
        <v>1759</v>
      </c>
      <c r="J437" s="141"/>
    </row>
    <row r="438" spans="1:10" ht="27.75" customHeight="1" x14ac:dyDescent="0.2">
      <c r="A438" s="35">
        <f t="shared" si="8"/>
        <v>430</v>
      </c>
      <c r="B438" s="108" t="s">
        <v>1777</v>
      </c>
      <c r="C438" s="134" t="s">
        <v>405</v>
      </c>
      <c r="D438" s="22">
        <v>2018.11</v>
      </c>
      <c r="E438" s="24" t="s">
        <v>1778</v>
      </c>
      <c r="F438" s="125">
        <v>578</v>
      </c>
      <c r="G438" s="125">
        <v>1089</v>
      </c>
      <c r="H438" s="126" t="s">
        <v>189</v>
      </c>
      <c r="I438" s="127" t="s">
        <v>188</v>
      </c>
      <c r="J438" s="141" t="s">
        <v>1847</v>
      </c>
    </row>
    <row r="439" spans="1:10" ht="27.75" customHeight="1" x14ac:dyDescent="0.2">
      <c r="A439" s="35">
        <f t="shared" si="8"/>
        <v>431</v>
      </c>
      <c r="B439" s="22" t="s">
        <v>1762</v>
      </c>
      <c r="C439" s="134" t="s">
        <v>405</v>
      </c>
      <c r="D439" s="22">
        <v>2018.11</v>
      </c>
      <c r="E439" s="24" t="s">
        <v>1778</v>
      </c>
      <c r="F439" s="125">
        <v>275</v>
      </c>
      <c r="G439" s="125">
        <v>559</v>
      </c>
      <c r="H439" s="25" t="s">
        <v>189</v>
      </c>
      <c r="I439" s="127" t="s">
        <v>188</v>
      </c>
      <c r="J439" s="141"/>
    </row>
    <row r="440" spans="1:10" ht="27.75" customHeight="1" x14ac:dyDescent="0.2">
      <c r="A440" s="35">
        <f t="shared" si="8"/>
        <v>432</v>
      </c>
      <c r="B440" s="130" t="s">
        <v>1770</v>
      </c>
      <c r="C440" s="152" t="s">
        <v>405</v>
      </c>
      <c r="D440" s="22">
        <v>2018.11</v>
      </c>
      <c r="E440" s="24" t="s">
        <v>1781</v>
      </c>
      <c r="F440" s="125">
        <v>1058</v>
      </c>
      <c r="G440" s="125">
        <v>1538</v>
      </c>
      <c r="H440" s="25" t="s">
        <v>189</v>
      </c>
      <c r="I440" s="127" t="s">
        <v>188</v>
      </c>
    </row>
    <row r="441" spans="1:10" ht="27.75" customHeight="1" x14ac:dyDescent="0.2">
      <c r="A441" s="35">
        <f t="shared" si="8"/>
        <v>433</v>
      </c>
      <c r="B441" s="108" t="s">
        <v>1792</v>
      </c>
      <c r="C441" s="134" t="s">
        <v>405</v>
      </c>
      <c r="D441" s="22">
        <v>2018.11</v>
      </c>
      <c r="E441" s="128" t="s">
        <v>1795</v>
      </c>
      <c r="F441" s="129">
        <v>237</v>
      </c>
      <c r="G441" s="125">
        <v>622</v>
      </c>
      <c r="H441" s="25" t="s">
        <v>109</v>
      </c>
      <c r="I441" s="151" t="s">
        <v>188</v>
      </c>
    </row>
    <row r="442" spans="1:10" ht="27.75" customHeight="1" x14ac:dyDescent="0.2">
      <c r="A442" s="35">
        <f t="shared" si="8"/>
        <v>434</v>
      </c>
      <c r="B442" s="103" t="s">
        <v>1811</v>
      </c>
      <c r="C442" s="154" t="s">
        <v>2273</v>
      </c>
      <c r="D442" s="103">
        <v>2018.12</v>
      </c>
      <c r="E442" s="124" t="s">
        <v>1827</v>
      </c>
      <c r="F442" s="105">
        <v>2023</v>
      </c>
      <c r="G442" s="105">
        <v>4537</v>
      </c>
      <c r="H442" s="138" t="s">
        <v>109</v>
      </c>
      <c r="I442" s="127" t="s">
        <v>146</v>
      </c>
    </row>
    <row r="443" spans="1:10" ht="27.75" customHeight="1" x14ac:dyDescent="0.2">
      <c r="A443" s="35">
        <f t="shared" si="8"/>
        <v>435</v>
      </c>
      <c r="B443" s="22" t="s">
        <v>1818</v>
      </c>
      <c r="C443" s="134" t="s">
        <v>2164</v>
      </c>
      <c r="D443" s="22">
        <v>2018.12</v>
      </c>
      <c r="E443" s="128" t="s">
        <v>1016</v>
      </c>
      <c r="F443" s="23">
        <v>677</v>
      </c>
      <c r="G443" s="23">
        <v>1445</v>
      </c>
      <c r="H443" s="126" t="s">
        <v>109</v>
      </c>
      <c r="I443" s="127" t="s">
        <v>146</v>
      </c>
    </row>
    <row r="444" spans="1:10" ht="27.75" customHeight="1" x14ac:dyDescent="0.2">
      <c r="A444" s="35">
        <f t="shared" si="8"/>
        <v>436</v>
      </c>
      <c r="B444" s="22" t="s">
        <v>1903</v>
      </c>
      <c r="C444" s="134" t="s">
        <v>2278</v>
      </c>
      <c r="D444" s="22">
        <v>2019.4</v>
      </c>
      <c r="E444" s="128" t="s">
        <v>1916</v>
      </c>
      <c r="F444" s="23">
        <v>525</v>
      </c>
      <c r="G444" s="23">
        <v>1028</v>
      </c>
      <c r="H444" s="126" t="s">
        <v>237</v>
      </c>
      <c r="I444" s="127" t="s">
        <v>236</v>
      </c>
    </row>
    <row r="445" spans="1:10" ht="27.75" customHeight="1" x14ac:dyDescent="0.2">
      <c r="A445" s="35">
        <f t="shared" si="8"/>
        <v>437</v>
      </c>
      <c r="B445" s="22" t="s">
        <v>1939</v>
      </c>
      <c r="C445" s="134" t="s">
        <v>1684</v>
      </c>
      <c r="D445" s="22">
        <v>2019.5</v>
      </c>
      <c r="E445" s="128" t="s">
        <v>1897</v>
      </c>
      <c r="F445" s="23">
        <v>373</v>
      </c>
      <c r="G445" s="23">
        <v>763</v>
      </c>
      <c r="H445" s="126" t="s">
        <v>237</v>
      </c>
      <c r="I445" s="127" t="s">
        <v>236</v>
      </c>
    </row>
    <row r="446" spans="1:10" ht="27.75" customHeight="1" x14ac:dyDescent="0.2">
      <c r="A446" s="35">
        <f t="shared" si="8"/>
        <v>438</v>
      </c>
      <c r="B446" s="22" t="s">
        <v>2283</v>
      </c>
      <c r="C446" s="134" t="s">
        <v>2164</v>
      </c>
      <c r="D446" s="22">
        <v>2019.5</v>
      </c>
      <c r="E446" s="128" t="s">
        <v>1945</v>
      </c>
      <c r="F446" s="23">
        <v>306</v>
      </c>
      <c r="G446" s="23">
        <v>523</v>
      </c>
      <c r="H446" s="126" t="s">
        <v>181</v>
      </c>
      <c r="I446" s="127" t="s">
        <v>236</v>
      </c>
    </row>
    <row r="447" spans="1:10" ht="27.75" customHeight="1" x14ac:dyDescent="0.2">
      <c r="A447" s="35">
        <f t="shared" si="8"/>
        <v>439</v>
      </c>
      <c r="B447" s="22" t="s">
        <v>1961</v>
      </c>
      <c r="C447" s="134" t="s">
        <v>405</v>
      </c>
      <c r="D447" s="22">
        <v>2019.6</v>
      </c>
      <c r="E447" s="128" t="s">
        <v>1832</v>
      </c>
      <c r="F447" s="23">
        <v>824</v>
      </c>
      <c r="G447" s="23">
        <v>1512</v>
      </c>
      <c r="H447" s="126" t="s">
        <v>1904</v>
      </c>
      <c r="I447" s="127" t="s">
        <v>146</v>
      </c>
      <c r="J447" s="1"/>
    </row>
    <row r="448" spans="1:10" ht="27.75" customHeight="1" x14ac:dyDescent="0.2">
      <c r="A448" s="35">
        <f t="shared" si="8"/>
        <v>440</v>
      </c>
      <c r="B448" s="22" t="s">
        <v>1969</v>
      </c>
      <c r="C448" s="134" t="s">
        <v>2164</v>
      </c>
      <c r="D448" s="22">
        <v>2019.7</v>
      </c>
      <c r="E448" s="128" t="s">
        <v>1978</v>
      </c>
      <c r="F448" s="23">
        <v>1674</v>
      </c>
      <c r="G448" s="23">
        <v>4463</v>
      </c>
      <c r="H448" s="126" t="s">
        <v>237</v>
      </c>
      <c r="I448" s="127" t="s">
        <v>236</v>
      </c>
    </row>
    <row r="449" spans="1:10" ht="27.75" customHeight="1" x14ac:dyDescent="0.2">
      <c r="A449" s="35">
        <f t="shared" si="8"/>
        <v>441</v>
      </c>
      <c r="B449" s="22" t="s">
        <v>1994</v>
      </c>
      <c r="C449" s="134" t="s">
        <v>2300</v>
      </c>
      <c r="D449" s="22">
        <v>2019.8</v>
      </c>
      <c r="E449" s="128" t="s">
        <v>2007</v>
      </c>
      <c r="F449" s="23">
        <v>886</v>
      </c>
      <c r="G449" s="23">
        <v>1900</v>
      </c>
      <c r="H449" s="126" t="s">
        <v>237</v>
      </c>
      <c r="I449" s="127" t="s">
        <v>146</v>
      </c>
      <c r="J449" s="141"/>
    </row>
    <row r="450" spans="1:10" ht="28.5" customHeight="1" x14ac:dyDescent="0.2">
      <c r="A450" s="35">
        <f t="shared" si="8"/>
        <v>442</v>
      </c>
      <c r="B450" s="89" t="s">
        <v>1461</v>
      </c>
      <c r="C450" s="2" t="s">
        <v>51</v>
      </c>
      <c r="D450" s="2">
        <v>2018.1</v>
      </c>
      <c r="E450" s="37" t="s">
        <v>667</v>
      </c>
      <c r="F450" s="38">
        <v>200</v>
      </c>
      <c r="G450" s="38">
        <v>289</v>
      </c>
      <c r="H450" s="41" t="s">
        <v>108</v>
      </c>
      <c r="I450" s="40" t="s">
        <v>236</v>
      </c>
      <c r="J450" s="1"/>
    </row>
    <row r="451" spans="1:10" ht="28.5" customHeight="1" x14ac:dyDescent="0.2">
      <c r="A451" s="35">
        <f t="shared" si="8"/>
        <v>443</v>
      </c>
      <c r="B451" s="2" t="s">
        <v>1465</v>
      </c>
      <c r="C451" s="2" t="s">
        <v>51</v>
      </c>
      <c r="D451" s="2">
        <v>2018.1</v>
      </c>
      <c r="E451" s="37" t="s">
        <v>1471</v>
      </c>
      <c r="F451" s="38">
        <v>201</v>
      </c>
      <c r="G451" s="38">
        <v>427</v>
      </c>
      <c r="H451" s="41" t="s">
        <v>235</v>
      </c>
      <c r="I451" s="40" t="s">
        <v>236</v>
      </c>
    </row>
    <row r="452" spans="1:10" ht="28.5" customHeight="1" x14ac:dyDescent="0.2">
      <c r="A452" s="35">
        <f t="shared" si="8"/>
        <v>444</v>
      </c>
      <c r="B452" s="2" t="s">
        <v>1499</v>
      </c>
      <c r="C452" s="2" t="s">
        <v>51</v>
      </c>
      <c r="D452" s="2">
        <v>2018.3</v>
      </c>
      <c r="E452" s="37" t="s">
        <v>886</v>
      </c>
      <c r="F452" s="38">
        <v>893</v>
      </c>
      <c r="G452" s="38">
        <v>1559</v>
      </c>
      <c r="H452" s="41" t="s">
        <v>6</v>
      </c>
      <c r="I452" s="40" t="s">
        <v>188</v>
      </c>
    </row>
    <row r="453" spans="1:10" ht="28.5" customHeight="1" x14ac:dyDescent="0.2">
      <c r="A453" s="35">
        <f t="shared" si="8"/>
        <v>445</v>
      </c>
      <c r="B453" s="2" t="s">
        <v>1586</v>
      </c>
      <c r="C453" s="2" t="s">
        <v>51</v>
      </c>
      <c r="D453" s="2">
        <v>2018.6</v>
      </c>
      <c r="E453" s="37" t="s">
        <v>1592</v>
      </c>
      <c r="F453" s="38">
        <v>960</v>
      </c>
      <c r="G453" s="38">
        <v>1725</v>
      </c>
      <c r="H453" s="41" t="s">
        <v>124</v>
      </c>
      <c r="I453" s="40" t="s">
        <v>1603</v>
      </c>
      <c r="J453" s="4" t="s">
        <v>1849</v>
      </c>
    </row>
    <row r="454" spans="1:10" s="10" customFormat="1" ht="28.5" customHeight="1" x14ac:dyDescent="0.2">
      <c r="A454" s="35">
        <f t="shared" si="8"/>
        <v>446</v>
      </c>
      <c r="B454" s="172" t="s">
        <v>1688</v>
      </c>
      <c r="C454" s="87" t="s">
        <v>51</v>
      </c>
      <c r="D454" s="2">
        <v>2018.9</v>
      </c>
      <c r="E454" s="37" t="s">
        <v>1679</v>
      </c>
      <c r="F454" s="219">
        <v>772</v>
      </c>
      <c r="G454" s="219">
        <v>1769</v>
      </c>
      <c r="H454" s="41" t="s">
        <v>181</v>
      </c>
      <c r="I454" s="257" t="s">
        <v>236</v>
      </c>
      <c r="J454" s="141"/>
    </row>
    <row r="455" spans="1:10" s="10" customFormat="1" ht="28.5" customHeight="1" x14ac:dyDescent="0.2">
      <c r="A455" s="35">
        <f t="shared" si="8"/>
        <v>447</v>
      </c>
      <c r="B455" s="2" t="s">
        <v>1675</v>
      </c>
      <c r="C455" s="87" t="s">
        <v>51</v>
      </c>
      <c r="D455" s="2">
        <v>2018.9</v>
      </c>
      <c r="E455" s="37" t="s">
        <v>1319</v>
      </c>
      <c r="F455" s="219">
        <v>593</v>
      </c>
      <c r="G455" s="219">
        <v>1264</v>
      </c>
      <c r="H455" s="41" t="s">
        <v>180</v>
      </c>
      <c r="I455" s="257" t="s">
        <v>236</v>
      </c>
      <c r="J455" s="141"/>
    </row>
    <row r="456" spans="1:10" s="10" customFormat="1" ht="28.5" customHeight="1" x14ac:dyDescent="0.2">
      <c r="A456" s="35">
        <f t="shared" si="8"/>
        <v>448</v>
      </c>
      <c r="B456" s="89" t="s">
        <v>1677</v>
      </c>
      <c r="C456" s="87" t="s">
        <v>51</v>
      </c>
      <c r="D456" s="2">
        <v>2018.9</v>
      </c>
      <c r="E456" s="37" t="s">
        <v>1683</v>
      </c>
      <c r="F456" s="219">
        <v>766</v>
      </c>
      <c r="G456" s="219">
        <v>1566</v>
      </c>
      <c r="H456" s="233" t="s">
        <v>237</v>
      </c>
      <c r="I456" s="257" t="s">
        <v>236</v>
      </c>
      <c r="J456" s="144"/>
    </row>
    <row r="457" spans="1:10" s="10" customFormat="1" ht="28.5" customHeight="1" x14ac:dyDescent="0.2">
      <c r="A457" s="35">
        <f t="shared" si="8"/>
        <v>449</v>
      </c>
      <c r="B457" s="2" t="s">
        <v>1809</v>
      </c>
      <c r="C457" s="180" t="s">
        <v>51</v>
      </c>
      <c r="D457" s="2">
        <v>2018.12</v>
      </c>
      <c r="E457" s="199" t="s">
        <v>1807</v>
      </c>
      <c r="F457" s="38">
        <v>431</v>
      </c>
      <c r="G457" s="38">
        <v>853</v>
      </c>
      <c r="H457" s="233" t="s">
        <v>189</v>
      </c>
      <c r="I457" s="257" t="s">
        <v>146</v>
      </c>
      <c r="J457" s="4"/>
    </row>
    <row r="458" spans="1:10" s="10" customFormat="1" ht="28.5" customHeight="1" x14ac:dyDescent="0.2">
      <c r="A458" s="35">
        <f t="shared" si="8"/>
        <v>450</v>
      </c>
      <c r="B458" s="2" t="s">
        <v>1821</v>
      </c>
      <c r="C458" s="180" t="s">
        <v>51</v>
      </c>
      <c r="D458" s="2">
        <v>2018.12</v>
      </c>
      <c r="E458" s="198" t="s">
        <v>885</v>
      </c>
      <c r="F458" s="38">
        <v>364</v>
      </c>
      <c r="G458" s="38">
        <v>670</v>
      </c>
      <c r="H458" s="233" t="s">
        <v>109</v>
      </c>
      <c r="I458" s="257" t="s">
        <v>146</v>
      </c>
      <c r="J458" s="4"/>
    </row>
    <row r="459" spans="1:10" s="10" customFormat="1" ht="28.5" customHeight="1" x14ac:dyDescent="0.2">
      <c r="A459" s="35">
        <f t="shared" si="8"/>
        <v>451</v>
      </c>
      <c r="B459" s="36" t="s">
        <v>1831</v>
      </c>
      <c r="C459" s="44" t="s">
        <v>51</v>
      </c>
      <c r="D459" s="190">
        <v>2019.1</v>
      </c>
      <c r="E459" s="44" t="s">
        <v>1832</v>
      </c>
      <c r="F459" s="218">
        <v>1555</v>
      </c>
      <c r="G459" s="218">
        <v>2880</v>
      </c>
      <c r="H459" s="240" t="s">
        <v>108</v>
      </c>
      <c r="I459" s="261" t="s">
        <v>146</v>
      </c>
      <c r="J459" s="141" t="s">
        <v>2342</v>
      </c>
    </row>
    <row r="460" spans="1:10" ht="28.5" customHeight="1" x14ac:dyDescent="0.2">
      <c r="A460" s="35">
        <f t="shared" si="8"/>
        <v>452</v>
      </c>
      <c r="B460" s="36" t="s">
        <v>1856</v>
      </c>
      <c r="C460" s="44" t="s">
        <v>51</v>
      </c>
      <c r="D460" s="190">
        <v>2019.2</v>
      </c>
      <c r="E460" s="36" t="s">
        <v>667</v>
      </c>
      <c r="F460" s="217">
        <v>191</v>
      </c>
      <c r="G460" s="217">
        <v>448</v>
      </c>
      <c r="H460" s="239" t="s">
        <v>189</v>
      </c>
      <c r="I460" s="260" t="s">
        <v>146</v>
      </c>
      <c r="J460" s="141"/>
    </row>
    <row r="461" spans="1:10" s="10" customFormat="1" ht="28.5" customHeight="1" x14ac:dyDescent="0.2">
      <c r="A461" s="35">
        <f t="shared" si="8"/>
        <v>453</v>
      </c>
      <c r="B461" s="2" t="s">
        <v>1964</v>
      </c>
      <c r="C461" s="180" t="s">
        <v>51</v>
      </c>
      <c r="D461" s="2">
        <v>2019.6</v>
      </c>
      <c r="E461" s="199" t="s">
        <v>1957</v>
      </c>
      <c r="F461" s="38">
        <v>1838</v>
      </c>
      <c r="G461" s="38">
        <v>5183</v>
      </c>
      <c r="H461" s="233" t="s">
        <v>237</v>
      </c>
      <c r="I461" s="257" t="s">
        <v>146</v>
      </c>
      <c r="J461" s="141"/>
    </row>
    <row r="462" spans="1:10" s="10" customFormat="1" ht="28.5" customHeight="1" x14ac:dyDescent="0.2">
      <c r="A462" s="35">
        <f t="shared" si="8"/>
        <v>454</v>
      </c>
      <c r="B462" s="2" t="s">
        <v>1970</v>
      </c>
      <c r="C462" s="180" t="s">
        <v>51</v>
      </c>
      <c r="D462" s="2">
        <v>2019.7</v>
      </c>
      <c r="E462" s="199" t="s">
        <v>1897</v>
      </c>
      <c r="F462" s="38">
        <v>254</v>
      </c>
      <c r="G462" s="38">
        <v>539</v>
      </c>
      <c r="H462" s="233" t="s">
        <v>237</v>
      </c>
      <c r="I462" s="257" t="s">
        <v>146</v>
      </c>
      <c r="J462" s="4"/>
    </row>
    <row r="463" spans="1:10" s="10" customFormat="1" ht="28.5" customHeight="1" x14ac:dyDescent="0.2">
      <c r="A463" s="35">
        <f t="shared" si="8"/>
        <v>455</v>
      </c>
      <c r="B463" s="2" t="s">
        <v>1993</v>
      </c>
      <c r="C463" s="180" t="s">
        <v>51</v>
      </c>
      <c r="D463" s="2">
        <v>2019.8</v>
      </c>
      <c r="E463" s="199" t="s">
        <v>1561</v>
      </c>
      <c r="F463" s="38">
        <v>444</v>
      </c>
      <c r="G463" s="38">
        <v>854</v>
      </c>
      <c r="H463" s="233" t="s">
        <v>1904</v>
      </c>
      <c r="I463" s="257" t="s">
        <v>146</v>
      </c>
      <c r="J463" s="4"/>
    </row>
    <row r="464" spans="1:10" s="10" customFormat="1" ht="28.5" customHeight="1" x14ac:dyDescent="0.2">
      <c r="A464" s="35">
        <f t="shared" si="8"/>
        <v>456</v>
      </c>
      <c r="B464" s="2" t="s">
        <v>1998</v>
      </c>
      <c r="C464" s="180" t="s">
        <v>51</v>
      </c>
      <c r="D464" s="2">
        <v>2019.8</v>
      </c>
      <c r="E464" s="199" t="s">
        <v>2006</v>
      </c>
      <c r="F464" s="38">
        <v>2330</v>
      </c>
      <c r="G464" s="38">
        <v>5953</v>
      </c>
      <c r="H464" s="233" t="s">
        <v>1923</v>
      </c>
      <c r="I464" s="257" t="s">
        <v>146</v>
      </c>
      <c r="J464" s="4" t="s">
        <v>1849</v>
      </c>
    </row>
    <row r="465" spans="1:10" s="10" customFormat="1" ht="28.5" customHeight="1" x14ac:dyDescent="0.2">
      <c r="A465" s="35">
        <f t="shared" si="8"/>
        <v>457</v>
      </c>
      <c r="B465" s="2" t="s">
        <v>2100</v>
      </c>
      <c r="C465" s="180" t="s">
        <v>51</v>
      </c>
      <c r="D465" s="2">
        <v>2019.12</v>
      </c>
      <c r="E465" s="199" t="s">
        <v>1561</v>
      </c>
      <c r="F465" s="38">
        <v>369</v>
      </c>
      <c r="G465" s="38">
        <v>785</v>
      </c>
      <c r="H465" s="233" t="s">
        <v>237</v>
      </c>
      <c r="I465" s="257" t="s">
        <v>236</v>
      </c>
      <c r="J465" s="141"/>
    </row>
    <row r="466" spans="1:10" s="10" customFormat="1" ht="28.5" customHeight="1" x14ac:dyDescent="0.2">
      <c r="A466" s="35">
        <f t="shared" si="8"/>
        <v>458</v>
      </c>
      <c r="B466" s="2" t="s">
        <v>2103</v>
      </c>
      <c r="C466" s="180" t="s">
        <v>51</v>
      </c>
      <c r="D466" s="2">
        <v>2019.12</v>
      </c>
      <c r="E466" s="199" t="s">
        <v>2094</v>
      </c>
      <c r="F466" s="38">
        <v>721</v>
      </c>
      <c r="G466" s="38">
        <v>1465</v>
      </c>
      <c r="H466" s="233" t="s">
        <v>181</v>
      </c>
      <c r="I466" s="257" t="s">
        <v>236</v>
      </c>
      <c r="J466" s="141"/>
    </row>
    <row r="467" spans="1:10" ht="27.75" customHeight="1" x14ac:dyDescent="0.2">
      <c r="A467" s="319" t="s">
        <v>2339</v>
      </c>
      <c r="B467" s="320"/>
      <c r="C467" s="320"/>
      <c r="D467" s="320"/>
      <c r="E467" s="320"/>
      <c r="F467" s="320"/>
      <c r="G467" s="320"/>
      <c r="H467" s="320"/>
      <c r="I467" s="321"/>
      <c r="J467" s="141"/>
    </row>
    <row r="468" spans="1:10" s="26" customFormat="1" ht="28.5" customHeight="1" x14ac:dyDescent="0.2">
      <c r="A468" s="35">
        <f>ROW()-9</f>
        <v>459</v>
      </c>
      <c r="B468" s="173" t="s">
        <v>159</v>
      </c>
      <c r="C468" s="75" t="s">
        <v>327</v>
      </c>
      <c r="D468" s="75">
        <v>2010.12</v>
      </c>
      <c r="E468" s="204" t="s">
        <v>1243</v>
      </c>
      <c r="F468" s="221">
        <v>2835</v>
      </c>
      <c r="G468" s="221">
        <v>4512</v>
      </c>
      <c r="H468" s="242" t="s">
        <v>124</v>
      </c>
      <c r="I468" s="265" t="s">
        <v>236</v>
      </c>
      <c r="J468" s="4"/>
    </row>
    <row r="469" spans="1:10" s="26" customFormat="1" ht="28.5" customHeight="1" x14ac:dyDescent="0.2">
      <c r="A469" s="35">
        <f t="shared" ref="A469:A486" si="9">ROW()-9</f>
        <v>460</v>
      </c>
      <c r="B469" s="173" t="s">
        <v>285</v>
      </c>
      <c r="C469" s="75" t="s">
        <v>327</v>
      </c>
      <c r="D469" s="75">
        <v>2011.11</v>
      </c>
      <c r="E469" s="204" t="s">
        <v>1196</v>
      </c>
      <c r="F469" s="221">
        <v>3981</v>
      </c>
      <c r="G469" s="221">
        <v>6960</v>
      </c>
      <c r="H469" s="243" t="s">
        <v>189</v>
      </c>
      <c r="I469" s="266" t="s">
        <v>236</v>
      </c>
      <c r="J469" s="4"/>
    </row>
    <row r="470" spans="1:10" s="26" customFormat="1" ht="28.5" customHeight="1" x14ac:dyDescent="0.2">
      <c r="A470" s="35">
        <f t="shared" si="9"/>
        <v>461</v>
      </c>
      <c r="B470" s="173" t="s">
        <v>325</v>
      </c>
      <c r="C470" s="75" t="s">
        <v>327</v>
      </c>
      <c r="D470" s="173">
        <v>2012.6</v>
      </c>
      <c r="E470" s="204" t="s">
        <v>1102</v>
      </c>
      <c r="F470" s="221">
        <v>2346</v>
      </c>
      <c r="G470" s="221">
        <v>3337</v>
      </c>
      <c r="H470" s="243" t="s">
        <v>6</v>
      </c>
      <c r="I470" s="266" t="s">
        <v>236</v>
      </c>
      <c r="J470" s="4"/>
    </row>
    <row r="471" spans="1:10" s="26" customFormat="1" ht="28.5" customHeight="1" x14ac:dyDescent="0.2">
      <c r="A471" s="35">
        <f t="shared" si="9"/>
        <v>462</v>
      </c>
      <c r="B471" s="173" t="s">
        <v>326</v>
      </c>
      <c r="C471" s="75" t="s">
        <v>327</v>
      </c>
      <c r="D471" s="173">
        <v>2012.6</v>
      </c>
      <c r="E471" s="204" t="s">
        <v>1102</v>
      </c>
      <c r="F471" s="221">
        <v>1518</v>
      </c>
      <c r="G471" s="221">
        <v>2234</v>
      </c>
      <c r="H471" s="243" t="s">
        <v>6</v>
      </c>
      <c r="I471" s="266" t="s">
        <v>236</v>
      </c>
      <c r="J471" s="4"/>
    </row>
    <row r="472" spans="1:10" s="26" customFormat="1" ht="28.5" customHeight="1" x14ac:dyDescent="0.2">
      <c r="A472" s="35">
        <f t="shared" si="9"/>
        <v>463</v>
      </c>
      <c r="B472" s="75" t="s">
        <v>329</v>
      </c>
      <c r="C472" s="75" t="s">
        <v>327</v>
      </c>
      <c r="D472" s="173">
        <v>2013.2</v>
      </c>
      <c r="E472" s="204" t="s">
        <v>1174</v>
      </c>
      <c r="F472" s="221">
        <v>1561</v>
      </c>
      <c r="G472" s="221">
        <v>5288</v>
      </c>
      <c r="H472" s="243" t="s">
        <v>252</v>
      </c>
      <c r="I472" s="266" t="s">
        <v>236</v>
      </c>
      <c r="J472" s="141"/>
    </row>
    <row r="473" spans="1:10" s="26" customFormat="1" ht="28.5" customHeight="1" x14ac:dyDescent="0.2">
      <c r="A473" s="35">
        <f t="shared" si="9"/>
        <v>464</v>
      </c>
      <c r="B473" s="75" t="s">
        <v>335</v>
      </c>
      <c r="C473" s="75" t="s">
        <v>327</v>
      </c>
      <c r="D473" s="173">
        <v>2013.3</v>
      </c>
      <c r="E473" s="204" t="s">
        <v>1178</v>
      </c>
      <c r="F473" s="221">
        <v>2433</v>
      </c>
      <c r="G473" s="221">
        <v>5947</v>
      </c>
      <c r="H473" s="243" t="s">
        <v>254</v>
      </c>
      <c r="I473" s="266" t="s">
        <v>236</v>
      </c>
      <c r="J473" s="141"/>
    </row>
    <row r="474" spans="1:10" s="26" customFormat="1" ht="28.5" customHeight="1" x14ac:dyDescent="0.2">
      <c r="A474" s="35">
        <f t="shared" si="9"/>
        <v>465</v>
      </c>
      <c r="B474" s="75" t="s">
        <v>338</v>
      </c>
      <c r="C474" s="75" t="s">
        <v>327</v>
      </c>
      <c r="D474" s="173">
        <v>2013.4</v>
      </c>
      <c r="E474" s="204" t="s">
        <v>1179</v>
      </c>
      <c r="F474" s="221">
        <v>2632</v>
      </c>
      <c r="G474" s="221">
        <v>4792</v>
      </c>
      <c r="H474" s="243" t="s">
        <v>189</v>
      </c>
      <c r="I474" s="266" t="s">
        <v>236</v>
      </c>
      <c r="J474" s="4"/>
    </row>
    <row r="475" spans="1:10" s="13" customFormat="1" ht="28.5" customHeight="1" x14ac:dyDescent="0.2">
      <c r="A475" s="35">
        <f t="shared" si="9"/>
        <v>466</v>
      </c>
      <c r="B475" s="75" t="s">
        <v>339</v>
      </c>
      <c r="C475" s="75" t="s">
        <v>327</v>
      </c>
      <c r="D475" s="173">
        <v>2013.4</v>
      </c>
      <c r="E475" s="204" t="s">
        <v>1179</v>
      </c>
      <c r="F475" s="221">
        <v>2499</v>
      </c>
      <c r="G475" s="221">
        <v>4958</v>
      </c>
      <c r="H475" s="243" t="s">
        <v>109</v>
      </c>
      <c r="I475" s="266" t="s">
        <v>236</v>
      </c>
      <c r="J475" s="4"/>
    </row>
    <row r="476" spans="1:10" s="26" customFormat="1" ht="28.5" customHeight="1" x14ac:dyDescent="0.2">
      <c r="A476" s="35">
        <f t="shared" si="9"/>
        <v>467</v>
      </c>
      <c r="B476" s="75" t="s">
        <v>340</v>
      </c>
      <c r="C476" s="75" t="s">
        <v>327</v>
      </c>
      <c r="D476" s="173">
        <v>2013.4</v>
      </c>
      <c r="E476" s="204" t="s">
        <v>1179</v>
      </c>
      <c r="F476" s="221">
        <v>2057</v>
      </c>
      <c r="G476" s="221">
        <v>4949</v>
      </c>
      <c r="H476" s="243" t="s">
        <v>189</v>
      </c>
      <c r="I476" s="266" t="s">
        <v>236</v>
      </c>
      <c r="J476" s="4"/>
    </row>
    <row r="477" spans="1:10" s="26" customFormat="1" ht="28.5" customHeight="1" x14ac:dyDescent="0.2">
      <c r="A477" s="35">
        <f t="shared" si="9"/>
        <v>468</v>
      </c>
      <c r="B477" s="75" t="s">
        <v>301</v>
      </c>
      <c r="C477" s="75" t="s">
        <v>327</v>
      </c>
      <c r="D477" s="173">
        <v>2013.4</v>
      </c>
      <c r="E477" s="204" t="s">
        <v>996</v>
      </c>
      <c r="F477" s="221">
        <v>1285</v>
      </c>
      <c r="G477" s="221">
        <v>2699</v>
      </c>
      <c r="H477" s="243" t="s">
        <v>109</v>
      </c>
      <c r="I477" s="266" t="s">
        <v>236</v>
      </c>
      <c r="J477" s="4" t="s">
        <v>2344</v>
      </c>
    </row>
    <row r="478" spans="1:10" s="26" customFormat="1" ht="28.5" customHeight="1" x14ac:dyDescent="0.2">
      <c r="A478" s="35">
        <f t="shared" si="9"/>
        <v>469</v>
      </c>
      <c r="B478" s="75" t="s">
        <v>373</v>
      </c>
      <c r="C478" s="75" t="s">
        <v>327</v>
      </c>
      <c r="D478" s="173">
        <v>2013.9</v>
      </c>
      <c r="E478" s="204" t="s">
        <v>1075</v>
      </c>
      <c r="F478" s="221">
        <v>1389</v>
      </c>
      <c r="G478" s="221">
        <v>2725</v>
      </c>
      <c r="H478" s="243" t="s">
        <v>254</v>
      </c>
      <c r="I478" s="266" t="s">
        <v>236</v>
      </c>
      <c r="J478" s="4"/>
    </row>
    <row r="479" spans="1:10" ht="27.75" customHeight="1" x14ac:dyDescent="0.2">
      <c r="A479" s="35">
        <f t="shared" si="9"/>
        <v>470</v>
      </c>
      <c r="B479" s="22" t="s">
        <v>736</v>
      </c>
      <c r="C479" s="22" t="s">
        <v>2223</v>
      </c>
      <c r="D479" s="22">
        <v>2016.9</v>
      </c>
      <c r="E479" s="24" t="s">
        <v>983</v>
      </c>
      <c r="F479" s="23">
        <v>2057</v>
      </c>
      <c r="G479" s="23">
        <v>3604</v>
      </c>
      <c r="H479" s="25" t="s">
        <v>180</v>
      </c>
      <c r="I479" s="27" t="s">
        <v>236</v>
      </c>
      <c r="J479" s="141"/>
    </row>
    <row r="480" spans="1:10" ht="27.75" customHeight="1" x14ac:dyDescent="0.2">
      <c r="A480" s="35">
        <f t="shared" si="9"/>
        <v>471</v>
      </c>
      <c r="B480" s="103" t="s">
        <v>1362</v>
      </c>
      <c r="C480" s="155" t="s">
        <v>2223</v>
      </c>
      <c r="D480" s="103">
        <v>2016.11</v>
      </c>
      <c r="E480" s="104" t="s">
        <v>997</v>
      </c>
      <c r="F480" s="228">
        <v>3592</v>
      </c>
      <c r="G480" s="234">
        <v>7123</v>
      </c>
      <c r="H480" s="254" t="s">
        <v>189</v>
      </c>
      <c r="I480" s="276" t="s">
        <v>236</v>
      </c>
    </row>
    <row r="481" spans="1:223" ht="27.75" customHeight="1" x14ac:dyDescent="0.2">
      <c r="A481" s="35">
        <f t="shared" si="9"/>
        <v>472</v>
      </c>
      <c r="B481" s="108" t="s">
        <v>1458</v>
      </c>
      <c r="C481" s="22" t="s">
        <v>1474</v>
      </c>
      <c r="D481" s="22">
        <v>2018.1</v>
      </c>
      <c r="E481" s="24" t="s">
        <v>1466</v>
      </c>
      <c r="F481" s="23">
        <v>1098</v>
      </c>
      <c r="G481" s="23">
        <v>2234</v>
      </c>
      <c r="H481" s="25" t="s">
        <v>124</v>
      </c>
      <c r="I481" s="27" t="s">
        <v>236</v>
      </c>
      <c r="J481" s="5"/>
    </row>
    <row r="482" spans="1:223" ht="27.75" customHeight="1" x14ac:dyDescent="0.2">
      <c r="A482" s="35">
        <f t="shared" si="9"/>
        <v>473</v>
      </c>
      <c r="B482" s="15" t="s">
        <v>1838</v>
      </c>
      <c r="C482" s="16" t="s">
        <v>1474</v>
      </c>
      <c r="D482" s="139">
        <v>2019.1</v>
      </c>
      <c r="E482" s="16" t="s">
        <v>1001</v>
      </c>
      <c r="F482" s="137">
        <v>2467</v>
      </c>
      <c r="G482" s="137">
        <v>5511</v>
      </c>
      <c r="H482" s="135" t="s">
        <v>1837</v>
      </c>
      <c r="I482" s="136" t="s">
        <v>146</v>
      </c>
      <c r="J482" s="4" t="s">
        <v>1787</v>
      </c>
    </row>
    <row r="483" spans="1:223" ht="27.75" customHeight="1" x14ac:dyDescent="0.2">
      <c r="A483" s="35">
        <f t="shared" si="9"/>
        <v>474</v>
      </c>
      <c r="B483" s="15" t="s">
        <v>1839</v>
      </c>
      <c r="C483" s="16" t="s">
        <v>1474</v>
      </c>
      <c r="D483" s="139">
        <v>2019.1</v>
      </c>
      <c r="E483" s="15" t="s">
        <v>1840</v>
      </c>
      <c r="F483" s="137">
        <v>2357</v>
      </c>
      <c r="G483" s="137">
        <v>5269</v>
      </c>
      <c r="H483" s="135" t="s">
        <v>181</v>
      </c>
      <c r="I483" s="136" t="s">
        <v>146</v>
      </c>
      <c r="J483" s="4" t="s">
        <v>1849</v>
      </c>
    </row>
    <row r="484" spans="1:223" ht="28.5" customHeight="1" x14ac:dyDescent="0.2">
      <c r="A484" s="35">
        <f t="shared" si="9"/>
        <v>475</v>
      </c>
      <c r="B484" s="36" t="s">
        <v>1858</v>
      </c>
      <c r="C484" s="16" t="s">
        <v>1474</v>
      </c>
      <c r="D484" s="190">
        <v>2019.2</v>
      </c>
      <c r="E484" s="36" t="s">
        <v>1866</v>
      </c>
      <c r="F484" s="217">
        <v>1839</v>
      </c>
      <c r="G484" s="217">
        <v>4701</v>
      </c>
      <c r="H484" s="239" t="s">
        <v>1865</v>
      </c>
      <c r="I484" s="260" t="s">
        <v>146</v>
      </c>
      <c r="J484" s="4" t="s">
        <v>1563</v>
      </c>
      <c r="ED484" s="9"/>
      <c r="EE484" s="9"/>
      <c r="EF484" s="9"/>
      <c r="EG484" s="9"/>
      <c r="EH484" s="9"/>
      <c r="EI484" s="9"/>
      <c r="EJ484" s="9"/>
      <c r="EK484" s="9"/>
      <c r="EL484" s="9"/>
      <c r="EM484" s="9"/>
      <c r="EN484" s="9"/>
      <c r="EO484" s="9"/>
      <c r="EP484" s="9"/>
      <c r="EQ484" s="9"/>
      <c r="ER484" s="9"/>
      <c r="ES484" s="9"/>
      <c r="ET484" s="9"/>
      <c r="EU484" s="9"/>
      <c r="EV484" s="9"/>
      <c r="EW484" s="9"/>
      <c r="EX484" s="9"/>
      <c r="EY484" s="9"/>
      <c r="EZ484" s="9"/>
      <c r="FA484" s="9"/>
      <c r="FB484" s="9"/>
      <c r="FC484" s="9"/>
      <c r="FD484" s="9"/>
      <c r="FE484" s="9"/>
      <c r="FF484" s="9"/>
      <c r="FG484" s="9"/>
      <c r="FH484" s="9"/>
      <c r="FI484" s="9"/>
      <c r="FJ484" s="9"/>
      <c r="FK484" s="9"/>
      <c r="FL484" s="9"/>
      <c r="FM484" s="9"/>
      <c r="FN484" s="9"/>
      <c r="FO484" s="9"/>
      <c r="FP484" s="9"/>
      <c r="FQ484" s="9"/>
      <c r="FR484" s="9"/>
      <c r="FS484" s="9"/>
      <c r="FT484" s="9"/>
      <c r="FU484" s="9"/>
      <c r="FV484" s="9"/>
      <c r="FW484" s="9"/>
      <c r="FX484" s="9"/>
      <c r="FY484" s="9"/>
      <c r="FZ484" s="9"/>
      <c r="GA484" s="9"/>
      <c r="GB484" s="9"/>
      <c r="GC484" s="9"/>
      <c r="GD484" s="9"/>
      <c r="GE484" s="9"/>
      <c r="GU484" s="9"/>
      <c r="GV484" s="9"/>
      <c r="GW484" s="9"/>
      <c r="GX484" s="9"/>
      <c r="GY484" s="9"/>
      <c r="GZ484" s="9"/>
      <c r="HA484" s="9"/>
      <c r="HB484" s="9"/>
      <c r="HC484" s="9"/>
      <c r="HD484" s="9"/>
      <c r="HE484" s="9"/>
      <c r="HF484" s="9"/>
      <c r="HG484" s="9"/>
      <c r="HH484" s="9"/>
      <c r="HI484" s="9"/>
      <c r="HJ484" s="9"/>
      <c r="HK484" s="9"/>
      <c r="HL484" s="9"/>
      <c r="HM484" s="9"/>
      <c r="HN484" s="9"/>
      <c r="HO484" s="9"/>
    </row>
    <row r="485" spans="1:223" ht="27.75" customHeight="1" x14ac:dyDescent="0.2">
      <c r="A485" s="35">
        <f t="shared" si="9"/>
        <v>476</v>
      </c>
      <c r="B485" s="22" t="s">
        <v>1890</v>
      </c>
      <c r="C485" s="134" t="s">
        <v>1474</v>
      </c>
      <c r="D485" s="22">
        <v>2019.3</v>
      </c>
      <c r="E485" s="128" t="s">
        <v>1896</v>
      </c>
      <c r="F485" s="23">
        <v>2956</v>
      </c>
      <c r="G485" s="23">
        <v>6392</v>
      </c>
      <c r="H485" s="126" t="s">
        <v>1886</v>
      </c>
      <c r="I485" s="127" t="s">
        <v>146</v>
      </c>
      <c r="J485" s="141"/>
    </row>
    <row r="486" spans="1:223" ht="27.75" customHeight="1" x14ac:dyDescent="0.2">
      <c r="A486" s="35">
        <f t="shared" si="9"/>
        <v>477</v>
      </c>
      <c r="B486" s="22" t="s">
        <v>2076</v>
      </c>
      <c r="C486" s="134" t="s">
        <v>1474</v>
      </c>
      <c r="D486" s="28">
        <v>2019.11</v>
      </c>
      <c r="E486" s="128" t="s">
        <v>2071</v>
      </c>
      <c r="F486" s="23">
        <v>2656</v>
      </c>
      <c r="G486" s="23">
        <v>5630</v>
      </c>
      <c r="H486" s="126" t="s">
        <v>2073</v>
      </c>
      <c r="I486" s="127" t="s">
        <v>236</v>
      </c>
      <c r="J486" s="143"/>
    </row>
    <row r="487" spans="1:223" s="10" customFormat="1" ht="28.5" customHeight="1" x14ac:dyDescent="0.2">
      <c r="A487" s="319" t="s">
        <v>187</v>
      </c>
      <c r="B487" s="320"/>
      <c r="C487" s="320"/>
      <c r="D487" s="320"/>
      <c r="E487" s="320"/>
      <c r="F487" s="320"/>
      <c r="G487" s="320"/>
      <c r="H487" s="320"/>
      <c r="I487" s="321"/>
      <c r="J487" s="4"/>
    </row>
    <row r="488" spans="1:223" s="10" customFormat="1" ht="28.5" customHeight="1" x14ac:dyDescent="0.2">
      <c r="A488" s="35">
        <f>ROW()-10</f>
        <v>478</v>
      </c>
      <c r="B488" s="36" t="s">
        <v>76</v>
      </c>
      <c r="C488" s="2" t="s">
        <v>187</v>
      </c>
      <c r="D488" s="36">
        <v>2004.1</v>
      </c>
      <c r="E488" s="44" t="s">
        <v>1286</v>
      </c>
      <c r="F488" s="42">
        <f>740/3</f>
        <v>246.66666666666666</v>
      </c>
      <c r="G488" s="42">
        <v>313</v>
      </c>
      <c r="H488" s="45" t="s">
        <v>7</v>
      </c>
      <c r="I488" s="43" t="s">
        <v>1475</v>
      </c>
    </row>
    <row r="489" spans="1:223" s="10" customFormat="1" ht="28.5" customHeight="1" x14ac:dyDescent="0.2">
      <c r="A489" s="35">
        <f t="shared" ref="A489:A529" si="10">ROW()-10</f>
        <v>479</v>
      </c>
      <c r="B489" s="36" t="s">
        <v>83</v>
      </c>
      <c r="C489" s="2" t="s">
        <v>187</v>
      </c>
      <c r="D489" s="36">
        <v>2005.6</v>
      </c>
      <c r="E489" s="44" t="s">
        <v>1288</v>
      </c>
      <c r="F489" s="42">
        <v>214</v>
      </c>
      <c r="G489" s="42">
        <v>232</v>
      </c>
      <c r="H489" s="45" t="s">
        <v>7</v>
      </c>
      <c r="I489" s="43" t="s">
        <v>1475</v>
      </c>
    </row>
    <row r="490" spans="1:223" s="10" customFormat="1" ht="28.5" customHeight="1" x14ac:dyDescent="0.2">
      <c r="A490" s="35">
        <f t="shared" si="10"/>
        <v>480</v>
      </c>
      <c r="B490" s="36" t="s">
        <v>84</v>
      </c>
      <c r="C490" s="2" t="s">
        <v>187</v>
      </c>
      <c r="D490" s="36">
        <v>2005.6</v>
      </c>
      <c r="E490" s="44" t="s">
        <v>951</v>
      </c>
      <c r="F490" s="42">
        <v>254</v>
      </c>
      <c r="G490" s="42">
        <v>405</v>
      </c>
      <c r="H490" s="45" t="s">
        <v>7</v>
      </c>
      <c r="I490" s="43" t="s">
        <v>1475</v>
      </c>
      <c r="J490" s="141"/>
    </row>
    <row r="491" spans="1:223" s="10" customFormat="1" ht="28.5" customHeight="1" x14ac:dyDescent="0.2">
      <c r="A491" s="35">
        <f t="shared" si="10"/>
        <v>481</v>
      </c>
      <c r="B491" s="36" t="s">
        <v>113</v>
      </c>
      <c r="C491" s="2" t="s">
        <v>187</v>
      </c>
      <c r="D491" s="2">
        <v>2009.9</v>
      </c>
      <c r="E491" s="44" t="s">
        <v>951</v>
      </c>
      <c r="F491" s="42">
        <v>371</v>
      </c>
      <c r="G491" s="42">
        <v>918</v>
      </c>
      <c r="H491" s="41" t="s">
        <v>114</v>
      </c>
      <c r="I491" s="43" t="s">
        <v>115</v>
      </c>
      <c r="J491" s="141"/>
    </row>
    <row r="492" spans="1:223" s="9" customFormat="1" ht="28.5" customHeight="1" x14ac:dyDescent="0.2">
      <c r="A492" s="35">
        <f t="shared" si="10"/>
        <v>482</v>
      </c>
      <c r="B492" s="36" t="s">
        <v>1355</v>
      </c>
      <c r="C492" s="2" t="s">
        <v>187</v>
      </c>
      <c r="D492" s="2">
        <v>2011.7</v>
      </c>
      <c r="E492" s="44" t="s">
        <v>1183</v>
      </c>
      <c r="F492" s="42">
        <v>53</v>
      </c>
      <c r="G492" s="42">
        <v>86</v>
      </c>
      <c r="H492" s="45" t="s">
        <v>114</v>
      </c>
      <c r="I492" s="43" t="s">
        <v>236</v>
      </c>
      <c r="J492" s="141" t="s">
        <v>205</v>
      </c>
      <c r="K492" s="66"/>
      <c r="L492" s="66"/>
      <c r="M492" s="66"/>
      <c r="N492" s="66"/>
      <c r="O492" s="66"/>
      <c r="P492" s="66"/>
      <c r="Q492" s="66"/>
      <c r="R492" s="66"/>
      <c r="S492" s="66"/>
      <c r="T492" s="66"/>
      <c r="U492" s="66"/>
      <c r="V492" s="66"/>
      <c r="W492" s="66"/>
      <c r="X492" s="66"/>
      <c r="Y492" s="66"/>
      <c r="Z492" s="66"/>
      <c r="AA492" s="66"/>
      <c r="AB492" s="66"/>
      <c r="AC492" s="66"/>
      <c r="AD492" s="66"/>
      <c r="AE492" s="66"/>
      <c r="AF492" s="66"/>
      <c r="AG492" s="66"/>
      <c r="AH492" s="66"/>
      <c r="AI492" s="66"/>
      <c r="AJ492" s="66"/>
      <c r="AK492" s="66"/>
      <c r="AL492" s="66"/>
      <c r="AM492" s="66"/>
      <c r="AN492" s="66"/>
      <c r="AO492" s="66"/>
      <c r="AP492" s="66"/>
      <c r="AQ492" s="66"/>
      <c r="AR492" s="66"/>
      <c r="AS492" s="66"/>
      <c r="AT492" s="66"/>
      <c r="AU492" s="66"/>
      <c r="AV492" s="66"/>
      <c r="AW492" s="66"/>
      <c r="AX492" s="66"/>
      <c r="AY492" s="66"/>
      <c r="AZ492" s="66"/>
      <c r="BA492" s="66"/>
      <c r="BB492" s="66"/>
      <c r="BC492" s="66"/>
      <c r="BD492" s="66"/>
      <c r="BE492" s="66"/>
      <c r="BF492" s="66"/>
      <c r="BG492" s="66"/>
      <c r="BH492" s="66"/>
      <c r="BI492" s="66"/>
      <c r="BJ492" s="66"/>
      <c r="BK492" s="66"/>
      <c r="BL492" s="66"/>
      <c r="BM492" s="66"/>
      <c r="BN492" s="66"/>
      <c r="BO492" s="66"/>
      <c r="BP492" s="66"/>
      <c r="BQ492" s="66"/>
      <c r="BR492" s="66"/>
      <c r="BS492" s="66"/>
      <c r="BT492" s="66"/>
      <c r="BU492" s="66"/>
      <c r="BV492" s="66"/>
      <c r="BW492" s="66"/>
      <c r="BX492" s="66"/>
      <c r="BY492" s="66"/>
      <c r="BZ492" s="66"/>
      <c r="CA492" s="66"/>
      <c r="CB492" s="66"/>
      <c r="CC492" s="66"/>
      <c r="CD492" s="66"/>
      <c r="CE492" s="66"/>
      <c r="CF492" s="66"/>
      <c r="CG492" s="66"/>
      <c r="CH492" s="66"/>
      <c r="CI492" s="66"/>
      <c r="CJ492" s="66"/>
      <c r="CK492" s="66"/>
      <c r="CL492" s="66"/>
      <c r="CM492" s="66"/>
      <c r="CN492" s="66"/>
      <c r="CO492" s="66"/>
      <c r="CP492" s="66"/>
      <c r="CQ492" s="66"/>
      <c r="CR492" s="66"/>
      <c r="CS492" s="66"/>
      <c r="CT492" s="66"/>
      <c r="CU492" s="66"/>
      <c r="CV492" s="66"/>
      <c r="CW492" s="66"/>
      <c r="CX492" s="66"/>
      <c r="CY492" s="66"/>
      <c r="CZ492" s="66"/>
      <c r="DA492" s="66"/>
      <c r="DB492" s="66"/>
      <c r="DC492" s="66"/>
      <c r="DD492" s="66"/>
      <c r="DE492" s="66"/>
      <c r="DF492" s="66"/>
      <c r="DG492" s="66"/>
      <c r="DH492" s="66"/>
      <c r="DI492" s="66"/>
      <c r="DJ492" s="66"/>
      <c r="DK492" s="66"/>
      <c r="DL492" s="66"/>
      <c r="DM492" s="66"/>
      <c r="DN492" s="66"/>
      <c r="DO492" s="66"/>
      <c r="DP492" s="66"/>
      <c r="DQ492" s="66"/>
      <c r="DR492" s="66"/>
      <c r="DS492" s="66"/>
      <c r="DT492" s="66"/>
      <c r="DU492" s="66"/>
      <c r="DV492" s="66"/>
      <c r="DW492" s="66"/>
      <c r="DX492" s="66"/>
      <c r="DY492" s="66"/>
      <c r="DZ492" s="66"/>
      <c r="EA492" s="66"/>
      <c r="EB492" s="66"/>
      <c r="EC492" s="66"/>
      <c r="ED492" s="66"/>
      <c r="EE492" s="66"/>
      <c r="EF492" s="66"/>
      <c r="EG492" s="66"/>
      <c r="EH492" s="66"/>
      <c r="EI492" s="66"/>
      <c r="EJ492" s="66"/>
      <c r="EK492" s="66"/>
      <c r="EL492" s="66"/>
      <c r="EM492" s="66"/>
      <c r="EN492" s="66"/>
      <c r="EO492" s="66"/>
      <c r="EP492" s="66"/>
      <c r="EQ492" s="66"/>
      <c r="ER492" s="66"/>
      <c r="ES492" s="66"/>
      <c r="ET492" s="66"/>
      <c r="EU492" s="66"/>
      <c r="EV492" s="66"/>
      <c r="EW492" s="66"/>
      <c r="EX492" s="66"/>
      <c r="EY492" s="66"/>
      <c r="EZ492" s="66"/>
      <c r="FA492" s="66"/>
      <c r="FB492" s="66"/>
      <c r="FC492" s="66"/>
      <c r="FD492" s="66"/>
      <c r="FE492" s="66"/>
      <c r="FF492" s="66"/>
      <c r="FG492" s="66"/>
      <c r="FH492" s="66"/>
      <c r="FI492" s="66"/>
      <c r="FJ492" s="66"/>
      <c r="FK492" s="66"/>
      <c r="FL492" s="66"/>
      <c r="FM492" s="66"/>
      <c r="FN492" s="66"/>
      <c r="FO492" s="66"/>
      <c r="FP492" s="66"/>
      <c r="FQ492" s="66"/>
      <c r="FR492" s="66"/>
      <c r="FS492" s="66"/>
      <c r="FT492" s="66"/>
      <c r="FU492" s="66"/>
      <c r="FV492" s="66"/>
      <c r="FW492" s="66"/>
      <c r="FX492" s="66"/>
      <c r="FY492" s="66"/>
      <c r="FZ492" s="66"/>
      <c r="GA492" s="66"/>
      <c r="GB492" s="66"/>
      <c r="GC492" s="66"/>
      <c r="GD492" s="66"/>
      <c r="GE492" s="66"/>
      <c r="GF492" s="66"/>
      <c r="GG492" s="66"/>
      <c r="GH492" s="66"/>
      <c r="GI492" s="66"/>
      <c r="GJ492" s="66"/>
      <c r="GK492" s="66"/>
      <c r="GL492" s="66"/>
      <c r="GM492" s="66"/>
      <c r="GN492" s="66"/>
      <c r="GO492" s="66"/>
      <c r="GP492" s="66"/>
      <c r="GQ492" s="66"/>
      <c r="GR492" s="66"/>
      <c r="GS492" s="66"/>
      <c r="GT492" s="66"/>
      <c r="GU492" s="66"/>
      <c r="GV492" s="66"/>
      <c r="GW492" s="66"/>
      <c r="GX492" s="66"/>
      <c r="GY492" s="66"/>
      <c r="GZ492" s="66"/>
      <c r="HA492" s="66"/>
      <c r="HB492" s="66"/>
      <c r="HC492" s="66"/>
      <c r="HD492" s="66"/>
      <c r="HE492" s="66"/>
      <c r="HF492" s="66"/>
      <c r="HG492" s="66"/>
      <c r="HH492" s="66"/>
      <c r="HI492" s="66"/>
      <c r="HJ492" s="66"/>
      <c r="HK492" s="66"/>
      <c r="HL492" s="66"/>
      <c r="HM492" s="66"/>
      <c r="HN492" s="66"/>
      <c r="HO492" s="66"/>
    </row>
    <row r="493" spans="1:223" s="9" customFormat="1" ht="28.5" customHeight="1" x14ac:dyDescent="0.2">
      <c r="A493" s="35">
        <f t="shared" si="10"/>
        <v>483</v>
      </c>
      <c r="B493" s="36" t="s">
        <v>288</v>
      </c>
      <c r="C493" s="2" t="s">
        <v>187</v>
      </c>
      <c r="D493" s="2">
        <v>2011.12</v>
      </c>
      <c r="E493" s="44" t="s">
        <v>1002</v>
      </c>
      <c r="F493" s="42">
        <v>534</v>
      </c>
      <c r="G493" s="42">
        <v>938</v>
      </c>
      <c r="H493" s="45" t="s">
        <v>114</v>
      </c>
      <c r="I493" s="43" t="s">
        <v>236</v>
      </c>
      <c r="J493" s="4"/>
      <c r="K493" s="66"/>
      <c r="L493" s="66"/>
      <c r="M493" s="66"/>
      <c r="N493" s="66"/>
      <c r="O493" s="66"/>
      <c r="P493" s="66"/>
      <c r="Q493" s="66"/>
      <c r="R493" s="66"/>
      <c r="S493" s="66"/>
      <c r="T493" s="66"/>
      <c r="U493" s="66"/>
      <c r="V493" s="66"/>
      <c r="W493" s="66"/>
      <c r="X493" s="66"/>
      <c r="Y493" s="66"/>
      <c r="Z493" s="66"/>
      <c r="AA493" s="66"/>
      <c r="AB493" s="66"/>
      <c r="AC493" s="66"/>
      <c r="AD493" s="66"/>
      <c r="AE493" s="66"/>
      <c r="AF493" s="66"/>
      <c r="AG493" s="66"/>
      <c r="AH493" s="66"/>
      <c r="AI493" s="66"/>
      <c r="AJ493" s="66"/>
      <c r="AK493" s="66"/>
      <c r="AL493" s="66"/>
      <c r="AM493" s="66"/>
      <c r="AN493" s="66"/>
      <c r="AO493" s="66"/>
      <c r="AP493" s="66"/>
      <c r="AQ493" s="66"/>
      <c r="AR493" s="66"/>
      <c r="AS493" s="66"/>
      <c r="AT493" s="66"/>
      <c r="AU493" s="66"/>
      <c r="AV493" s="66"/>
      <c r="AW493" s="66"/>
      <c r="AX493" s="66"/>
      <c r="AY493" s="66"/>
      <c r="AZ493" s="66"/>
      <c r="BA493" s="66"/>
      <c r="BB493" s="66"/>
      <c r="BC493" s="66"/>
      <c r="BD493" s="66"/>
      <c r="BE493" s="66"/>
      <c r="BF493" s="66"/>
      <c r="BG493" s="66"/>
      <c r="BH493" s="66"/>
      <c r="BI493" s="66"/>
      <c r="BJ493" s="66"/>
      <c r="BK493" s="66"/>
      <c r="BL493" s="66"/>
      <c r="BM493" s="66"/>
      <c r="BN493" s="66"/>
      <c r="BO493" s="66"/>
      <c r="BP493" s="66"/>
      <c r="BQ493" s="66"/>
      <c r="BR493" s="66"/>
      <c r="BS493" s="66"/>
      <c r="BT493" s="66"/>
      <c r="BU493" s="66"/>
      <c r="BV493" s="66"/>
      <c r="BW493" s="66"/>
      <c r="BX493" s="66"/>
      <c r="BY493" s="66"/>
      <c r="BZ493" s="66"/>
      <c r="CA493" s="66"/>
      <c r="CB493" s="66"/>
      <c r="CC493" s="66"/>
      <c r="CD493" s="66"/>
      <c r="CE493" s="66"/>
      <c r="CF493" s="66"/>
      <c r="CG493" s="66"/>
      <c r="CH493" s="66"/>
      <c r="CI493" s="66"/>
      <c r="CJ493" s="66"/>
      <c r="CK493" s="66"/>
      <c r="CL493" s="66"/>
      <c r="CM493" s="66"/>
      <c r="CN493" s="66"/>
      <c r="CO493" s="66"/>
      <c r="CP493" s="66"/>
      <c r="CQ493" s="66"/>
      <c r="CR493" s="66"/>
      <c r="CS493" s="66"/>
      <c r="CT493" s="66"/>
      <c r="CU493" s="66"/>
      <c r="CV493" s="66"/>
      <c r="CW493" s="66"/>
      <c r="CX493" s="66"/>
      <c r="CY493" s="66"/>
      <c r="CZ493" s="66"/>
      <c r="DA493" s="66"/>
      <c r="DB493" s="66"/>
      <c r="DC493" s="66"/>
      <c r="DD493" s="66"/>
      <c r="DE493" s="66"/>
      <c r="DF493" s="66"/>
      <c r="DG493" s="66"/>
      <c r="DH493" s="66"/>
      <c r="DI493" s="66"/>
      <c r="DJ493" s="66"/>
      <c r="DK493" s="66"/>
      <c r="DL493" s="66"/>
      <c r="DM493" s="66"/>
      <c r="DN493" s="66"/>
      <c r="DO493" s="66"/>
      <c r="DP493" s="66"/>
      <c r="DQ493" s="66"/>
      <c r="DR493" s="66"/>
      <c r="DS493" s="66"/>
      <c r="DT493" s="66"/>
      <c r="DU493" s="66"/>
      <c r="DV493" s="66"/>
      <c r="DW493" s="66"/>
      <c r="DX493" s="66"/>
      <c r="DY493" s="66"/>
      <c r="DZ493" s="66"/>
      <c r="EA493" s="66"/>
      <c r="EB493" s="66"/>
      <c r="EC493" s="66"/>
      <c r="ED493" s="66"/>
      <c r="EE493" s="66"/>
      <c r="EF493" s="66"/>
      <c r="EG493" s="66"/>
      <c r="EH493" s="66"/>
      <c r="EI493" s="66"/>
      <c r="EJ493" s="66"/>
      <c r="EK493" s="66"/>
      <c r="EL493" s="66"/>
      <c r="EM493" s="66"/>
      <c r="EN493" s="66"/>
      <c r="EO493" s="66"/>
      <c r="EP493" s="66"/>
      <c r="EQ493" s="66"/>
      <c r="ER493" s="66"/>
      <c r="ES493" s="66"/>
      <c r="ET493" s="66"/>
      <c r="EU493" s="66"/>
      <c r="EV493" s="66"/>
      <c r="EW493" s="66"/>
      <c r="EX493" s="66"/>
      <c r="EY493" s="66"/>
      <c r="EZ493" s="66"/>
      <c r="FA493" s="66"/>
      <c r="FB493" s="66"/>
      <c r="FC493" s="66"/>
      <c r="FD493" s="66"/>
      <c r="FE493" s="66"/>
      <c r="FF493" s="66"/>
      <c r="FG493" s="66"/>
      <c r="FH493" s="66"/>
      <c r="FI493" s="66"/>
      <c r="FJ493" s="66"/>
      <c r="FK493" s="66"/>
      <c r="FL493" s="66"/>
      <c r="FM493" s="66"/>
      <c r="FN493" s="66"/>
      <c r="FO493" s="66"/>
      <c r="FP493" s="66"/>
      <c r="FQ493" s="66"/>
      <c r="FR493" s="66"/>
      <c r="FS493" s="66"/>
      <c r="FT493" s="66"/>
      <c r="FU493" s="66"/>
      <c r="FV493" s="66"/>
      <c r="FW493" s="66"/>
      <c r="FX493" s="66"/>
      <c r="FY493" s="66"/>
      <c r="FZ493" s="66"/>
      <c r="GA493" s="66"/>
      <c r="GB493" s="66"/>
      <c r="GC493" s="66"/>
      <c r="GD493" s="66"/>
      <c r="GE493" s="66"/>
      <c r="GF493" s="66"/>
      <c r="GG493" s="66"/>
      <c r="GH493" s="66"/>
      <c r="GI493" s="66"/>
      <c r="GJ493" s="66"/>
      <c r="GK493" s="66"/>
      <c r="GL493" s="66"/>
      <c r="GM493" s="66"/>
      <c r="GN493" s="66"/>
      <c r="GO493" s="66"/>
      <c r="GP493" s="66"/>
      <c r="GQ493" s="66"/>
      <c r="GR493" s="66"/>
      <c r="GS493" s="66"/>
      <c r="GT493" s="66"/>
      <c r="GU493" s="66"/>
      <c r="GV493" s="66"/>
      <c r="GW493" s="66"/>
      <c r="GX493" s="66"/>
      <c r="GY493" s="66"/>
      <c r="GZ493" s="66"/>
      <c r="HA493" s="66"/>
      <c r="HB493" s="66"/>
      <c r="HC493" s="66"/>
      <c r="HD493" s="66"/>
      <c r="HE493" s="66"/>
      <c r="HF493" s="66"/>
      <c r="HG493" s="66"/>
      <c r="HH493" s="66"/>
      <c r="HI493" s="66"/>
      <c r="HJ493" s="66"/>
      <c r="HK493" s="66"/>
      <c r="HL493" s="66"/>
      <c r="HM493" s="66"/>
      <c r="HN493" s="66"/>
      <c r="HO493" s="66"/>
    </row>
    <row r="494" spans="1:223" s="9" customFormat="1" ht="28.5" customHeight="1" x14ac:dyDescent="0.2">
      <c r="A494" s="35">
        <f t="shared" si="10"/>
        <v>484</v>
      </c>
      <c r="B494" s="36" t="s">
        <v>1357</v>
      </c>
      <c r="C494" s="2" t="s">
        <v>187</v>
      </c>
      <c r="D494" s="36">
        <v>2012.5</v>
      </c>
      <c r="E494" s="44" t="s">
        <v>935</v>
      </c>
      <c r="F494" s="42">
        <v>252</v>
      </c>
      <c r="G494" s="42">
        <v>527</v>
      </c>
      <c r="H494" s="45" t="s">
        <v>114</v>
      </c>
      <c r="I494" s="43" t="s">
        <v>236</v>
      </c>
      <c r="J494" s="4"/>
      <c r="K494" s="66"/>
      <c r="L494" s="66"/>
      <c r="M494" s="66"/>
      <c r="N494" s="66"/>
      <c r="O494" s="66"/>
      <c r="P494" s="66"/>
      <c r="Q494" s="66"/>
      <c r="R494" s="66"/>
      <c r="S494" s="66"/>
      <c r="T494" s="66"/>
      <c r="U494" s="66"/>
      <c r="V494" s="66"/>
      <c r="W494" s="66"/>
      <c r="X494" s="66"/>
      <c r="Y494" s="66"/>
      <c r="Z494" s="66"/>
      <c r="AA494" s="66"/>
      <c r="AB494" s="66"/>
      <c r="AC494" s="66"/>
      <c r="AD494" s="66"/>
      <c r="AE494" s="66"/>
      <c r="AF494" s="66"/>
      <c r="AG494" s="66"/>
      <c r="AH494" s="66"/>
      <c r="AI494" s="66"/>
      <c r="AJ494" s="66"/>
      <c r="AK494" s="66"/>
      <c r="AL494" s="66"/>
      <c r="AM494" s="66"/>
      <c r="AN494" s="66"/>
      <c r="AO494" s="66"/>
      <c r="AP494" s="66"/>
      <c r="AQ494" s="66"/>
      <c r="AR494" s="66"/>
      <c r="AS494" s="66"/>
      <c r="AT494" s="66"/>
      <c r="AU494" s="66"/>
      <c r="AV494" s="66"/>
      <c r="AW494" s="66"/>
      <c r="AX494" s="66"/>
      <c r="AY494" s="66"/>
      <c r="AZ494" s="66"/>
      <c r="BA494" s="66"/>
      <c r="BB494" s="66"/>
      <c r="BC494" s="66"/>
      <c r="BD494" s="66"/>
      <c r="BE494" s="66"/>
      <c r="BF494" s="66"/>
      <c r="BG494" s="66"/>
      <c r="BH494" s="66"/>
      <c r="BI494" s="66"/>
      <c r="BJ494" s="66"/>
      <c r="BK494" s="66"/>
      <c r="BL494" s="66"/>
      <c r="BM494" s="66"/>
      <c r="BN494" s="66"/>
      <c r="BO494" s="66"/>
      <c r="BP494" s="66"/>
      <c r="BQ494" s="66"/>
      <c r="BR494" s="66"/>
      <c r="BS494" s="66"/>
      <c r="BT494" s="66"/>
      <c r="BU494" s="66"/>
      <c r="BV494" s="66"/>
      <c r="BW494" s="66"/>
      <c r="BX494" s="66"/>
      <c r="BY494" s="66"/>
      <c r="BZ494" s="66"/>
      <c r="CA494" s="66"/>
      <c r="CB494" s="66"/>
      <c r="CC494" s="66"/>
      <c r="CD494" s="66"/>
      <c r="CE494" s="66"/>
      <c r="CF494" s="66"/>
      <c r="CG494" s="66"/>
      <c r="CH494" s="66"/>
      <c r="CI494" s="66"/>
      <c r="CJ494" s="66"/>
      <c r="CK494" s="66"/>
      <c r="CL494" s="66"/>
      <c r="CM494" s="66"/>
      <c r="CN494" s="66"/>
      <c r="CO494" s="66"/>
      <c r="CP494" s="66"/>
      <c r="CQ494" s="66"/>
      <c r="CR494" s="66"/>
      <c r="CS494" s="66"/>
      <c r="CT494" s="66"/>
      <c r="CU494" s="66"/>
      <c r="CV494" s="66"/>
      <c r="CW494" s="66"/>
      <c r="CX494" s="66"/>
      <c r="CY494" s="66"/>
      <c r="CZ494" s="66"/>
      <c r="DA494" s="66"/>
      <c r="DB494" s="66"/>
      <c r="DC494" s="66"/>
      <c r="DD494" s="66"/>
      <c r="DE494" s="66"/>
      <c r="DF494" s="66"/>
      <c r="DG494" s="66"/>
      <c r="DH494" s="66"/>
      <c r="DI494" s="66"/>
      <c r="DJ494" s="66"/>
      <c r="DK494" s="66"/>
      <c r="DL494" s="66"/>
      <c r="DM494" s="66"/>
      <c r="DN494" s="66"/>
      <c r="DO494" s="66"/>
      <c r="DP494" s="66"/>
      <c r="DQ494" s="66"/>
      <c r="DR494" s="66"/>
      <c r="DS494" s="66"/>
      <c r="DT494" s="66"/>
      <c r="DU494" s="66"/>
      <c r="DV494" s="66"/>
      <c r="DW494" s="66"/>
      <c r="DX494" s="66"/>
      <c r="DY494" s="66"/>
      <c r="DZ494" s="66"/>
      <c r="EA494" s="66"/>
      <c r="EB494" s="66"/>
      <c r="EC494" s="66"/>
      <c r="ED494" s="66"/>
      <c r="EE494" s="66"/>
      <c r="EF494" s="66"/>
      <c r="EG494" s="66"/>
      <c r="EH494" s="66"/>
      <c r="EI494" s="66"/>
      <c r="EJ494" s="66"/>
      <c r="EK494" s="66"/>
      <c r="EL494" s="66"/>
      <c r="EM494" s="66"/>
      <c r="EN494" s="66"/>
      <c r="EO494" s="66"/>
      <c r="EP494" s="66"/>
      <c r="EQ494" s="66"/>
      <c r="ER494" s="66"/>
      <c r="ES494" s="66"/>
      <c r="ET494" s="66"/>
      <c r="EU494" s="66"/>
      <c r="EV494" s="66"/>
      <c r="EW494" s="66"/>
      <c r="EX494" s="66"/>
      <c r="EY494" s="66"/>
      <c r="EZ494" s="66"/>
      <c r="FA494" s="66"/>
      <c r="FB494" s="66"/>
      <c r="FC494" s="66"/>
      <c r="FD494" s="66"/>
      <c r="FE494" s="66"/>
      <c r="FF494" s="66"/>
      <c r="FG494" s="66"/>
      <c r="FH494" s="66"/>
      <c r="FI494" s="66"/>
      <c r="FJ494" s="66"/>
      <c r="FK494" s="66"/>
      <c r="FL494" s="66"/>
      <c r="FM494" s="66"/>
      <c r="FN494" s="66"/>
      <c r="FO494" s="66"/>
      <c r="FP494" s="66"/>
      <c r="FQ494" s="66"/>
      <c r="FR494" s="66"/>
      <c r="FS494" s="66"/>
      <c r="FT494" s="66"/>
      <c r="FU494" s="66"/>
      <c r="FV494" s="66"/>
      <c r="FW494" s="66"/>
      <c r="FX494" s="66"/>
      <c r="FY494" s="66"/>
      <c r="FZ494" s="66"/>
      <c r="GA494" s="66"/>
      <c r="GB494" s="66"/>
      <c r="GC494" s="66"/>
      <c r="GD494" s="66"/>
      <c r="GE494" s="66"/>
      <c r="GF494" s="66"/>
      <c r="GG494" s="66"/>
      <c r="GH494" s="66"/>
      <c r="GI494" s="66"/>
      <c r="GJ494" s="66"/>
      <c r="GK494" s="66"/>
      <c r="GL494" s="66"/>
      <c r="GM494" s="66"/>
      <c r="GN494" s="66"/>
      <c r="GO494" s="66"/>
      <c r="GP494" s="66"/>
      <c r="GQ494" s="66"/>
      <c r="GR494" s="66"/>
      <c r="GS494" s="66"/>
      <c r="GT494" s="66"/>
      <c r="GU494" s="66"/>
      <c r="GV494" s="66"/>
      <c r="GW494" s="66"/>
      <c r="GX494" s="66"/>
      <c r="GY494" s="66"/>
      <c r="GZ494" s="66"/>
      <c r="HA494" s="66"/>
      <c r="HB494" s="66"/>
      <c r="HC494" s="66"/>
      <c r="HD494" s="66"/>
      <c r="HE494" s="66"/>
      <c r="HF494" s="66"/>
      <c r="HG494" s="66"/>
      <c r="HH494" s="66"/>
      <c r="HI494" s="66"/>
      <c r="HJ494" s="66"/>
      <c r="HK494" s="66"/>
      <c r="HL494" s="66"/>
      <c r="HM494" s="66"/>
      <c r="HN494" s="66"/>
      <c r="HO494" s="66"/>
    </row>
    <row r="495" spans="1:223" s="10" customFormat="1" ht="28.5" customHeight="1" x14ac:dyDescent="0.2">
      <c r="A495" s="35">
        <f t="shared" si="10"/>
        <v>485</v>
      </c>
      <c r="B495" s="36" t="s">
        <v>232</v>
      </c>
      <c r="C495" s="2" t="s">
        <v>187</v>
      </c>
      <c r="D495" s="36">
        <v>2012.9</v>
      </c>
      <c r="E495" s="44" t="s">
        <v>1166</v>
      </c>
      <c r="F495" s="42">
        <v>373</v>
      </c>
      <c r="G495" s="42">
        <v>831</v>
      </c>
      <c r="H495" s="45" t="s">
        <v>114</v>
      </c>
      <c r="I495" s="43" t="s">
        <v>236</v>
      </c>
      <c r="J495" s="145"/>
    </row>
    <row r="496" spans="1:223" s="9" customFormat="1" ht="28.5" customHeight="1" x14ac:dyDescent="0.2">
      <c r="A496" s="35">
        <f t="shared" si="10"/>
        <v>486</v>
      </c>
      <c r="B496" s="2" t="s">
        <v>253</v>
      </c>
      <c r="C496" s="2" t="s">
        <v>187</v>
      </c>
      <c r="D496" s="36">
        <v>2013.2</v>
      </c>
      <c r="E496" s="37" t="s">
        <v>1175</v>
      </c>
      <c r="F496" s="38">
        <v>117</v>
      </c>
      <c r="G496" s="38">
        <v>198</v>
      </c>
      <c r="H496" s="41" t="s">
        <v>254</v>
      </c>
      <c r="I496" s="40" t="s">
        <v>236</v>
      </c>
      <c r="J496" s="4"/>
      <c r="K496" s="66"/>
      <c r="L496" s="66"/>
      <c r="M496" s="66"/>
      <c r="N496" s="66"/>
      <c r="O496" s="66"/>
      <c r="P496" s="66"/>
      <c r="Q496" s="66"/>
      <c r="R496" s="66"/>
      <c r="S496" s="66"/>
      <c r="T496" s="66"/>
      <c r="U496" s="66"/>
      <c r="V496" s="66"/>
      <c r="W496" s="66"/>
      <c r="X496" s="66"/>
      <c r="Y496" s="66"/>
      <c r="Z496" s="66"/>
      <c r="AA496" s="66"/>
      <c r="AB496" s="66"/>
      <c r="AC496" s="66"/>
      <c r="AD496" s="66"/>
      <c r="AE496" s="66"/>
      <c r="AF496" s="66"/>
      <c r="AG496" s="66"/>
      <c r="AH496" s="66"/>
      <c r="AI496" s="66"/>
      <c r="AJ496" s="66"/>
      <c r="AK496" s="66"/>
      <c r="AL496" s="66"/>
      <c r="AM496" s="66"/>
      <c r="AN496" s="66"/>
      <c r="AO496" s="66"/>
      <c r="AP496" s="66"/>
      <c r="AQ496" s="66"/>
      <c r="AR496" s="66"/>
      <c r="AS496" s="66"/>
      <c r="AT496" s="66"/>
      <c r="AU496" s="66"/>
      <c r="AV496" s="66"/>
      <c r="AW496" s="66"/>
      <c r="AX496" s="66"/>
      <c r="AY496" s="66"/>
      <c r="AZ496" s="66"/>
      <c r="BA496" s="66"/>
      <c r="BB496" s="66"/>
      <c r="BC496" s="66"/>
      <c r="BD496" s="66"/>
      <c r="BE496" s="66"/>
      <c r="BF496" s="66"/>
      <c r="BG496" s="66"/>
      <c r="BH496" s="66"/>
      <c r="BI496" s="66"/>
      <c r="BJ496" s="66"/>
      <c r="BK496" s="66"/>
      <c r="BL496" s="66"/>
      <c r="BM496" s="66"/>
      <c r="BN496" s="66"/>
      <c r="BO496" s="66"/>
      <c r="BP496" s="66"/>
      <c r="BQ496" s="66"/>
      <c r="BR496" s="66"/>
      <c r="BS496" s="66"/>
      <c r="BT496" s="66"/>
      <c r="BU496" s="66"/>
      <c r="BV496" s="66"/>
      <c r="BW496" s="66"/>
      <c r="BX496" s="66"/>
      <c r="BY496" s="66"/>
      <c r="BZ496" s="66"/>
      <c r="CA496" s="66"/>
      <c r="CB496" s="66"/>
      <c r="CC496" s="66"/>
      <c r="CD496" s="66"/>
      <c r="CE496" s="66"/>
      <c r="CF496" s="66"/>
      <c r="CG496" s="66"/>
      <c r="CH496" s="66"/>
      <c r="CI496" s="66"/>
      <c r="CJ496" s="66"/>
      <c r="CK496" s="66"/>
      <c r="CL496" s="66"/>
      <c r="CM496" s="66"/>
      <c r="CN496" s="66"/>
      <c r="CO496" s="66"/>
      <c r="CP496" s="66"/>
      <c r="CQ496" s="66"/>
      <c r="CR496" s="66"/>
      <c r="CS496" s="66"/>
      <c r="CT496" s="66"/>
      <c r="CU496" s="66"/>
      <c r="CV496" s="66"/>
      <c r="CW496" s="66"/>
      <c r="CX496" s="66"/>
      <c r="CY496" s="66"/>
      <c r="CZ496" s="66"/>
      <c r="DA496" s="66"/>
      <c r="DB496" s="66"/>
      <c r="DC496" s="66"/>
      <c r="DD496" s="66"/>
      <c r="DE496" s="66"/>
      <c r="DF496" s="66"/>
      <c r="DG496" s="66"/>
      <c r="DH496" s="66"/>
      <c r="DI496" s="66"/>
      <c r="DJ496" s="66"/>
      <c r="DK496" s="66"/>
      <c r="DL496" s="66"/>
      <c r="DM496" s="66"/>
      <c r="DN496" s="66"/>
      <c r="DO496" s="66"/>
      <c r="DP496" s="66"/>
      <c r="DQ496" s="66"/>
      <c r="DR496" s="66"/>
      <c r="DS496" s="66"/>
      <c r="DT496" s="66"/>
      <c r="DU496" s="66"/>
      <c r="DV496" s="66"/>
      <c r="DW496" s="66"/>
      <c r="DX496" s="66"/>
      <c r="DY496" s="66"/>
      <c r="DZ496" s="66"/>
      <c r="EA496" s="66"/>
      <c r="EB496" s="66"/>
      <c r="EC496" s="66"/>
      <c r="ED496" s="66"/>
      <c r="EE496" s="66"/>
      <c r="EF496" s="66"/>
      <c r="EG496" s="66"/>
      <c r="EH496" s="66"/>
      <c r="EI496" s="66"/>
      <c r="EJ496" s="66"/>
      <c r="EK496" s="66"/>
      <c r="EL496" s="66"/>
      <c r="EM496" s="66"/>
      <c r="EN496" s="66"/>
      <c r="EO496" s="66"/>
      <c r="EP496" s="66"/>
      <c r="EQ496" s="66"/>
      <c r="ER496" s="66"/>
      <c r="ES496" s="66"/>
      <c r="ET496" s="66"/>
      <c r="EU496" s="66"/>
      <c r="EV496" s="66"/>
      <c r="EW496" s="66"/>
      <c r="EX496" s="66"/>
      <c r="EY496" s="66"/>
      <c r="EZ496" s="66"/>
      <c r="FA496" s="66"/>
      <c r="FB496" s="66"/>
      <c r="FC496" s="66"/>
      <c r="FD496" s="66"/>
      <c r="FE496" s="66"/>
      <c r="FF496" s="66"/>
      <c r="FG496" s="66"/>
      <c r="FH496" s="66"/>
      <c r="FI496" s="66"/>
      <c r="FJ496" s="66"/>
      <c r="FK496" s="66"/>
      <c r="FL496" s="66"/>
      <c r="FM496" s="66"/>
      <c r="FN496" s="66"/>
      <c r="FO496" s="66"/>
      <c r="FP496" s="66"/>
      <c r="FQ496" s="66"/>
      <c r="FR496" s="66"/>
      <c r="FS496" s="66"/>
      <c r="FT496" s="66"/>
      <c r="FU496" s="66"/>
      <c r="FV496" s="66"/>
      <c r="FW496" s="66"/>
      <c r="FX496" s="66"/>
      <c r="FY496" s="66"/>
      <c r="FZ496" s="66"/>
      <c r="GA496" s="66"/>
      <c r="GB496" s="66"/>
      <c r="GC496" s="66"/>
      <c r="GD496" s="66"/>
      <c r="GE496" s="66"/>
      <c r="GF496" s="66"/>
      <c r="GG496" s="66"/>
      <c r="GH496" s="66"/>
      <c r="GI496" s="66"/>
      <c r="GJ496" s="66"/>
      <c r="GK496" s="66"/>
      <c r="GL496" s="66"/>
      <c r="GM496" s="66"/>
      <c r="GN496" s="66"/>
      <c r="GO496" s="66"/>
      <c r="GP496" s="66"/>
      <c r="GQ496" s="66"/>
      <c r="GR496" s="66"/>
      <c r="GS496" s="66"/>
      <c r="GT496" s="66"/>
      <c r="GU496" s="66"/>
      <c r="GV496" s="66"/>
      <c r="GW496" s="66"/>
      <c r="GX496" s="66"/>
      <c r="GY496" s="66"/>
      <c r="GZ496" s="66"/>
      <c r="HA496" s="66"/>
      <c r="HB496" s="66"/>
      <c r="HC496" s="66"/>
      <c r="HD496" s="66"/>
      <c r="HE496" s="66"/>
      <c r="HF496" s="66"/>
      <c r="HG496" s="66"/>
      <c r="HH496" s="66"/>
      <c r="HI496" s="66"/>
      <c r="HJ496" s="66"/>
      <c r="HK496" s="66"/>
      <c r="HL496" s="66"/>
      <c r="HM496" s="66"/>
      <c r="HN496" s="66"/>
      <c r="HO496" s="66"/>
    </row>
    <row r="497" spans="1:10" s="10" customFormat="1" ht="28.5" customHeight="1" x14ac:dyDescent="0.2">
      <c r="A497" s="35">
        <f t="shared" si="10"/>
        <v>487</v>
      </c>
      <c r="B497" s="2" t="s">
        <v>353</v>
      </c>
      <c r="C497" s="2" t="s">
        <v>187</v>
      </c>
      <c r="D497" s="36">
        <v>2013.6</v>
      </c>
      <c r="E497" s="44" t="s">
        <v>935</v>
      </c>
      <c r="F497" s="42">
        <v>424</v>
      </c>
      <c r="G497" s="42">
        <v>1400</v>
      </c>
      <c r="H497" s="45" t="s">
        <v>254</v>
      </c>
      <c r="I497" s="43" t="s">
        <v>115</v>
      </c>
      <c r="J497" s="4" t="s">
        <v>550</v>
      </c>
    </row>
    <row r="498" spans="1:10" s="10" customFormat="1" ht="28.5" customHeight="1" x14ac:dyDescent="0.2">
      <c r="A498" s="35">
        <f t="shared" si="10"/>
        <v>488</v>
      </c>
      <c r="B498" s="2" t="s">
        <v>372</v>
      </c>
      <c r="C498" s="2" t="s">
        <v>187</v>
      </c>
      <c r="D498" s="36">
        <v>2013.9</v>
      </c>
      <c r="E498" s="44" t="s">
        <v>1028</v>
      </c>
      <c r="F498" s="42">
        <v>655</v>
      </c>
      <c r="G498" s="42">
        <v>1526</v>
      </c>
      <c r="H498" s="45" t="s">
        <v>189</v>
      </c>
      <c r="I498" s="43" t="s">
        <v>236</v>
      </c>
      <c r="J498" s="141" t="s">
        <v>550</v>
      </c>
    </row>
    <row r="499" spans="1:10" s="10" customFormat="1" ht="28.5" customHeight="1" x14ac:dyDescent="0.2">
      <c r="A499" s="35">
        <f t="shared" si="10"/>
        <v>489</v>
      </c>
      <c r="B499" s="2" t="s">
        <v>426</v>
      </c>
      <c r="C499" s="2" t="s">
        <v>187</v>
      </c>
      <c r="D499" s="2">
        <v>2014.4</v>
      </c>
      <c r="E499" s="64" t="s">
        <v>1036</v>
      </c>
      <c r="F499" s="67">
        <v>94</v>
      </c>
      <c r="G499" s="42">
        <v>214</v>
      </c>
      <c r="H499" s="45" t="s">
        <v>106</v>
      </c>
      <c r="I499" s="43" t="s">
        <v>236</v>
      </c>
      <c r="J499" s="4"/>
    </row>
    <row r="500" spans="1:10" s="10" customFormat="1" ht="28.5" customHeight="1" x14ac:dyDescent="0.2">
      <c r="A500" s="35">
        <f t="shared" si="10"/>
        <v>490</v>
      </c>
      <c r="B500" s="2" t="s">
        <v>433</v>
      </c>
      <c r="C500" s="2" t="s">
        <v>187</v>
      </c>
      <c r="D500" s="2">
        <v>2014.4</v>
      </c>
      <c r="E500" s="64" t="s">
        <v>1127</v>
      </c>
      <c r="F500" s="38">
        <v>416</v>
      </c>
      <c r="G500" s="38">
        <v>623</v>
      </c>
      <c r="H500" s="41" t="s">
        <v>434</v>
      </c>
      <c r="I500" s="40" t="s">
        <v>115</v>
      </c>
      <c r="J500" s="4"/>
    </row>
    <row r="501" spans="1:10" ht="27.75" customHeight="1" x14ac:dyDescent="0.2">
      <c r="A501" s="35">
        <f t="shared" si="10"/>
        <v>491</v>
      </c>
      <c r="B501" s="22" t="s">
        <v>1393</v>
      </c>
      <c r="C501" s="2" t="s">
        <v>187</v>
      </c>
      <c r="D501" s="22">
        <v>2014.5</v>
      </c>
      <c r="E501" s="157" t="s">
        <v>932</v>
      </c>
      <c r="F501" s="162">
        <v>140</v>
      </c>
      <c r="G501" s="17">
        <v>187</v>
      </c>
      <c r="H501" s="20" t="s">
        <v>189</v>
      </c>
      <c r="I501" s="19" t="s">
        <v>437</v>
      </c>
      <c r="J501" s="141"/>
    </row>
    <row r="502" spans="1:10" ht="27.75" customHeight="1" x14ac:dyDescent="0.2">
      <c r="A502" s="35">
        <f t="shared" si="10"/>
        <v>492</v>
      </c>
      <c r="B502" s="103" t="s">
        <v>535</v>
      </c>
      <c r="C502" s="2" t="s">
        <v>187</v>
      </c>
      <c r="D502" s="103">
        <v>2015.3</v>
      </c>
      <c r="E502" s="104" t="s">
        <v>1057</v>
      </c>
      <c r="F502" s="105">
        <v>227</v>
      </c>
      <c r="G502" s="105">
        <v>483</v>
      </c>
      <c r="H502" s="106" t="s">
        <v>189</v>
      </c>
      <c r="I502" s="107" t="s">
        <v>236</v>
      </c>
      <c r="J502" s="141"/>
    </row>
    <row r="503" spans="1:10" ht="27.75" customHeight="1" x14ac:dyDescent="0.2">
      <c r="A503" s="35">
        <f t="shared" si="10"/>
        <v>493</v>
      </c>
      <c r="B503" s="22" t="s">
        <v>1394</v>
      </c>
      <c r="C503" s="2" t="s">
        <v>187</v>
      </c>
      <c r="D503" s="22">
        <v>2015.5</v>
      </c>
      <c r="E503" s="24" t="s">
        <v>966</v>
      </c>
      <c r="F503" s="23">
        <v>267</v>
      </c>
      <c r="G503" s="23">
        <v>937</v>
      </c>
      <c r="H503" s="25" t="s">
        <v>254</v>
      </c>
      <c r="I503" s="27" t="s">
        <v>513</v>
      </c>
      <c r="J503" s="5"/>
    </row>
    <row r="504" spans="1:10" ht="27.75" customHeight="1" x14ac:dyDescent="0.2">
      <c r="A504" s="35">
        <f t="shared" si="10"/>
        <v>494</v>
      </c>
      <c r="B504" s="22" t="s">
        <v>569</v>
      </c>
      <c r="C504" s="2" t="s">
        <v>187</v>
      </c>
      <c r="D504" s="22">
        <v>2015.7</v>
      </c>
      <c r="E504" s="24" t="s">
        <v>1080</v>
      </c>
      <c r="F504" s="23">
        <v>444</v>
      </c>
      <c r="G504" s="23">
        <v>952</v>
      </c>
      <c r="H504" s="25" t="s">
        <v>254</v>
      </c>
      <c r="I504" s="27" t="s">
        <v>513</v>
      </c>
      <c r="J504" s="5"/>
    </row>
    <row r="505" spans="1:10" ht="27.75" customHeight="1" x14ac:dyDescent="0.2">
      <c r="A505" s="35">
        <f t="shared" si="10"/>
        <v>495</v>
      </c>
      <c r="B505" s="22" t="s">
        <v>589</v>
      </c>
      <c r="C505" s="2" t="s">
        <v>187</v>
      </c>
      <c r="D505" s="22">
        <v>2015.8</v>
      </c>
      <c r="E505" s="24" t="s">
        <v>945</v>
      </c>
      <c r="F505" s="23">
        <v>111</v>
      </c>
      <c r="G505" s="23">
        <v>204</v>
      </c>
      <c r="H505" s="25" t="s">
        <v>590</v>
      </c>
      <c r="I505" s="27" t="s">
        <v>513</v>
      </c>
      <c r="J505" s="5"/>
    </row>
    <row r="506" spans="1:10" ht="27.75" customHeight="1" x14ac:dyDescent="0.2">
      <c r="A506" s="35">
        <f t="shared" si="10"/>
        <v>496</v>
      </c>
      <c r="B506" s="22" t="s">
        <v>603</v>
      </c>
      <c r="C506" s="2" t="s">
        <v>187</v>
      </c>
      <c r="D506" s="28">
        <v>2015.1</v>
      </c>
      <c r="E506" s="24" t="s">
        <v>953</v>
      </c>
      <c r="F506" s="23">
        <v>690</v>
      </c>
      <c r="G506" s="23">
        <v>1500</v>
      </c>
      <c r="H506" s="25" t="s">
        <v>254</v>
      </c>
      <c r="I506" s="27" t="s">
        <v>236</v>
      </c>
      <c r="J506" s="142"/>
    </row>
    <row r="507" spans="1:10" ht="27.75" customHeight="1" x14ac:dyDescent="0.2">
      <c r="A507" s="35">
        <f t="shared" si="10"/>
        <v>497</v>
      </c>
      <c r="B507" s="22" t="s">
        <v>604</v>
      </c>
      <c r="C507" s="2" t="s">
        <v>187</v>
      </c>
      <c r="D507" s="28">
        <v>2015.1</v>
      </c>
      <c r="E507" s="24" t="s">
        <v>953</v>
      </c>
      <c r="F507" s="23">
        <v>687</v>
      </c>
      <c r="G507" s="23">
        <v>1443</v>
      </c>
      <c r="H507" s="25" t="s">
        <v>254</v>
      </c>
      <c r="I507" s="27" t="s">
        <v>236</v>
      </c>
    </row>
    <row r="508" spans="1:10" ht="27.75" customHeight="1" x14ac:dyDescent="0.2">
      <c r="A508" s="35">
        <f t="shared" si="10"/>
        <v>498</v>
      </c>
      <c r="B508" s="22" t="s">
        <v>641</v>
      </c>
      <c r="C508" s="2" t="s">
        <v>187</v>
      </c>
      <c r="D508" s="22">
        <v>2016.3</v>
      </c>
      <c r="E508" s="24" t="s">
        <v>932</v>
      </c>
      <c r="F508" s="23">
        <v>342</v>
      </c>
      <c r="G508" s="23">
        <v>675</v>
      </c>
      <c r="H508" s="25" t="s">
        <v>254</v>
      </c>
      <c r="I508" s="27" t="s">
        <v>513</v>
      </c>
      <c r="J508" s="141" t="s">
        <v>205</v>
      </c>
    </row>
    <row r="509" spans="1:10" ht="27.75" customHeight="1" x14ac:dyDescent="0.2">
      <c r="A509" s="35">
        <f t="shared" si="10"/>
        <v>499</v>
      </c>
      <c r="B509" s="22" t="s">
        <v>728</v>
      </c>
      <c r="C509" s="2" t="s">
        <v>187</v>
      </c>
      <c r="D509" s="22">
        <v>2016.9</v>
      </c>
      <c r="E509" s="24" t="s">
        <v>953</v>
      </c>
      <c r="F509" s="23">
        <v>1299</v>
      </c>
      <c r="G509" s="23">
        <v>2547</v>
      </c>
      <c r="H509" s="25" t="s">
        <v>106</v>
      </c>
      <c r="I509" s="27" t="s">
        <v>236</v>
      </c>
      <c r="J509" s="4" t="s">
        <v>205</v>
      </c>
    </row>
    <row r="510" spans="1:10" ht="27.75" customHeight="1" x14ac:dyDescent="0.2">
      <c r="A510" s="35">
        <f t="shared" si="10"/>
        <v>500</v>
      </c>
      <c r="B510" s="22" t="s">
        <v>729</v>
      </c>
      <c r="C510" s="2" t="s">
        <v>187</v>
      </c>
      <c r="D510" s="22">
        <v>2016.9</v>
      </c>
      <c r="E510" s="24" t="s">
        <v>953</v>
      </c>
      <c r="F510" s="23">
        <v>1186</v>
      </c>
      <c r="G510" s="23">
        <v>2345</v>
      </c>
      <c r="H510" s="25" t="s">
        <v>106</v>
      </c>
      <c r="I510" s="27" t="s">
        <v>236</v>
      </c>
      <c r="J510" s="143"/>
    </row>
    <row r="511" spans="1:10" ht="27.75" customHeight="1" x14ac:dyDescent="0.2">
      <c r="A511" s="35">
        <f t="shared" si="10"/>
        <v>501</v>
      </c>
      <c r="B511" s="22" t="s">
        <v>799</v>
      </c>
      <c r="C511" s="2" t="s">
        <v>187</v>
      </c>
      <c r="D511" s="22">
        <v>2017.2</v>
      </c>
      <c r="E511" s="24" t="s">
        <v>951</v>
      </c>
      <c r="F511" s="163">
        <v>167</v>
      </c>
      <c r="G511" s="23">
        <v>432</v>
      </c>
      <c r="H511" s="156" t="s">
        <v>189</v>
      </c>
      <c r="I511" s="27" t="s">
        <v>513</v>
      </c>
      <c r="J511" s="141" t="s">
        <v>205</v>
      </c>
    </row>
    <row r="512" spans="1:10" ht="27.75" customHeight="1" x14ac:dyDescent="0.2">
      <c r="A512" s="35">
        <f t="shared" si="10"/>
        <v>502</v>
      </c>
      <c r="B512" s="108" t="s">
        <v>1494</v>
      </c>
      <c r="C512" s="2" t="s">
        <v>187</v>
      </c>
      <c r="D512" s="22">
        <v>2017.4</v>
      </c>
      <c r="E512" s="24" t="s">
        <v>985</v>
      </c>
      <c r="F512" s="23">
        <v>96.5</v>
      </c>
      <c r="G512" s="23">
        <v>184</v>
      </c>
      <c r="H512" s="25" t="s">
        <v>189</v>
      </c>
      <c r="I512" s="273" t="s">
        <v>234</v>
      </c>
      <c r="J512" s="144"/>
    </row>
    <row r="513" spans="1:10" ht="27.75" customHeight="1" x14ac:dyDescent="0.2">
      <c r="A513" s="35">
        <f t="shared" si="10"/>
        <v>503</v>
      </c>
      <c r="B513" s="112" t="s">
        <v>845</v>
      </c>
      <c r="C513" s="2" t="s">
        <v>187</v>
      </c>
      <c r="D513" s="113">
        <v>2017.6</v>
      </c>
      <c r="E513" s="114" t="s">
        <v>916</v>
      </c>
      <c r="F513" s="115">
        <v>271</v>
      </c>
      <c r="G513" s="115">
        <v>501</v>
      </c>
      <c r="H513" s="116" t="s">
        <v>106</v>
      </c>
      <c r="I513" s="117" t="s">
        <v>115</v>
      </c>
    </row>
    <row r="514" spans="1:10" ht="27.75" customHeight="1" x14ac:dyDescent="0.2">
      <c r="A514" s="35">
        <f t="shared" si="10"/>
        <v>504</v>
      </c>
      <c r="B514" s="108" t="s">
        <v>1491</v>
      </c>
      <c r="C514" s="2" t="s">
        <v>187</v>
      </c>
      <c r="D514" s="22">
        <v>2018.2</v>
      </c>
      <c r="E514" s="24" t="s">
        <v>1492</v>
      </c>
      <c r="F514" s="23">
        <v>295</v>
      </c>
      <c r="G514" s="23">
        <v>525</v>
      </c>
      <c r="H514" s="25" t="s">
        <v>235</v>
      </c>
      <c r="I514" s="27" t="s">
        <v>1493</v>
      </c>
    </row>
    <row r="515" spans="1:10" ht="27.75" customHeight="1" x14ac:dyDescent="0.2">
      <c r="A515" s="35">
        <f t="shared" si="10"/>
        <v>505</v>
      </c>
      <c r="B515" s="22" t="s">
        <v>1479</v>
      </c>
      <c r="C515" s="2" t="s">
        <v>187</v>
      </c>
      <c r="D515" s="22">
        <v>2018.2</v>
      </c>
      <c r="E515" s="24" t="s">
        <v>1486</v>
      </c>
      <c r="F515" s="23">
        <v>142</v>
      </c>
      <c r="G515" s="23">
        <v>274</v>
      </c>
      <c r="H515" s="25" t="s">
        <v>106</v>
      </c>
      <c r="I515" s="27" t="s">
        <v>188</v>
      </c>
      <c r="J515" s="4" t="s">
        <v>1563</v>
      </c>
    </row>
    <row r="516" spans="1:10" s="10" customFormat="1" ht="28.5" customHeight="1" x14ac:dyDescent="0.2">
      <c r="A516" s="35">
        <f t="shared" si="10"/>
        <v>506</v>
      </c>
      <c r="B516" s="2" t="s">
        <v>1503</v>
      </c>
      <c r="C516" s="2" t="s">
        <v>187</v>
      </c>
      <c r="D516" s="2">
        <v>2018.3</v>
      </c>
      <c r="E516" s="37" t="s">
        <v>1195</v>
      </c>
      <c r="F516" s="38">
        <v>368</v>
      </c>
      <c r="G516" s="38">
        <v>810</v>
      </c>
      <c r="H516" s="41" t="s">
        <v>114</v>
      </c>
      <c r="I516" s="40" t="s">
        <v>1475</v>
      </c>
      <c r="J516" s="4"/>
    </row>
    <row r="517" spans="1:10" s="10" customFormat="1" ht="28.5" customHeight="1" x14ac:dyDescent="0.2">
      <c r="A517" s="35">
        <f t="shared" si="10"/>
        <v>507</v>
      </c>
      <c r="B517" s="2" t="s">
        <v>1543</v>
      </c>
      <c r="C517" s="2" t="s">
        <v>187</v>
      </c>
      <c r="D517" s="2">
        <v>2018.4</v>
      </c>
      <c r="E517" s="198" t="s">
        <v>1530</v>
      </c>
      <c r="F517" s="38">
        <v>379</v>
      </c>
      <c r="G517" s="38">
        <v>973</v>
      </c>
      <c r="H517" s="41" t="s">
        <v>1542</v>
      </c>
      <c r="I517" s="40" t="s">
        <v>188</v>
      </c>
      <c r="J517" s="143"/>
    </row>
    <row r="518" spans="1:10" ht="27.75" customHeight="1" x14ac:dyDescent="0.2">
      <c r="A518" s="35">
        <f t="shared" si="10"/>
        <v>508</v>
      </c>
      <c r="B518" s="108" t="s">
        <v>1525</v>
      </c>
      <c r="C518" s="2" t="s">
        <v>187</v>
      </c>
      <c r="D518" s="22">
        <v>2018.4</v>
      </c>
      <c r="E518" s="110" t="s">
        <v>912</v>
      </c>
      <c r="F518" s="23">
        <v>1725</v>
      </c>
      <c r="G518" s="23">
        <v>3384</v>
      </c>
      <c r="H518" s="25" t="s">
        <v>1546</v>
      </c>
      <c r="I518" s="117" t="s">
        <v>779</v>
      </c>
    </row>
    <row r="519" spans="1:10" ht="27.75" customHeight="1" x14ac:dyDescent="0.2">
      <c r="A519" s="35">
        <f t="shared" si="10"/>
        <v>509</v>
      </c>
      <c r="B519" s="22" t="s">
        <v>1549</v>
      </c>
      <c r="C519" s="2" t="s">
        <v>187</v>
      </c>
      <c r="D519" s="22">
        <v>2018.5</v>
      </c>
      <c r="E519" s="24" t="s">
        <v>1565</v>
      </c>
      <c r="F519" s="23">
        <v>505</v>
      </c>
      <c r="G519" s="23">
        <v>989</v>
      </c>
      <c r="H519" s="25" t="s">
        <v>106</v>
      </c>
      <c r="I519" s="27" t="s">
        <v>513</v>
      </c>
    </row>
    <row r="520" spans="1:10" ht="27.75" customHeight="1" x14ac:dyDescent="0.2">
      <c r="A520" s="35">
        <f t="shared" si="10"/>
        <v>510</v>
      </c>
      <c r="B520" s="22" t="s">
        <v>1552</v>
      </c>
      <c r="C520" s="2" t="s">
        <v>187</v>
      </c>
      <c r="D520" s="22">
        <v>2018.5</v>
      </c>
      <c r="E520" s="24" t="s">
        <v>1569</v>
      </c>
      <c r="F520" s="23">
        <v>415</v>
      </c>
      <c r="G520" s="23">
        <v>1106</v>
      </c>
      <c r="H520" s="25" t="s">
        <v>106</v>
      </c>
      <c r="I520" s="117" t="s">
        <v>779</v>
      </c>
    </row>
    <row r="521" spans="1:10" s="10" customFormat="1" ht="28.5" customHeight="1" x14ac:dyDescent="0.2">
      <c r="A521" s="35">
        <f t="shared" si="10"/>
        <v>511</v>
      </c>
      <c r="B521" s="177" t="s">
        <v>1640</v>
      </c>
      <c r="C521" s="2" t="s">
        <v>187</v>
      </c>
      <c r="D521" s="177">
        <v>2018.7</v>
      </c>
      <c r="E521" s="185" t="s">
        <v>1624</v>
      </c>
      <c r="F521" s="224">
        <v>677</v>
      </c>
      <c r="G521" s="224">
        <v>1438</v>
      </c>
      <c r="H521" s="251" t="s">
        <v>108</v>
      </c>
      <c r="I521" s="271" t="s">
        <v>188</v>
      </c>
      <c r="J521" s="141"/>
    </row>
    <row r="522" spans="1:10" s="10" customFormat="1" ht="28.5" customHeight="1" x14ac:dyDescent="0.2">
      <c r="A522" s="35">
        <f t="shared" si="10"/>
        <v>512</v>
      </c>
      <c r="B522" s="177" t="s">
        <v>1642</v>
      </c>
      <c r="C522" s="2" t="s">
        <v>187</v>
      </c>
      <c r="D522" s="177">
        <v>2018.7</v>
      </c>
      <c r="E522" s="185" t="s">
        <v>1631</v>
      </c>
      <c r="F522" s="224">
        <v>193</v>
      </c>
      <c r="G522" s="224">
        <v>193</v>
      </c>
      <c r="H522" s="251" t="s">
        <v>180</v>
      </c>
      <c r="I522" s="271" t="s">
        <v>513</v>
      </c>
      <c r="J522" s="141"/>
    </row>
    <row r="523" spans="1:10" s="10" customFormat="1" ht="28.5" customHeight="1" x14ac:dyDescent="0.2">
      <c r="A523" s="35">
        <f t="shared" si="10"/>
        <v>513</v>
      </c>
      <c r="B523" s="177" t="s">
        <v>1632</v>
      </c>
      <c r="C523" s="2" t="s">
        <v>187</v>
      </c>
      <c r="D523" s="177">
        <v>2018.7</v>
      </c>
      <c r="E523" s="185" t="s">
        <v>1631</v>
      </c>
      <c r="F523" s="224">
        <v>193</v>
      </c>
      <c r="G523" s="224">
        <v>193</v>
      </c>
      <c r="H523" s="251" t="s">
        <v>180</v>
      </c>
      <c r="I523" s="271" t="s">
        <v>513</v>
      </c>
      <c r="J523" s="141"/>
    </row>
    <row r="524" spans="1:10" s="10" customFormat="1" ht="28.5" customHeight="1" x14ac:dyDescent="0.2">
      <c r="A524" s="35">
        <f t="shared" si="10"/>
        <v>514</v>
      </c>
      <c r="B524" s="36" t="s">
        <v>1833</v>
      </c>
      <c r="C524" s="2" t="s">
        <v>187</v>
      </c>
      <c r="D524" s="190">
        <v>2019.1</v>
      </c>
      <c r="E524" s="44" t="s">
        <v>885</v>
      </c>
      <c r="F524" s="218">
        <v>346</v>
      </c>
      <c r="G524" s="218">
        <v>786</v>
      </c>
      <c r="H524" s="240" t="s">
        <v>252</v>
      </c>
      <c r="I524" s="261" t="s">
        <v>115</v>
      </c>
      <c r="J524" s="141"/>
    </row>
    <row r="525" spans="1:10" s="10" customFormat="1" ht="28.2" customHeight="1" x14ac:dyDescent="0.2">
      <c r="A525" s="35">
        <f t="shared" si="10"/>
        <v>515</v>
      </c>
      <c r="B525" s="2" t="s">
        <v>2019</v>
      </c>
      <c r="C525" s="2" t="s">
        <v>187</v>
      </c>
      <c r="D525" s="2">
        <v>2019.9</v>
      </c>
      <c r="E525" s="199" t="s">
        <v>2031</v>
      </c>
      <c r="F525" s="38">
        <v>889</v>
      </c>
      <c r="G525" s="38">
        <v>3199</v>
      </c>
      <c r="H525" s="233" t="s">
        <v>237</v>
      </c>
      <c r="I525" s="257" t="s">
        <v>236</v>
      </c>
      <c r="J525" s="4"/>
    </row>
    <row r="526" spans="1:10" ht="27.75" customHeight="1" x14ac:dyDescent="0.2">
      <c r="A526" s="35">
        <f t="shared" si="10"/>
        <v>516</v>
      </c>
      <c r="B526" s="15" t="s">
        <v>1853</v>
      </c>
      <c r="C526" s="2" t="s">
        <v>187</v>
      </c>
      <c r="D526" s="139">
        <v>2019.2</v>
      </c>
      <c r="E526" s="15" t="s">
        <v>1869</v>
      </c>
      <c r="F526" s="150">
        <v>270</v>
      </c>
      <c r="G526" s="150">
        <v>467</v>
      </c>
      <c r="H526" s="146" t="s">
        <v>109</v>
      </c>
      <c r="I526" s="147" t="s">
        <v>146</v>
      </c>
      <c r="J526" s="4" t="s">
        <v>1563</v>
      </c>
    </row>
    <row r="527" spans="1:10" ht="27.75" customHeight="1" x14ac:dyDescent="0.2">
      <c r="A527" s="35">
        <f t="shared" si="10"/>
        <v>517</v>
      </c>
      <c r="B527" s="22" t="s">
        <v>2012</v>
      </c>
      <c r="C527" s="2" t="s">
        <v>187</v>
      </c>
      <c r="D527" s="22">
        <v>2019.9</v>
      </c>
      <c r="E527" s="128" t="s">
        <v>2036</v>
      </c>
      <c r="F527" s="23">
        <v>161</v>
      </c>
      <c r="G527" s="23">
        <v>249</v>
      </c>
      <c r="H527" s="126" t="s">
        <v>237</v>
      </c>
      <c r="I527" s="127" t="s">
        <v>2015</v>
      </c>
    </row>
    <row r="528" spans="1:10" ht="27.75" customHeight="1" x14ac:dyDescent="0.2">
      <c r="A528" s="35">
        <f t="shared" si="10"/>
        <v>518</v>
      </c>
      <c r="B528" s="22" t="s">
        <v>2048</v>
      </c>
      <c r="C528" s="2" t="s">
        <v>187</v>
      </c>
      <c r="D528" s="28">
        <v>2019.1</v>
      </c>
      <c r="E528" s="128" t="s">
        <v>2046</v>
      </c>
      <c r="F528" s="23">
        <v>51</v>
      </c>
      <c r="G528" s="126" t="s">
        <v>265</v>
      </c>
      <c r="H528" s="126" t="s">
        <v>237</v>
      </c>
      <c r="I528" s="127" t="s">
        <v>1898</v>
      </c>
      <c r="J528" s="143" t="s">
        <v>1787</v>
      </c>
    </row>
    <row r="529" spans="1:223" ht="27.75" customHeight="1" x14ac:dyDescent="0.2">
      <c r="A529" s="35">
        <f t="shared" si="10"/>
        <v>519</v>
      </c>
      <c r="B529" s="22" t="s">
        <v>2364</v>
      </c>
      <c r="C529" s="134" t="s">
        <v>2365</v>
      </c>
      <c r="D529" s="22">
        <v>2020.4</v>
      </c>
      <c r="E529" s="128" t="s">
        <v>2366</v>
      </c>
      <c r="F529" s="23">
        <v>164</v>
      </c>
      <c r="G529" s="23">
        <v>234</v>
      </c>
      <c r="H529" s="126" t="s">
        <v>181</v>
      </c>
      <c r="I529" s="127" t="s">
        <v>2015</v>
      </c>
    </row>
    <row r="530" spans="1:223" ht="27.6" customHeight="1" x14ac:dyDescent="0.2">
      <c r="A530" s="297">
        <f>ROW()-10</f>
        <v>520</v>
      </c>
      <c r="B530" s="22" t="s">
        <v>2392</v>
      </c>
      <c r="C530" s="134" t="s">
        <v>2365</v>
      </c>
      <c r="D530" s="22">
        <v>2020.5</v>
      </c>
      <c r="E530" s="128" t="s">
        <v>2393</v>
      </c>
      <c r="F530" s="23">
        <v>738</v>
      </c>
      <c r="G530" s="23">
        <v>292</v>
      </c>
      <c r="H530" s="126" t="s">
        <v>237</v>
      </c>
      <c r="I530" s="127" t="s">
        <v>236</v>
      </c>
    </row>
    <row r="531" spans="1:223" s="14" customFormat="1" ht="28.5" customHeight="1" x14ac:dyDescent="0.2">
      <c r="A531" s="322" t="s">
        <v>2321</v>
      </c>
      <c r="B531" s="323"/>
      <c r="C531" s="323"/>
      <c r="D531" s="323"/>
      <c r="E531" s="323"/>
      <c r="F531" s="323"/>
      <c r="G531" s="323"/>
      <c r="H531" s="323"/>
      <c r="I531" s="324"/>
      <c r="J531" s="141"/>
    </row>
    <row r="532" spans="1:223" s="9" customFormat="1" ht="28.5" customHeight="1" x14ac:dyDescent="0.2">
      <c r="A532" s="35">
        <f>ROW()-11</f>
        <v>521</v>
      </c>
      <c r="B532" s="178" t="s">
        <v>1992</v>
      </c>
      <c r="C532" s="180" t="s">
        <v>1974</v>
      </c>
      <c r="D532" s="2">
        <v>2019.7</v>
      </c>
      <c r="E532" s="199" t="s">
        <v>1973</v>
      </c>
      <c r="F532" s="38">
        <v>299</v>
      </c>
      <c r="G532" s="38">
        <v>624</v>
      </c>
      <c r="H532" s="233" t="s">
        <v>1904</v>
      </c>
      <c r="I532" s="257" t="s">
        <v>146</v>
      </c>
      <c r="J532" s="141" t="s">
        <v>205</v>
      </c>
      <c r="K532" s="66"/>
      <c r="L532" s="66"/>
      <c r="M532" s="66"/>
      <c r="N532" s="66"/>
      <c r="O532" s="66"/>
      <c r="P532" s="66"/>
      <c r="Q532" s="66"/>
      <c r="R532" s="66"/>
      <c r="S532" s="66"/>
      <c r="T532" s="66"/>
      <c r="U532" s="66"/>
      <c r="V532" s="66"/>
      <c r="W532" s="66"/>
      <c r="X532" s="66"/>
      <c r="Y532" s="66"/>
      <c r="Z532" s="66"/>
      <c r="AA532" s="66"/>
      <c r="AB532" s="66"/>
      <c r="AC532" s="66"/>
      <c r="AD532" s="66"/>
      <c r="AE532" s="66"/>
      <c r="AF532" s="66"/>
      <c r="AG532" s="66"/>
      <c r="AH532" s="66"/>
      <c r="AI532" s="66"/>
      <c r="AJ532" s="66"/>
      <c r="AK532" s="66"/>
      <c r="AL532" s="66"/>
      <c r="AM532" s="66"/>
      <c r="AN532" s="66"/>
      <c r="AO532" s="66"/>
      <c r="AP532" s="66"/>
      <c r="AQ532" s="66"/>
      <c r="AR532" s="66"/>
      <c r="AS532" s="66"/>
      <c r="AT532" s="66"/>
      <c r="AU532" s="66"/>
      <c r="AV532" s="66"/>
      <c r="AW532" s="66"/>
      <c r="AX532" s="66"/>
      <c r="AY532" s="66"/>
      <c r="AZ532" s="66"/>
      <c r="BA532" s="66"/>
      <c r="BB532" s="66"/>
      <c r="BC532" s="66"/>
      <c r="BD532" s="66"/>
      <c r="BE532" s="66"/>
      <c r="BF532" s="66"/>
      <c r="BG532" s="66"/>
      <c r="BH532" s="66"/>
      <c r="BI532" s="66"/>
      <c r="BJ532" s="66"/>
      <c r="BK532" s="66"/>
      <c r="BL532" s="66"/>
      <c r="BM532" s="66"/>
      <c r="BN532" s="66"/>
      <c r="BO532" s="66"/>
      <c r="BP532" s="66"/>
      <c r="BQ532" s="66"/>
      <c r="BR532" s="66"/>
      <c r="BS532" s="66"/>
      <c r="BT532" s="66"/>
      <c r="BU532" s="66"/>
      <c r="BV532" s="66"/>
      <c r="BW532" s="66"/>
      <c r="BX532" s="66"/>
      <c r="BY532" s="66"/>
      <c r="BZ532" s="66"/>
      <c r="CA532" s="66"/>
      <c r="CB532" s="66"/>
      <c r="CC532" s="66"/>
      <c r="CD532" s="66"/>
      <c r="CE532" s="66"/>
      <c r="CF532" s="66"/>
      <c r="CG532" s="66"/>
      <c r="CH532" s="66"/>
      <c r="CI532" s="66"/>
      <c r="CJ532" s="66"/>
      <c r="CK532" s="66"/>
      <c r="CL532" s="66"/>
      <c r="CM532" s="66"/>
      <c r="CN532" s="66"/>
      <c r="CO532" s="66"/>
      <c r="CP532" s="66"/>
      <c r="CQ532" s="66"/>
      <c r="CR532" s="66"/>
      <c r="CS532" s="66"/>
      <c r="CT532" s="66"/>
      <c r="CU532" s="66"/>
      <c r="CV532" s="66"/>
      <c r="CW532" s="66"/>
      <c r="CX532" s="66"/>
      <c r="CY532" s="66"/>
      <c r="CZ532" s="66"/>
      <c r="DA532" s="66"/>
      <c r="DB532" s="66"/>
      <c r="DC532" s="66"/>
      <c r="DD532" s="66"/>
      <c r="DE532" s="66"/>
      <c r="DF532" s="66"/>
      <c r="DG532" s="66"/>
      <c r="DH532" s="66"/>
      <c r="DI532" s="66"/>
      <c r="DJ532" s="66"/>
      <c r="DK532" s="66"/>
      <c r="DL532" s="66"/>
      <c r="DM532" s="66"/>
      <c r="DN532" s="66"/>
      <c r="DO532" s="66"/>
      <c r="DP532" s="66"/>
      <c r="DQ532" s="66"/>
      <c r="DR532" s="66"/>
      <c r="DS532" s="66"/>
      <c r="DT532" s="66"/>
      <c r="DU532" s="66"/>
      <c r="DV532" s="66"/>
      <c r="DW532" s="66"/>
      <c r="DX532" s="66"/>
      <c r="DY532" s="66"/>
      <c r="DZ532" s="66"/>
      <c r="EA532" s="66"/>
      <c r="EB532" s="66"/>
      <c r="EC532" s="66"/>
      <c r="ED532" s="66"/>
      <c r="EE532" s="66"/>
      <c r="EF532" s="66"/>
      <c r="EG532" s="66"/>
      <c r="EH532" s="66"/>
      <c r="EI532" s="66"/>
      <c r="EJ532" s="66"/>
      <c r="EK532" s="66"/>
      <c r="EL532" s="66"/>
      <c r="EM532" s="66"/>
      <c r="EN532" s="66"/>
      <c r="EO532" s="66"/>
      <c r="EP532" s="66"/>
      <c r="EQ532" s="66"/>
      <c r="ER532" s="66"/>
      <c r="ES532" s="66"/>
      <c r="ET532" s="66"/>
      <c r="EU532" s="66"/>
      <c r="EV532" s="66"/>
      <c r="EW532" s="66"/>
      <c r="EX532" s="66"/>
      <c r="EY532" s="66"/>
      <c r="EZ532" s="66"/>
      <c r="FA532" s="66"/>
      <c r="FB532" s="66"/>
      <c r="FC532" s="66"/>
      <c r="FD532" s="66"/>
      <c r="FE532" s="66"/>
      <c r="FF532" s="66"/>
      <c r="FG532" s="66"/>
      <c r="FH532" s="66"/>
      <c r="FI532" s="66"/>
      <c r="FJ532" s="66"/>
      <c r="FK532" s="66"/>
      <c r="FL532" s="66"/>
      <c r="FM532" s="66"/>
      <c r="FN532" s="66"/>
      <c r="FO532" s="66"/>
      <c r="FP532" s="66"/>
      <c r="FQ532" s="66"/>
      <c r="FR532" s="66"/>
      <c r="FS532" s="66"/>
      <c r="FT532" s="66"/>
      <c r="FU532" s="66"/>
      <c r="FV532" s="66"/>
      <c r="FW532" s="66"/>
      <c r="FX532" s="66"/>
      <c r="FY532" s="66"/>
      <c r="FZ532" s="66"/>
      <c r="GA532" s="66"/>
      <c r="GB532" s="66"/>
      <c r="GC532" s="66"/>
      <c r="GD532" s="66"/>
      <c r="GE532" s="66"/>
      <c r="GF532" s="66"/>
      <c r="GG532" s="66"/>
      <c r="GH532" s="66"/>
      <c r="GI532" s="66"/>
      <c r="GJ532" s="66"/>
      <c r="GK532" s="66"/>
      <c r="GL532" s="66"/>
      <c r="GM532" s="66"/>
      <c r="GN532" s="66"/>
      <c r="GO532" s="66"/>
      <c r="GP532" s="66"/>
      <c r="GQ532" s="66"/>
      <c r="GR532" s="66"/>
      <c r="GS532" s="66"/>
      <c r="GT532" s="66"/>
      <c r="GU532" s="66"/>
      <c r="GV532" s="66"/>
      <c r="GW532" s="66"/>
      <c r="GX532" s="66"/>
      <c r="GY532" s="66"/>
      <c r="GZ532" s="66"/>
      <c r="HA532" s="66"/>
      <c r="HB532" s="66"/>
      <c r="HC532" s="66"/>
      <c r="HD532" s="66"/>
      <c r="HE532" s="66"/>
      <c r="HF532" s="66"/>
      <c r="HG532" s="66"/>
      <c r="HH532" s="66"/>
      <c r="HI532" s="66"/>
      <c r="HJ532" s="66"/>
      <c r="HK532" s="66"/>
      <c r="HL532" s="66"/>
      <c r="HM532" s="66"/>
      <c r="HN532" s="66"/>
      <c r="HO532" s="66"/>
    </row>
    <row r="533" spans="1:223" s="9" customFormat="1" ht="28.5" customHeight="1" x14ac:dyDescent="0.2">
      <c r="A533" s="319" t="s">
        <v>2310</v>
      </c>
      <c r="B533" s="320"/>
      <c r="C533" s="320"/>
      <c r="D533" s="320"/>
      <c r="E533" s="320"/>
      <c r="F533" s="320"/>
      <c r="G533" s="320"/>
      <c r="H533" s="320"/>
      <c r="I533" s="321"/>
      <c r="J533" s="141"/>
    </row>
    <row r="534" spans="1:223" s="9" customFormat="1" ht="28.5" customHeight="1" x14ac:dyDescent="0.2">
      <c r="A534" s="35">
        <f>ROW()-12</f>
        <v>522</v>
      </c>
      <c r="B534" s="36" t="s">
        <v>222</v>
      </c>
      <c r="C534" s="2" t="s">
        <v>298</v>
      </c>
      <c r="D534" s="36">
        <v>2012.9</v>
      </c>
      <c r="E534" s="44" t="s">
        <v>926</v>
      </c>
      <c r="F534" s="42">
        <v>6733</v>
      </c>
      <c r="G534" s="42">
        <v>10466</v>
      </c>
      <c r="H534" s="45" t="s">
        <v>109</v>
      </c>
      <c r="I534" s="43" t="s">
        <v>236</v>
      </c>
      <c r="J534" s="141"/>
    </row>
    <row r="535" spans="1:223" s="9" customFormat="1" ht="28.5" customHeight="1" x14ac:dyDescent="0.2">
      <c r="A535" s="35">
        <f t="shared" ref="A535:A542" si="11">ROW()-12</f>
        <v>523</v>
      </c>
      <c r="B535" s="2" t="s">
        <v>557</v>
      </c>
      <c r="C535" s="2" t="s">
        <v>298</v>
      </c>
      <c r="D535" s="2">
        <v>2015.6</v>
      </c>
      <c r="E535" s="37" t="s">
        <v>1073</v>
      </c>
      <c r="F535" s="38">
        <v>1004</v>
      </c>
      <c r="G535" s="38">
        <v>1896</v>
      </c>
      <c r="H535" s="41" t="s">
        <v>189</v>
      </c>
      <c r="I535" s="40" t="s">
        <v>236</v>
      </c>
      <c r="J535" s="141"/>
    </row>
    <row r="536" spans="1:223" s="9" customFormat="1" ht="28.5" customHeight="1" x14ac:dyDescent="0.2">
      <c r="A536" s="35">
        <f t="shared" si="11"/>
        <v>524</v>
      </c>
      <c r="B536" s="2" t="s">
        <v>714</v>
      </c>
      <c r="C536" s="2" t="s">
        <v>298</v>
      </c>
      <c r="D536" s="2">
        <v>2016.9</v>
      </c>
      <c r="E536" s="37" t="s">
        <v>974</v>
      </c>
      <c r="F536" s="38">
        <v>664</v>
      </c>
      <c r="G536" s="38">
        <v>1328</v>
      </c>
      <c r="H536" s="41" t="s">
        <v>180</v>
      </c>
      <c r="I536" s="40" t="s">
        <v>236</v>
      </c>
      <c r="J536" s="141"/>
    </row>
    <row r="537" spans="1:223" s="9" customFormat="1" ht="28.5" customHeight="1" x14ac:dyDescent="0.2">
      <c r="A537" s="35">
        <f t="shared" si="11"/>
        <v>525</v>
      </c>
      <c r="B537" s="2" t="s">
        <v>756</v>
      </c>
      <c r="C537" s="87" t="s">
        <v>298</v>
      </c>
      <c r="D537" s="2">
        <v>2016.11</v>
      </c>
      <c r="E537" s="37" t="s">
        <v>957</v>
      </c>
      <c r="F537" s="81">
        <v>212</v>
      </c>
      <c r="G537" s="82">
        <v>127</v>
      </c>
      <c r="H537" s="83" t="s">
        <v>265</v>
      </c>
      <c r="I537" s="84" t="s">
        <v>265</v>
      </c>
      <c r="J537" s="141" t="s">
        <v>857</v>
      </c>
    </row>
    <row r="538" spans="1:223" s="9" customFormat="1" ht="28.5" customHeight="1" x14ac:dyDescent="0.2">
      <c r="A538" s="35">
        <f t="shared" si="11"/>
        <v>526</v>
      </c>
      <c r="B538" s="2" t="s">
        <v>806</v>
      </c>
      <c r="C538" s="2" t="s">
        <v>2238</v>
      </c>
      <c r="D538" s="2">
        <v>2017.2</v>
      </c>
      <c r="E538" s="37" t="s">
        <v>957</v>
      </c>
      <c r="F538" s="81">
        <v>827</v>
      </c>
      <c r="G538" s="38">
        <v>857</v>
      </c>
      <c r="H538" s="41" t="s">
        <v>265</v>
      </c>
      <c r="I538" s="40" t="s">
        <v>265</v>
      </c>
      <c r="J538" s="141"/>
    </row>
    <row r="539" spans="1:223" ht="28.5" customHeight="1" x14ac:dyDescent="0.2">
      <c r="A539" s="35">
        <f t="shared" si="11"/>
        <v>527</v>
      </c>
      <c r="B539" s="89" t="s">
        <v>1381</v>
      </c>
      <c r="C539" s="2" t="s">
        <v>298</v>
      </c>
      <c r="D539" s="2">
        <v>2017.7</v>
      </c>
      <c r="E539" s="37" t="s">
        <v>903</v>
      </c>
      <c r="F539" s="38">
        <v>160</v>
      </c>
      <c r="G539" s="38">
        <v>788</v>
      </c>
      <c r="H539" s="41" t="s">
        <v>109</v>
      </c>
      <c r="I539" s="40" t="s">
        <v>236</v>
      </c>
      <c r="J539" s="141" t="s">
        <v>857</v>
      </c>
    </row>
    <row r="540" spans="1:223" ht="28.5" customHeight="1" x14ac:dyDescent="0.2">
      <c r="A540" s="35">
        <f t="shared" si="11"/>
        <v>528</v>
      </c>
      <c r="B540" s="89" t="s">
        <v>1317</v>
      </c>
      <c r="C540" s="2" t="s">
        <v>298</v>
      </c>
      <c r="D540" s="2">
        <v>2017.9</v>
      </c>
      <c r="E540" s="37" t="s">
        <v>1316</v>
      </c>
      <c r="F540" s="38">
        <v>1296</v>
      </c>
      <c r="G540" s="38">
        <v>3023</v>
      </c>
      <c r="H540" s="41" t="s">
        <v>181</v>
      </c>
      <c r="I540" s="40" t="s">
        <v>236</v>
      </c>
      <c r="J540" s="141" t="s">
        <v>1669</v>
      </c>
    </row>
    <row r="541" spans="1:223" ht="28.5" customHeight="1" x14ac:dyDescent="0.2">
      <c r="A541" s="35">
        <f t="shared" si="11"/>
        <v>529</v>
      </c>
      <c r="B541" s="89" t="s">
        <v>1519</v>
      </c>
      <c r="C541" s="2" t="s">
        <v>298</v>
      </c>
      <c r="D541" s="2">
        <v>2018.4</v>
      </c>
      <c r="E541" s="201" t="s">
        <v>1534</v>
      </c>
      <c r="F541" s="38">
        <v>1953</v>
      </c>
      <c r="G541" s="38">
        <v>4262</v>
      </c>
      <c r="H541" s="41" t="s">
        <v>109</v>
      </c>
      <c r="I541" s="40" t="s">
        <v>188</v>
      </c>
      <c r="J541" s="149" t="s">
        <v>205</v>
      </c>
    </row>
    <row r="542" spans="1:223" ht="28.5" customHeight="1" x14ac:dyDescent="0.2">
      <c r="A542" s="35">
        <f t="shared" si="11"/>
        <v>530</v>
      </c>
      <c r="B542" s="2" t="s">
        <v>1704</v>
      </c>
      <c r="C542" s="2" t="s">
        <v>2269</v>
      </c>
      <c r="D542" s="2">
        <v>2018.8</v>
      </c>
      <c r="E542" s="198" t="s">
        <v>1665</v>
      </c>
      <c r="F542" s="38">
        <v>6033</v>
      </c>
      <c r="G542" s="38">
        <v>9483</v>
      </c>
      <c r="H542" s="41" t="s">
        <v>109</v>
      </c>
      <c r="I542" s="40" t="s">
        <v>188</v>
      </c>
      <c r="J542" s="141"/>
    </row>
    <row r="543" spans="1:223" ht="28.5" customHeight="1" x14ac:dyDescent="0.2">
      <c r="A543" s="319" t="s">
        <v>2325</v>
      </c>
      <c r="B543" s="320"/>
      <c r="C543" s="320"/>
      <c r="D543" s="320"/>
      <c r="E543" s="320"/>
      <c r="F543" s="320"/>
      <c r="G543" s="320"/>
      <c r="H543" s="320"/>
      <c r="I543" s="321"/>
      <c r="J543" s="5"/>
      <c r="ED543" s="9"/>
      <c r="EE543" s="9"/>
      <c r="EF543" s="9"/>
      <c r="EG543" s="9"/>
      <c r="EH543" s="9"/>
      <c r="EI543" s="9"/>
      <c r="EJ543" s="9"/>
      <c r="EK543" s="9"/>
      <c r="EL543" s="9"/>
      <c r="EM543" s="9"/>
      <c r="EN543" s="9"/>
      <c r="EO543" s="9"/>
      <c r="EP543" s="9"/>
      <c r="EQ543" s="9"/>
      <c r="ER543" s="9"/>
      <c r="ES543" s="9"/>
      <c r="ET543" s="9"/>
      <c r="EU543" s="9"/>
      <c r="EV543" s="9"/>
      <c r="EW543" s="9"/>
      <c r="EX543" s="9"/>
      <c r="EY543" s="9"/>
      <c r="EZ543" s="9"/>
      <c r="FA543" s="9"/>
      <c r="FB543" s="9"/>
      <c r="FC543" s="9"/>
      <c r="FD543" s="9"/>
      <c r="FE543" s="9"/>
      <c r="FF543" s="9"/>
      <c r="FG543" s="9"/>
      <c r="FH543" s="9"/>
      <c r="FI543" s="9"/>
      <c r="FJ543" s="9"/>
      <c r="FK543" s="9"/>
      <c r="FL543" s="9"/>
      <c r="FM543" s="9"/>
      <c r="FN543" s="9"/>
      <c r="FO543" s="9"/>
      <c r="FP543" s="9"/>
      <c r="FQ543" s="9"/>
      <c r="FR543" s="9"/>
      <c r="FS543" s="9"/>
      <c r="FT543" s="9"/>
      <c r="FU543" s="9"/>
      <c r="FV543" s="9"/>
      <c r="FW543" s="9"/>
      <c r="FX543" s="9"/>
      <c r="FY543" s="9"/>
      <c r="FZ543" s="9"/>
      <c r="GA543" s="9"/>
      <c r="GB543" s="9"/>
      <c r="GC543" s="9"/>
      <c r="GD543" s="9"/>
      <c r="GE543" s="9"/>
      <c r="GF543" s="9"/>
      <c r="GG543" s="9"/>
      <c r="GH543" s="9"/>
      <c r="GI543" s="9"/>
      <c r="GJ543" s="9"/>
      <c r="GK543" s="9"/>
      <c r="GL543" s="9"/>
      <c r="GM543" s="9"/>
      <c r="GN543" s="9"/>
      <c r="GO543" s="9"/>
      <c r="GP543" s="9"/>
      <c r="GQ543" s="9"/>
      <c r="GR543" s="9"/>
      <c r="GS543" s="9"/>
      <c r="GT543" s="9"/>
      <c r="GU543" s="9"/>
      <c r="GV543" s="9"/>
      <c r="GW543" s="9"/>
      <c r="GX543" s="9"/>
      <c r="GY543" s="9"/>
      <c r="GZ543" s="9"/>
      <c r="HA543" s="9"/>
      <c r="HB543" s="9"/>
      <c r="HC543" s="9"/>
      <c r="HD543" s="9"/>
      <c r="HE543" s="9"/>
      <c r="HF543" s="9"/>
      <c r="HG543" s="9"/>
      <c r="HH543" s="9"/>
      <c r="HI543" s="9"/>
      <c r="HJ543" s="9"/>
      <c r="HK543" s="9"/>
      <c r="HL543" s="9"/>
      <c r="HM543" s="9"/>
      <c r="HN543" s="9"/>
      <c r="HO543" s="9"/>
    </row>
    <row r="544" spans="1:223" ht="28.5" customHeight="1" x14ac:dyDescent="0.2">
      <c r="A544" s="35">
        <f>ROW()-13</f>
        <v>531</v>
      </c>
      <c r="B544" s="36" t="s">
        <v>1862</v>
      </c>
      <c r="C544" s="44" t="s">
        <v>1870</v>
      </c>
      <c r="D544" s="190">
        <v>2019.2</v>
      </c>
      <c r="E544" s="36" t="s">
        <v>1871</v>
      </c>
      <c r="F544" s="217">
        <v>681</v>
      </c>
      <c r="G544" s="217">
        <v>1548</v>
      </c>
      <c r="H544" s="239" t="s">
        <v>109</v>
      </c>
      <c r="I544" s="260" t="s">
        <v>146</v>
      </c>
      <c r="J544" s="141"/>
    </row>
    <row r="545" spans="1:223" ht="28.5" customHeight="1" x14ac:dyDescent="0.2">
      <c r="A545" s="35">
        <f t="shared" ref="A545:A546" si="12">ROW()-13</f>
        <v>532</v>
      </c>
      <c r="B545" s="2" t="s">
        <v>2098</v>
      </c>
      <c r="C545" s="180" t="s">
        <v>1870</v>
      </c>
      <c r="D545" s="2">
        <v>2019.12</v>
      </c>
      <c r="E545" s="199" t="s">
        <v>2096</v>
      </c>
      <c r="F545" s="38">
        <v>700</v>
      </c>
      <c r="G545" s="38">
        <v>1524</v>
      </c>
      <c r="H545" s="233" t="s">
        <v>181</v>
      </c>
      <c r="I545" s="257" t="s">
        <v>236</v>
      </c>
      <c r="ED545" s="9"/>
      <c r="EE545" s="9"/>
      <c r="EF545" s="9"/>
      <c r="EG545" s="9"/>
      <c r="EH545" s="9"/>
      <c r="EI545" s="9"/>
      <c r="EJ545" s="9"/>
      <c r="EK545" s="9"/>
      <c r="EL545" s="9"/>
      <c r="EM545" s="9"/>
      <c r="EN545" s="9"/>
      <c r="EO545" s="9"/>
      <c r="EP545" s="9"/>
      <c r="EQ545" s="9"/>
      <c r="ER545" s="9"/>
      <c r="ES545" s="9"/>
      <c r="ET545" s="9"/>
      <c r="EU545" s="9"/>
      <c r="EV545" s="9"/>
      <c r="EW545" s="9"/>
      <c r="EX545" s="9"/>
      <c r="EY545" s="9"/>
      <c r="EZ545" s="9"/>
      <c r="FA545" s="9"/>
      <c r="FB545" s="9"/>
      <c r="FC545" s="9"/>
      <c r="FD545" s="9"/>
      <c r="FE545" s="9"/>
      <c r="FF545" s="9"/>
      <c r="FG545" s="9"/>
      <c r="FH545" s="9"/>
      <c r="FI545" s="9"/>
      <c r="FJ545" s="9"/>
      <c r="FK545" s="9"/>
      <c r="FL545" s="9"/>
      <c r="FM545" s="9"/>
      <c r="FN545" s="9"/>
      <c r="FO545" s="9"/>
      <c r="FP545" s="9"/>
      <c r="FQ545" s="9"/>
      <c r="FR545" s="9"/>
      <c r="FS545" s="9"/>
      <c r="FT545" s="9"/>
      <c r="FU545" s="9"/>
      <c r="FV545" s="9"/>
      <c r="FW545" s="9"/>
      <c r="FX545" s="9"/>
      <c r="FY545" s="9"/>
      <c r="FZ545" s="9"/>
      <c r="GA545" s="9"/>
      <c r="GB545" s="9"/>
      <c r="GC545" s="9"/>
      <c r="GD545" s="9"/>
      <c r="GE545" s="9"/>
    </row>
    <row r="546" spans="1:223" ht="27" customHeight="1" x14ac:dyDescent="0.2">
      <c r="A546" s="35">
        <f t="shared" si="12"/>
        <v>533</v>
      </c>
      <c r="B546" s="2" t="s">
        <v>2113</v>
      </c>
      <c r="C546" s="180" t="s">
        <v>1870</v>
      </c>
      <c r="D546" s="2">
        <v>2020.2</v>
      </c>
      <c r="E546" s="199" t="s">
        <v>2112</v>
      </c>
      <c r="F546" s="38">
        <v>848</v>
      </c>
      <c r="G546" s="38">
        <v>2159</v>
      </c>
      <c r="H546" s="233" t="s">
        <v>181</v>
      </c>
      <c r="I546" s="257" t="s">
        <v>236</v>
      </c>
      <c r="ED546" s="9"/>
      <c r="EE546" s="9"/>
      <c r="EF546" s="9"/>
      <c r="EG546" s="9"/>
      <c r="EH546" s="9"/>
      <c r="EI546" s="9"/>
      <c r="EJ546" s="9"/>
      <c r="EK546" s="9"/>
      <c r="EL546" s="9"/>
      <c r="EM546" s="9"/>
      <c r="EN546" s="9"/>
      <c r="EO546" s="9"/>
      <c r="EP546" s="9"/>
      <c r="EQ546" s="9"/>
      <c r="ER546" s="9"/>
      <c r="ES546" s="9"/>
      <c r="ET546" s="9"/>
      <c r="EU546" s="9"/>
      <c r="EV546" s="9"/>
      <c r="EW546" s="9"/>
      <c r="EX546" s="9"/>
      <c r="EY546" s="9"/>
      <c r="EZ546" s="9"/>
      <c r="FA546" s="9"/>
      <c r="FB546" s="9"/>
      <c r="FC546" s="9"/>
      <c r="FD546" s="9"/>
      <c r="FE546" s="9"/>
      <c r="FF546" s="9"/>
      <c r="FG546" s="9"/>
      <c r="FH546" s="9"/>
      <c r="FI546" s="9"/>
      <c r="FJ546" s="9"/>
      <c r="FK546" s="9"/>
      <c r="FL546" s="9"/>
      <c r="FM546" s="9"/>
      <c r="FN546" s="9"/>
      <c r="FO546" s="9"/>
      <c r="FP546" s="9"/>
      <c r="FQ546" s="9"/>
      <c r="FR546" s="9"/>
      <c r="FS546" s="9"/>
      <c r="FT546" s="9"/>
      <c r="FU546" s="9"/>
      <c r="FV546" s="9"/>
      <c r="FW546" s="9"/>
      <c r="FX546" s="9"/>
      <c r="FY546" s="9"/>
      <c r="FZ546" s="9"/>
      <c r="GA546" s="9"/>
      <c r="GB546" s="9"/>
      <c r="GC546" s="9"/>
      <c r="GD546" s="9"/>
      <c r="GE546" s="9"/>
      <c r="GF546" s="9"/>
      <c r="GG546" s="9"/>
      <c r="GH546" s="9"/>
      <c r="GI546" s="9"/>
      <c r="GJ546" s="9"/>
      <c r="GK546" s="9"/>
      <c r="GL546" s="9"/>
      <c r="GM546" s="9"/>
      <c r="GN546" s="9"/>
      <c r="GO546" s="9"/>
      <c r="GP546" s="9"/>
      <c r="GQ546" s="9"/>
      <c r="GR546" s="9"/>
      <c r="GS546" s="9"/>
      <c r="GT546" s="9"/>
      <c r="GU546" s="9"/>
      <c r="GV546" s="9"/>
      <c r="GW546" s="9"/>
      <c r="GX546" s="9"/>
      <c r="GY546" s="9"/>
      <c r="GZ546" s="9"/>
      <c r="HA546" s="9"/>
      <c r="HB546" s="9"/>
      <c r="HC546" s="9"/>
      <c r="HD546" s="9"/>
      <c r="HE546" s="9"/>
      <c r="HF546" s="9"/>
      <c r="HG546" s="9"/>
      <c r="HH546" s="9"/>
      <c r="HI546" s="9"/>
      <c r="HJ546" s="9"/>
      <c r="HK546" s="9"/>
      <c r="HL546" s="9"/>
      <c r="HM546" s="9"/>
      <c r="HN546" s="9"/>
      <c r="HO546" s="9"/>
    </row>
    <row r="547" spans="1:223" ht="28.5" customHeight="1" x14ac:dyDescent="0.2">
      <c r="A547" s="319" t="s">
        <v>2347</v>
      </c>
      <c r="B547" s="320"/>
      <c r="C547" s="320"/>
      <c r="D547" s="320"/>
      <c r="E547" s="320"/>
      <c r="F547" s="320"/>
      <c r="G547" s="320"/>
      <c r="H547" s="320"/>
      <c r="I547" s="321"/>
      <c r="J547" s="5"/>
    </row>
    <row r="548" spans="1:223" ht="28.5" customHeight="1" x14ac:dyDescent="0.2">
      <c r="A548" s="35">
        <f>ROW()-14</f>
        <v>534</v>
      </c>
      <c r="B548" s="22" t="s">
        <v>386</v>
      </c>
      <c r="C548" s="184" t="s">
        <v>1881</v>
      </c>
      <c r="D548" s="22">
        <v>2013.12</v>
      </c>
      <c r="E548" s="157" t="s">
        <v>1061</v>
      </c>
      <c r="F548" s="23">
        <v>391</v>
      </c>
      <c r="G548" s="17">
        <v>111</v>
      </c>
      <c r="H548" s="20" t="s">
        <v>406</v>
      </c>
      <c r="I548" s="19" t="s">
        <v>407</v>
      </c>
      <c r="J548" s="141"/>
    </row>
    <row r="549" spans="1:223" ht="28.5" customHeight="1" x14ac:dyDescent="0.2">
      <c r="A549" s="35">
        <f t="shared" ref="A549:A556" si="13">ROW()-14</f>
        <v>535</v>
      </c>
      <c r="B549" s="22" t="s">
        <v>657</v>
      </c>
      <c r="C549" s="184" t="s">
        <v>1881</v>
      </c>
      <c r="D549" s="22">
        <v>2016.4</v>
      </c>
      <c r="E549" s="24" t="s">
        <v>933</v>
      </c>
      <c r="F549" s="23">
        <v>784</v>
      </c>
      <c r="G549" s="23">
        <v>1545</v>
      </c>
      <c r="H549" s="25" t="s">
        <v>109</v>
      </c>
      <c r="I549" s="27" t="s">
        <v>236</v>
      </c>
      <c r="J549" s="141"/>
    </row>
    <row r="550" spans="1:223" ht="28.5" customHeight="1" x14ac:dyDescent="0.2">
      <c r="A550" s="35">
        <f t="shared" si="13"/>
        <v>536</v>
      </c>
      <c r="B550" s="22" t="s">
        <v>815</v>
      </c>
      <c r="C550" s="184" t="s">
        <v>1881</v>
      </c>
      <c r="D550" s="22">
        <v>2017.3</v>
      </c>
      <c r="E550" s="24" t="s">
        <v>933</v>
      </c>
      <c r="F550" s="23">
        <v>425</v>
      </c>
      <c r="G550" s="23">
        <v>822</v>
      </c>
      <c r="H550" s="25" t="s">
        <v>265</v>
      </c>
      <c r="I550" s="259" t="s">
        <v>236</v>
      </c>
      <c r="J550" s="141"/>
    </row>
    <row r="551" spans="1:223" ht="28.5" customHeight="1" x14ac:dyDescent="0.2">
      <c r="A551" s="35">
        <f t="shared" si="13"/>
        <v>537</v>
      </c>
      <c r="B551" s="108" t="s">
        <v>1307</v>
      </c>
      <c r="C551" s="184" t="s">
        <v>1881</v>
      </c>
      <c r="D551" s="22">
        <v>2017.9</v>
      </c>
      <c r="E551" s="24" t="s">
        <v>1320</v>
      </c>
      <c r="F551" s="23">
        <v>391</v>
      </c>
      <c r="G551" s="23">
        <v>773</v>
      </c>
      <c r="H551" s="25" t="s">
        <v>265</v>
      </c>
      <c r="I551" s="27" t="s">
        <v>265</v>
      </c>
      <c r="J551" s="4" t="s">
        <v>205</v>
      </c>
    </row>
    <row r="552" spans="1:223" s="9" customFormat="1" ht="28.2" customHeight="1" x14ac:dyDescent="0.2">
      <c r="A552" s="35">
        <f t="shared" si="13"/>
        <v>538</v>
      </c>
      <c r="B552" s="177" t="s">
        <v>1643</v>
      </c>
      <c r="C552" s="184" t="s">
        <v>1881</v>
      </c>
      <c r="D552" s="177">
        <v>2018.7</v>
      </c>
      <c r="E552" s="185" t="s">
        <v>1639</v>
      </c>
      <c r="F552" s="224">
        <v>1584</v>
      </c>
      <c r="G552" s="224">
        <v>3562</v>
      </c>
      <c r="H552" s="251" t="s">
        <v>109</v>
      </c>
      <c r="I552" s="271" t="s">
        <v>188</v>
      </c>
      <c r="J552" s="4"/>
      <c r="K552" s="66"/>
      <c r="L552" s="66"/>
      <c r="M552" s="66"/>
      <c r="N552" s="66"/>
      <c r="O552" s="66"/>
      <c r="P552" s="66"/>
      <c r="Q552" s="66"/>
      <c r="R552" s="66"/>
      <c r="S552" s="66"/>
      <c r="T552" s="66"/>
      <c r="U552" s="66"/>
      <c r="V552" s="66"/>
      <c r="W552" s="66"/>
      <c r="X552" s="66"/>
      <c r="Y552" s="66"/>
      <c r="Z552" s="66"/>
      <c r="AA552" s="66"/>
      <c r="AB552" s="66"/>
      <c r="AC552" s="66"/>
      <c r="AD552" s="66"/>
      <c r="AE552" s="66"/>
      <c r="AF552" s="66"/>
      <c r="AG552" s="66"/>
      <c r="AH552" s="66"/>
      <c r="AI552" s="66"/>
      <c r="AJ552" s="66"/>
      <c r="AK552" s="66"/>
      <c r="AL552" s="66"/>
      <c r="AM552" s="66"/>
      <c r="AN552" s="66"/>
      <c r="AO552" s="66"/>
      <c r="AP552" s="66"/>
      <c r="AQ552" s="66"/>
      <c r="AR552" s="66"/>
      <c r="AS552" s="66"/>
      <c r="AT552" s="66"/>
      <c r="AU552" s="66"/>
      <c r="AV552" s="66"/>
      <c r="AW552" s="66"/>
      <c r="AX552" s="66"/>
      <c r="AY552" s="66"/>
      <c r="AZ552" s="66"/>
      <c r="BA552" s="66"/>
      <c r="BB552" s="66"/>
      <c r="BC552" s="66"/>
      <c r="BD552" s="66"/>
      <c r="BE552" s="66"/>
      <c r="BF552" s="66"/>
      <c r="BG552" s="66"/>
      <c r="BH552" s="66"/>
      <c r="BI552" s="66"/>
      <c r="BJ552" s="66"/>
      <c r="BK552" s="66"/>
      <c r="BL552" s="66"/>
      <c r="BM552" s="66"/>
      <c r="BN552" s="66"/>
      <c r="BO552" s="66"/>
      <c r="BP552" s="66"/>
      <c r="BQ552" s="66"/>
      <c r="BR552" s="66"/>
      <c r="BS552" s="66"/>
      <c r="BT552" s="66"/>
      <c r="BU552" s="66"/>
      <c r="BV552" s="66"/>
      <c r="BW552" s="66"/>
      <c r="BX552" s="66"/>
      <c r="BY552" s="66"/>
      <c r="BZ552" s="66"/>
      <c r="CA552" s="66"/>
      <c r="CB552" s="66"/>
      <c r="CC552" s="66"/>
      <c r="CD552" s="66"/>
      <c r="CE552" s="66"/>
      <c r="CF552" s="66"/>
      <c r="CG552" s="66"/>
      <c r="CH552" s="66"/>
      <c r="CI552" s="66"/>
      <c r="CJ552" s="66"/>
      <c r="CK552" s="66"/>
      <c r="CL552" s="66"/>
      <c r="CM552" s="66"/>
      <c r="CN552" s="66"/>
      <c r="CO552" s="66"/>
      <c r="CP552" s="66"/>
      <c r="CQ552" s="66"/>
      <c r="CR552" s="66"/>
      <c r="CS552" s="66"/>
      <c r="CT552" s="66"/>
      <c r="CU552" s="66"/>
      <c r="CV552" s="66"/>
      <c r="CW552" s="66"/>
      <c r="CX552" s="66"/>
      <c r="CY552" s="66"/>
      <c r="CZ552" s="66"/>
      <c r="DA552" s="66"/>
      <c r="DB552" s="66"/>
      <c r="DC552" s="66"/>
      <c r="DD552" s="66"/>
      <c r="DE552" s="66"/>
      <c r="DF552" s="66"/>
      <c r="DG552" s="66"/>
      <c r="DH552" s="66"/>
      <c r="DI552" s="66"/>
      <c r="DJ552" s="66"/>
      <c r="DK552" s="66"/>
      <c r="DL552" s="66"/>
      <c r="DM552" s="66"/>
      <c r="DN552" s="66"/>
      <c r="DO552" s="66"/>
      <c r="DP552" s="66"/>
      <c r="DQ552" s="66"/>
      <c r="DR552" s="66"/>
      <c r="DS552" s="66"/>
      <c r="DT552" s="66"/>
      <c r="DU552" s="66"/>
      <c r="DV552" s="66"/>
      <c r="DW552" s="66"/>
      <c r="DX552" s="66"/>
      <c r="DY552" s="66"/>
      <c r="DZ552" s="66"/>
      <c r="EA552" s="66"/>
      <c r="EB552" s="66"/>
      <c r="EC552" s="66"/>
      <c r="ED552" s="66"/>
      <c r="EE552" s="66"/>
      <c r="EF552" s="66"/>
      <c r="EG552" s="66"/>
      <c r="EH552" s="66"/>
      <c r="EI552" s="66"/>
      <c r="EJ552" s="66"/>
      <c r="EK552" s="66"/>
      <c r="EL552" s="66"/>
      <c r="EM552" s="66"/>
      <c r="EN552" s="66"/>
      <c r="EO552" s="66"/>
      <c r="EP552" s="66"/>
      <c r="EQ552" s="66"/>
      <c r="ER552" s="66"/>
      <c r="ES552" s="66"/>
      <c r="ET552" s="66"/>
      <c r="EU552" s="66"/>
      <c r="EV552" s="66"/>
      <c r="EW552" s="66"/>
      <c r="EX552" s="66"/>
      <c r="EY552" s="66"/>
      <c r="EZ552" s="66"/>
      <c r="FA552" s="66"/>
      <c r="FB552" s="66"/>
      <c r="FC552" s="66"/>
      <c r="FD552" s="66"/>
      <c r="FE552" s="66"/>
      <c r="FF552" s="66"/>
      <c r="FG552" s="66"/>
      <c r="FH552" s="66"/>
      <c r="FI552" s="66"/>
      <c r="FJ552" s="66"/>
      <c r="FK552" s="66"/>
      <c r="FL552" s="66"/>
      <c r="FM552" s="66"/>
      <c r="FN552" s="66"/>
      <c r="FO552" s="66"/>
      <c r="FP552" s="66"/>
      <c r="FQ552" s="66"/>
      <c r="FR552" s="66"/>
      <c r="FS552" s="66"/>
      <c r="FT552" s="66"/>
      <c r="FU552" s="66"/>
      <c r="FV552" s="66"/>
      <c r="FW552" s="66"/>
      <c r="FX552" s="66"/>
      <c r="FY552" s="66"/>
      <c r="FZ552" s="66"/>
      <c r="GA552" s="66"/>
      <c r="GB552" s="66"/>
      <c r="GC552" s="66"/>
      <c r="GD552" s="66"/>
      <c r="GE552" s="66"/>
      <c r="GF552" s="66"/>
      <c r="GG552" s="66"/>
      <c r="GH552" s="66"/>
      <c r="GI552" s="66"/>
      <c r="GJ552" s="66"/>
      <c r="GK552" s="66"/>
      <c r="GL552" s="66"/>
      <c r="GM552" s="66"/>
      <c r="GN552" s="66"/>
      <c r="GO552" s="66"/>
      <c r="GP552" s="66"/>
      <c r="GQ552" s="66"/>
      <c r="GR552" s="66"/>
      <c r="GS552" s="66"/>
      <c r="GT552" s="66"/>
      <c r="GU552" s="66"/>
      <c r="GV552" s="66"/>
      <c r="GW552" s="66"/>
      <c r="GX552" s="66"/>
      <c r="GY552" s="66"/>
      <c r="GZ552" s="66"/>
      <c r="HA552" s="66"/>
      <c r="HB552" s="66"/>
      <c r="HC552" s="66"/>
      <c r="HD552" s="66"/>
      <c r="HE552" s="66"/>
      <c r="HF552" s="66"/>
      <c r="HG552" s="66"/>
      <c r="HH552" s="66"/>
      <c r="HI552" s="66"/>
      <c r="HJ552" s="66"/>
      <c r="HK552" s="66"/>
      <c r="HL552" s="66"/>
      <c r="HM552" s="66"/>
      <c r="HN552" s="66"/>
      <c r="HO552" s="66"/>
    </row>
    <row r="553" spans="1:223" ht="28.2" customHeight="1" x14ac:dyDescent="0.2">
      <c r="A553" s="35">
        <f t="shared" si="13"/>
        <v>539</v>
      </c>
      <c r="B553" s="108" t="s">
        <v>1765</v>
      </c>
      <c r="C553" s="184" t="s">
        <v>1881</v>
      </c>
      <c r="D553" s="22">
        <v>2018.11</v>
      </c>
      <c r="E553" s="24" t="s">
        <v>1779</v>
      </c>
      <c r="F553" s="125">
        <v>530</v>
      </c>
      <c r="G553" s="125">
        <v>1006</v>
      </c>
      <c r="H553" s="126" t="s">
        <v>265</v>
      </c>
      <c r="I553" s="127" t="s">
        <v>188</v>
      </c>
      <c r="J553" s="4" t="s">
        <v>1787</v>
      </c>
    </row>
    <row r="554" spans="1:223" s="9" customFormat="1" ht="28.5" customHeight="1" x14ac:dyDescent="0.2">
      <c r="A554" s="35">
        <f t="shared" si="13"/>
        <v>540</v>
      </c>
      <c r="B554" s="2" t="s">
        <v>1808</v>
      </c>
      <c r="C554" s="184" t="s">
        <v>1881</v>
      </c>
      <c r="D554" s="2">
        <v>2018.12</v>
      </c>
      <c r="E554" s="199" t="s">
        <v>1807</v>
      </c>
      <c r="F554" s="38">
        <v>20</v>
      </c>
      <c r="G554" s="38">
        <v>20</v>
      </c>
      <c r="H554" s="233" t="s">
        <v>189</v>
      </c>
      <c r="I554" s="257" t="s">
        <v>146</v>
      </c>
      <c r="J554" s="4"/>
      <c r="K554" s="66"/>
      <c r="L554" s="66"/>
      <c r="M554" s="66"/>
      <c r="N554" s="66"/>
      <c r="O554" s="66"/>
      <c r="P554" s="66"/>
      <c r="Q554" s="66"/>
      <c r="R554" s="66"/>
      <c r="S554" s="66"/>
      <c r="T554" s="66"/>
      <c r="U554" s="66"/>
      <c r="V554" s="66"/>
      <c r="W554" s="66"/>
      <c r="X554" s="66"/>
      <c r="Y554" s="66"/>
      <c r="Z554" s="66"/>
      <c r="AA554" s="66"/>
      <c r="AB554" s="66"/>
      <c r="AC554" s="66"/>
      <c r="AD554" s="66"/>
      <c r="AE554" s="66"/>
      <c r="AF554" s="66"/>
      <c r="AG554" s="66"/>
      <c r="AH554" s="66"/>
      <c r="AI554" s="66"/>
      <c r="AJ554" s="66"/>
      <c r="AK554" s="66"/>
      <c r="AL554" s="66"/>
      <c r="AM554" s="66"/>
      <c r="AN554" s="66"/>
      <c r="AO554" s="66"/>
      <c r="AP554" s="66"/>
      <c r="AQ554" s="66"/>
      <c r="AR554" s="66"/>
      <c r="AS554" s="66"/>
      <c r="AT554" s="66"/>
      <c r="AU554" s="66"/>
      <c r="AV554" s="66"/>
      <c r="AW554" s="66"/>
      <c r="AX554" s="66"/>
      <c r="AY554" s="66"/>
      <c r="AZ554" s="66"/>
      <c r="BA554" s="66"/>
      <c r="BB554" s="66"/>
      <c r="BC554" s="66"/>
      <c r="BD554" s="66"/>
      <c r="BE554" s="66"/>
      <c r="BF554" s="66"/>
      <c r="BG554" s="66"/>
      <c r="BH554" s="66"/>
      <c r="BI554" s="66"/>
      <c r="BJ554" s="66"/>
      <c r="BK554" s="66"/>
      <c r="BL554" s="66"/>
      <c r="BM554" s="66"/>
      <c r="BN554" s="66"/>
      <c r="BO554" s="66"/>
      <c r="BP554" s="66"/>
      <c r="BQ554" s="66"/>
      <c r="BR554" s="66"/>
      <c r="BS554" s="66"/>
      <c r="BT554" s="66"/>
      <c r="BU554" s="66"/>
      <c r="BV554" s="66"/>
      <c r="BW554" s="66"/>
      <c r="BX554" s="66"/>
      <c r="BY554" s="66"/>
      <c r="BZ554" s="66"/>
      <c r="CA554" s="66"/>
      <c r="CB554" s="66"/>
      <c r="CC554" s="66"/>
      <c r="CD554" s="66"/>
      <c r="CE554" s="66"/>
      <c r="CF554" s="66"/>
      <c r="CG554" s="66"/>
      <c r="CH554" s="66"/>
      <c r="CI554" s="66"/>
      <c r="CJ554" s="66"/>
      <c r="CK554" s="66"/>
      <c r="CL554" s="66"/>
      <c r="CM554" s="66"/>
      <c r="CN554" s="66"/>
      <c r="CO554" s="66"/>
      <c r="CP554" s="66"/>
      <c r="CQ554" s="66"/>
      <c r="CR554" s="66"/>
      <c r="CS554" s="66"/>
      <c r="CT554" s="66"/>
      <c r="CU554" s="66"/>
      <c r="CV554" s="66"/>
      <c r="CW554" s="66"/>
      <c r="CX554" s="66"/>
      <c r="CY554" s="66"/>
      <c r="CZ554" s="66"/>
      <c r="DA554" s="66"/>
      <c r="DB554" s="66"/>
      <c r="DC554" s="66"/>
      <c r="DD554" s="66"/>
      <c r="DE554" s="66"/>
      <c r="DF554" s="66"/>
      <c r="DG554" s="66"/>
      <c r="DH554" s="66"/>
      <c r="DI554" s="66"/>
      <c r="DJ554" s="66"/>
      <c r="DK554" s="66"/>
      <c r="DL554" s="66"/>
      <c r="DM554" s="66"/>
      <c r="DN554" s="66"/>
      <c r="DO554" s="66"/>
      <c r="DP554" s="66"/>
      <c r="DQ554" s="66"/>
      <c r="DR554" s="66"/>
      <c r="DS554" s="66"/>
      <c r="DT554" s="66"/>
      <c r="DU554" s="66"/>
      <c r="DV554" s="66"/>
      <c r="DW554" s="66"/>
      <c r="DX554" s="66"/>
      <c r="DY554" s="66"/>
      <c r="DZ554" s="66"/>
      <c r="EA554" s="66"/>
      <c r="EB554" s="66"/>
      <c r="EC554" s="66"/>
      <c r="ED554" s="66"/>
      <c r="EE554" s="66"/>
      <c r="EF554" s="66"/>
      <c r="EG554" s="66"/>
      <c r="EH554" s="66"/>
      <c r="EI554" s="66"/>
      <c r="EJ554" s="66"/>
      <c r="EK554" s="66"/>
      <c r="EL554" s="66"/>
      <c r="EM554" s="66"/>
      <c r="EN554" s="66"/>
      <c r="EO554" s="66"/>
      <c r="EP554" s="66"/>
      <c r="EQ554" s="66"/>
      <c r="ER554" s="66"/>
      <c r="ES554" s="66"/>
      <c r="ET554" s="66"/>
      <c r="EU554" s="66"/>
      <c r="EV554" s="66"/>
      <c r="EW554" s="66"/>
      <c r="EX554" s="66"/>
      <c r="EY554" s="66"/>
      <c r="EZ554" s="66"/>
      <c r="FA554" s="66"/>
      <c r="FB554" s="66"/>
      <c r="FC554" s="66"/>
      <c r="FD554" s="66"/>
      <c r="FE554" s="66"/>
      <c r="FF554" s="66"/>
      <c r="FG554" s="66"/>
      <c r="FH554" s="66"/>
      <c r="FI554" s="66"/>
      <c r="FJ554" s="66"/>
      <c r="FK554" s="66"/>
      <c r="FL554" s="66"/>
      <c r="FM554" s="66"/>
      <c r="FN554" s="66"/>
      <c r="FO554" s="66"/>
      <c r="FP554" s="66"/>
      <c r="FQ554" s="66"/>
      <c r="FR554" s="66"/>
      <c r="FS554" s="66"/>
      <c r="FT554" s="66"/>
      <c r="FU554" s="66"/>
      <c r="FV554" s="66"/>
      <c r="FW554" s="66"/>
      <c r="FX554" s="66"/>
      <c r="FY554" s="66"/>
      <c r="FZ554" s="66"/>
      <c r="GA554" s="66"/>
      <c r="GB554" s="66"/>
      <c r="GC554" s="66"/>
      <c r="GD554" s="66"/>
      <c r="GE554" s="66"/>
      <c r="GF554" s="66"/>
      <c r="GG554" s="66"/>
      <c r="GH554" s="66"/>
      <c r="GI554" s="66"/>
      <c r="GJ554" s="66"/>
      <c r="GK554" s="66"/>
      <c r="GL554" s="66"/>
      <c r="GM554" s="66"/>
      <c r="GN554" s="66"/>
      <c r="GO554" s="66"/>
      <c r="GP554" s="66"/>
      <c r="GQ554" s="66"/>
      <c r="GR554" s="66"/>
      <c r="GS554" s="66"/>
      <c r="GT554" s="66"/>
      <c r="GU554" s="66"/>
      <c r="GV554" s="66"/>
      <c r="GW554" s="66"/>
      <c r="GX554" s="66"/>
      <c r="GY554" s="66"/>
      <c r="GZ554" s="66"/>
      <c r="HA554" s="66"/>
      <c r="HB554" s="66"/>
      <c r="HC554" s="66"/>
      <c r="HD554" s="66"/>
      <c r="HE554" s="66"/>
      <c r="HF554" s="66"/>
      <c r="HG554" s="66"/>
      <c r="HH554" s="66"/>
      <c r="HI554" s="66"/>
      <c r="HJ554" s="66"/>
      <c r="HK554" s="66"/>
      <c r="HL554" s="66"/>
      <c r="HM554" s="66"/>
      <c r="HN554" s="66"/>
      <c r="HO554" s="66"/>
    </row>
    <row r="555" spans="1:223" s="9" customFormat="1" ht="28.5" customHeight="1" x14ac:dyDescent="0.2">
      <c r="A555" s="35">
        <f t="shared" si="13"/>
        <v>541</v>
      </c>
      <c r="B555" s="2" t="s">
        <v>1812</v>
      </c>
      <c r="C555" s="184" t="s">
        <v>1881</v>
      </c>
      <c r="D555" s="2">
        <v>2018.12</v>
      </c>
      <c r="E555" s="199" t="s">
        <v>1827</v>
      </c>
      <c r="F555" s="38">
        <v>91</v>
      </c>
      <c r="G555" s="38">
        <v>399</v>
      </c>
      <c r="H555" s="233" t="s">
        <v>109</v>
      </c>
      <c r="I555" s="257" t="s">
        <v>146</v>
      </c>
      <c r="J555" s="4"/>
      <c r="K555" s="66"/>
      <c r="L555" s="66"/>
      <c r="M555" s="66"/>
      <c r="N555" s="66"/>
      <c r="O555" s="66"/>
      <c r="P555" s="66"/>
      <c r="Q555" s="66"/>
      <c r="R555" s="66"/>
      <c r="S555" s="66"/>
      <c r="T555" s="66"/>
      <c r="U555" s="66"/>
      <c r="V555" s="66"/>
      <c r="W555" s="66"/>
      <c r="X555" s="66"/>
      <c r="Y555" s="66"/>
      <c r="Z555" s="66"/>
      <c r="AA555" s="66"/>
      <c r="AB555" s="66"/>
      <c r="AC555" s="66"/>
      <c r="AD555" s="66"/>
      <c r="AE555" s="66"/>
      <c r="AF555" s="66"/>
      <c r="AG555" s="66"/>
      <c r="AH555" s="66"/>
      <c r="AI555" s="66"/>
      <c r="AJ555" s="66"/>
      <c r="AK555" s="66"/>
      <c r="AL555" s="66"/>
      <c r="AM555" s="66"/>
      <c r="AN555" s="66"/>
      <c r="AO555" s="66"/>
      <c r="AP555" s="66"/>
      <c r="AQ555" s="66"/>
      <c r="AR555" s="66"/>
      <c r="AS555" s="66"/>
      <c r="AT555" s="66"/>
      <c r="AU555" s="66"/>
      <c r="AV555" s="66"/>
      <c r="AW555" s="66"/>
      <c r="AX555" s="66"/>
      <c r="AY555" s="66"/>
      <c r="AZ555" s="66"/>
      <c r="BA555" s="66"/>
      <c r="BB555" s="66"/>
      <c r="BC555" s="66"/>
      <c r="BD555" s="66"/>
      <c r="BE555" s="66"/>
      <c r="BF555" s="66"/>
      <c r="BG555" s="66"/>
      <c r="BH555" s="66"/>
      <c r="BI555" s="66"/>
      <c r="BJ555" s="66"/>
      <c r="BK555" s="66"/>
      <c r="BL555" s="66"/>
      <c r="BM555" s="66"/>
      <c r="BN555" s="66"/>
      <c r="BO555" s="66"/>
      <c r="BP555" s="66"/>
      <c r="BQ555" s="66"/>
      <c r="BR555" s="66"/>
      <c r="BS555" s="66"/>
      <c r="BT555" s="66"/>
      <c r="BU555" s="66"/>
      <c r="BV555" s="66"/>
      <c r="BW555" s="66"/>
      <c r="BX555" s="66"/>
      <c r="BY555" s="66"/>
      <c r="BZ555" s="66"/>
      <c r="CA555" s="66"/>
      <c r="CB555" s="66"/>
      <c r="CC555" s="66"/>
      <c r="CD555" s="66"/>
      <c r="CE555" s="66"/>
      <c r="CF555" s="66"/>
      <c r="CG555" s="66"/>
      <c r="CH555" s="66"/>
      <c r="CI555" s="66"/>
      <c r="CJ555" s="66"/>
      <c r="CK555" s="66"/>
      <c r="CL555" s="66"/>
      <c r="CM555" s="66"/>
      <c r="CN555" s="66"/>
      <c r="CO555" s="66"/>
      <c r="CP555" s="66"/>
      <c r="CQ555" s="66"/>
      <c r="CR555" s="66"/>
      <c r="CS555" s="66"/>
      <c r="CT555" s="66"/>
      <c r="CU555" s="66"/>
      <c r="CV555" s="66"/>
      <c r="CW555" s="66"/>
      <c r="CX555" s="66"/>
      <c r="CY555" s="66"/>
      <c r="CZ555" s="66"/>
      <c r="DA555" s="66"/>
      <c r="DB555" s="66"/>
      <c r="DC555" s="66"/>
      <c r="DD555" s="66"/>
      <c r="DE555" s="66"/>
      <c r="DF555" s="66"/>
      <c r="DG555" s="66"/>
      <c r="DH555" s="66"/>
      <c r="DI555" s="66"/>
      <c r="DJ555" s="66"/>
      <c r="DK555" s="66"/>
      <c r="DL555" s="66"/>
      <c r="DM555" s="66"/>
      <c r="DN555" s="66"/>
      <c r="DO555" s="66"/>
      <c r="DP555" s="66"/>
      <c r="DQ555" s="66"/>
      <c r="DR555" s="66"/>
      <c r="DS555" s="66"/>
      <c r="DT555" s="66"/>
      <c r="DU555" s="66"/>
      <c r="DV555" s="66"/>
      <c r="DW555" s="66"/>
      <c r="DX555" s="66"/>
      <c r="DY555" s="66"/>
      <c r="DZ555" s="66"/>
      <c r="EA555" s="66"/>
      <c r="EB555" s="66"/>
      <c r="EC555" s="66"/>
      <c r="ED555" s="66"/>
      <c r="EE555" s="66"/>
      <c r="EF555" s="66"/>
      <c r="EG555" s="66"/>
      <c r="EH555" s="66"/>
      <c r="EI555" s="66"/>
      <c r="EJ555" s="66"/>
      <c r="EK555" s="66"/>
      <c r="EL555" s="66"/>
      <c r="EM555" s="66"/>
      <c r="EN555" s="66"/>
      <c r="EO555" s="66"/>
      <c r="EP555" s="66"/>
      <c r="EQ555" s="66"/>
      <c r="ER555" s="66"/>
      <c r="ES555" s="66"/>
      <c r="ET555" s="66"/>
      <c r="EU555" s="66"/>
      <c r="EV555" s="66"/>
      <c r="EW555" s="66"/>
      <c r="EX555" s="66"/>
      <c r="EY555" s="66"/>
      <c r="EZ555" s="66"/>
      <c r="FA555" s="66"/>
      <c r="FB555" s="66"/>
      <c r="FC555" s="66"/>
      <c r="FD555" s="66"/>
      <c r="FE555" s="66"/>
      <c r="FF555" s="66"/>
      <c r="FG555" s="66"/>
      <c r="FH555" s="66"/>
      <c r="FI555" s="66"/>
      <c r="FJ555" s="66"/>
      <c r="FK555" s="66"/>
      <c r="FL555" s="66"/>
      <c r="FM555" s="66"/>
      <c r="FN555" s="66"/>
      <c r="FO555" s="66"/>
      <c r="FP555" s="66"/>
      <c r="FQ555" s="66"/>
      <c r="FR555" s="66"/>
      <c r="FS555" s="66"/>
      <c r="FT555" s="66"/>
      <c r="FU555" s="66"/>
      <c r="FV555" s="66"/>
      <c r="FW555" s="66"/>
      <c r="FX555" s="66"/>
      <c r="FY555" s="66"/>
      <c r="FZ555" s="66"/>
      <c r="GA555" s="66"/>
      <c r="GB555" s="66"/>
      <c r="GC555" s="66"/>
      <c r="GD555" s="66"/>
      <c r="GE555" s="66"/>
      <c r="GF555" s="66"/>
      <c r="GG555" s="66"/>
      <c r="GH555" s="66"/>
      <c r="GI555" s="66"/>
      <c r="GJ555" s="66"/>
      <c r="GK555" s="66"/>
      <c r="GL555" s="66"/>
      <c r="GM555" s="66"/>
      <c r="GN555" s="66"/>
      <c r="GO555" s="66"/>
      <c r="GP555" s="66"/>
      <c r="GQ555" s="66"/>
      <c r="GR555" s="66"/>
      <c r="GS555" s="66"/>
      <c r="GT555" s="66"/>
      <c r="GU555" s="66"/>
      <c r="GV555" s="66"/>
      <c r="GW555" s="66"/>
      <c r="GX555" s="66"/>
      <c r="GY555" s="66"/>
      <c r="GZ555" s="66"/>
      <c r="HA555" s="66"/>
      <c r="HB555" s="66"/>
      <c r="HC555" s="66"/>
      <c r="HD555" s="66"/>
      <c r="HE555" s="66"/>
      <c r="HF555" s="66"/>
      <c r="HG555" s="66"/>
      <c r="HH555" s="66"/>
      <c r="HI555" s="66"/>
      <c r="HJ555" s="66"/>
      <c r="HK555" s="66"/>
      <c r="HL555" s="66"/>
      <c r="HM555" s="66"/>
      <c r="HN555" s="66"/>
      <c r="HO555" s="66"/>
    </row>
    <row r="556" spans="1:223" s="26" customFormat="1" ht="28.5" customHeight="1" x14ac:dyDescent="0.2">
      <c r="A556" s="35">
        <f t="shared" si="13"/>
        <v>542</v>
      </c>
      <c r="B556" s="75" t="s">
        <v>2276</v>
      </c>
      <c r="C556" s="184" t="s">
        <v>1881</v>
      </c>
      <c r="D556" s="75">
        <v>2019.3</v>
      </c>
      <c r="E556" s="208" t="s">
        <v>1211</v>
      </c>
      <c r="F556" s="77">
        <v>5706</v>
      </c>
      <c r="G556" s="77">
        <v>25950</v>
      </c>
      <c r="H556" s="246" t="s">
        <v>265</v>
      </c>
      <c r="I556" s="268" t="s">
        <v>1901</v>
      </c>
      <c r="J556" s="4"/>
    </row>
    <row r="557" spans="1:223" s="13" customFormat="1" ht="28.5" customHeight="1" x14ac:dyDescent="0.2">
      <c r="A557" s="319" t="s">
        <v>2330</v>
      </c>
      <c r="B557" s="320"/>
      <c r="C557" s="320"/>
      <c r="D557" s="320"/>
      <c r="E557" s="320"/>
      <c r="F557" s="320"/>
      <c r="G557" s="320"/>
      <c r="H557" s="320"/>
      <c r="I557" s="321"/>
      <c r="J557" s="4"/>
    </row>
    <row r="558" spans="1:223" s="13" customFormat="1" ht="28.5" customHeight="1" x14ac:dyDescent="0.2">
      <c r="A558" s="35">
        <f>ROW()-15</f>
        <v>543</v>
      </c>
      <c r="B558" s="36" t="s">
        <v>206</v>
      </c>
      <c r="C558" s="2" t="s">
        <v>2142</v>
      </c>
      <c r="D558" s="2">
        <v>2012.1</v>
      </c>
      <c r="E558" s="44" t="s">
        <v>1206</v>
      </c>
      <c r="F558" s="42">
        <v>373</v>
      </c>
      <c r="G558" s="42">
        <v>1665</v>
      </c>
      <c r="H558" s="45" t="s">
        <v>109</v>
      </c>
      <c r="I558" s="43" t="s">
        <v>437</v>
      </c>
      <c r="J558" s="4"/>
    </row>
    <row r="559" spans="1:223" s="13" customFormat="1" ht="28.5" customHeight="1" x14ac:dyDescent="0.2">
      <c r="A559" s="35">
        <f t="shared" ref="A559:A563" si="14">ROW()-15</f>
        <v>544</v>
      </c>
      <c r="B559" s="36" t="s">
        <v>1387</v>
      </c>
      <c r="C559" s="2" t="s">
        <v>2142</v>
      </c>
      <c r="D559" s="36">
        <v>2012.8</v>
      </c>
      <c r="E559" s="44" t="s">
        <v>1206</v>
      </c>
      <c r="F559" s="42">
        <v>3149</v>
      </c>
      <c r="G559" s="42">
        <v>4610</v>
      </c>
      <c r="H559" s="45" t="s">
        <v>109</v>
      </c>
      <c r="I559" s="43" t="s">
        <v>437</v>
      </c>
      <c r="J559" s="4"/>
    </row>
    <row r="560" spans="1:223" s="13" customFormat="1" ht="28.5" customHeight="1" x14ac:dyDescent="0.2">
      <c r="A560" s="35">
        <f t="shared" si="14"/>
        <v>545</v>
      </c>
      <c r="B560" s="2" t="s">
        <v>302</v>
      </c>
      <c r="C560" s="2" t="s">
        <v>2142</v>
      </c>
      <c r="D560" s="36">
        <v>2013.4</v>
      </c>
      <c r="E560" s="44" t="s">
        <v>1020</v>
      </c>
      <c r="F560" s="42">
        <v>2292</v>
      </c>
      <c r="G560" s="42">
        <v>4545</v>
      </c>
      <c r="H560" s="45" t="s">
        <v>109</v>
      </c>
      <c r="I560" s="43" t="s">
        <v>236</v>
      </c>
      <c r="J560" s="4"/>
    </row>
    <row r="561" spans="1:223" s="13" customFormat="1" ht="28.5" customHeight="1" x14ac:dyDescent="0.2">
      <c r="A561" s="35">
        <f t="shared" si="14"/>
        <v>546</v>
      </c>
      <c r="B561" s="89" t="s">
        <v>849</v>
      </c>
      <c r="C561" s="2" t="s">
        <v>2142</v>
      </c>
      <c r="D561" s="2">
        <v>2017.6</v>
      </c>
      <c r="E561" s="37" t="s">
        <v>894</v>
      </c>
      <c r="F561" s="38">
        <v>905</v>
      </c>
      <c r="G561" s="38">
        <v>1946</v>
      </c>
      <c r="H561" s="41" t="s">
        <v>124</v>
      </c>
      <c r="I561" s="40" t="s">
        <v>236</v>
      </c>
      <c r="J561" s="4"/>
    </row>
    <row r="562" spans="1:223" s="13" customFormat="1" ht="28.5" customHeight="1" x14ac:dyDescent="0.2">
      <c r="A562" s="35">
        <f t="shared" si="14"/>
        <v>547</v>
      </c>
      <c r="B562" s="89" t="s">
        <v>1306</v>
      </c>
      <c r="C562" s="2" t="s">
        <v>2142</v>
      </c>
      <c r="D562" s="2">
        <v>2017.9</v>
      </c>
      <c r="E562" s="37" t="s">
        <v>1315</v>
      </c>
      <c r="F562" s="38">
        <v>2596</v>
      </c>
      <c r="G562" s="38">
        <v>3807</v>
      </c>
      <c r="H562" s="41" t="s">
        <v>181</v>
      </c>
      <c r="I562" s="40" t="s">
        <v>236</v>
      </c>
      <c r="J562" s="4"/>
    </row>
    <row r="563" spans="1:223" s="13" customFormat="1" ht="28.5" customHeight="1" x14ac:dyDescent="0.2">
      <c r="A563" s="35">
        <f t="shared" si="14"/>
        <v>548</v>
      </c>
      <c r="B563" s="2" t="s">
        <v>1745</v>
      </c>
      <c r="C563" s="87" t="s">
        <v>2142</v>
      </c>
      <c r="D563" s="2" t="s">
        <v>1714</v>
      </c>
      <c r="E563" s="37" t="s">
        <v>1720</v>
      </c>
      <c r="F563" s="219">
        <v>903</v>
      </c>
      <c r="G563" s="219">
        <v>1907</v>
      </c>
      <c r="H563" s="233" t="s">
        <v>265</v>
      </c>
      <c r="I563" s="257" t="s">
        <v>1747</v>
      </c>
      <c r="J563" s="4"/>
    </row>
    <row r="564" spans="1:223" s="9" customFormat="1" ht="28.5" customHeight="1" x14ac:dyDescent="0.2">
      <c r="A564" s="319" t="s">
        <v>2322</v>
      </c>
      <c r="B564" s="320"/>
      <c r="C564" s="320"/>
      <c r="D564" s="320"/>
      <c r="E564" s="320"/>
      <c r="F564" s="320"/>
      <c r="G564" s="320"/>
      <c r="H564" s="320"/>
      <c r="I564" s="321"/>
      <c r="J564" s="4"/>
      <c r="K564" s="66"/>
      <c r="L564" s="66"/>
      <c r="M564" s="66"/>
      <c r="N564" s="66"/>
      <c r="O564" s="66"/>
      <c r="P564" s="66"/>
      <c r="Q564" s="66"/>
      <c r="R564" s="66"/>
      <c r="S564" s="66"/>
      <c r="T564" s="66"/>
      <c r="U564" s="66"/>
      <c r="V564" s="66"/>
      <c r="W564" s="66"/>
      <c r="X564" s="66"/>
      <c r="Y564" s="66"/>
      <c r="Z564" s="66"/>
      <c r="AA564" s="66"/>
      <c r="AB564" s="66"/>
      <c r="AC564" s="66"/>
      <c r="AD564" s="66"/>
      <c r="AE564" s="66"/>
      <c r="AF564" s="66"/>
      <c r="AG564" s="66"/>
      <c r="AH564" s="66"/>
      <c r="AI564" s="66"/>
      <c r="AJ564" s="66"/>
      <c r="AK564" s="66"/>
      <c r="AL564" s="66"/>
      <c r="AM564" s="66"/>
      <c r="AN564" s="66"/>
      <c r="AO564" s="66"/>
      <c r="AP564" s="66"/>
      <c r="AQ564" s="66"/>
      <c r="AR564" s="66"/>
      <c r="AS564" s="66"/>
      <c r="AT564" s="66"/>
      <c r="AU564" s="66"/>
      <c r="AV564" s="66"/>
      <c r="AW564" s="66"/>
      <c r="AX564" s="66"/>
      <c r="AY564" s="66"/>
      <c r="AZ564" s="66"/>
      <c r="BA564" s="66"/>
      <c r="BB564" s="66"/>
      <c r="BC564" s="66"/>
      <c r="BD564" s="66"/>
      <c r="BE564" s="66"/>
      <c r="BF564" s="66"/>
      <c r="BG564" s="66"/>
      <c r="BH564" s="66"/>
      <c r="BI564" s="66"/>
      <c r="BJ564" s="66"/>
      <c r="BK564" s="66"/>
      <c r="BL564" s="66"/>
      <c r="BM564" s="66"/>
      <c r="BN564" s="66"/>
      <c r="BO564" s="66"/>
      <c r="BP564" s="66"/>
      <c r="BQ564" s="66"/>
      <c r="BR564" s="66"/>
      <c r="BS564" s="66"/>
      <c r="BT564" s="66"/>
      <c r="BU564" s="66"/>
      <c r="BV564" s="66"/>
      <c r="BW564" s="66"/>
      <c r="BX564" s="66"/>
      <c r="BY564" s="66"/>
      <c r="BZ564" s="66"/>
      <c r="CA564" s="66"/>
      <c r="CB564" s="66"/>
      <c r="CC564" s="66"/>
      <c r="CD564" s="66"/>
      <c r="CE564" s="66"/>
      <c r="CF564" s="66"/>
      <c r="CG564" s="66"/>
      <c r="CH564" s="66"/>
      <c r="CI564" s="66"/>
      <c r="CJ564" s="66"/>
      <c r="CK564" s="66"/>
      <c r="CL564" s="66"/>
      <c r="CM564" s="66"/>
      <c r="CN564" s="66"/>
      <c r="CO564" s="66"/>
      <c r="CP564" s="66"/>
      <c r="CQ564" s="66"/>
      <c r="CR564" s="66"/>
      <c r="CS564" s="66"/>
      <c r="CT564" s="66"/>
      <c r="CU564" s="66"/>
      <c r="CV564" s="66"/>
      <c r="CW564" s="66"/>
      <c r="CX564" s="66"/>
      <c r="CY564" s="66"/>
      <c r="CZ564" s="66"/>
      <c r="DA564" s="66"/>
      <c r="DB564" s="66"/>
      <c r="DC564" s="66"/>
      <c r="DD564" s="66"/>
      <c r="DE564" s="66"/>
      <c r="DF564" s="66"/>
      <c r="DG564" s="66"/>
      <c r="DH564" s="66"/>
      <c r="DI564" s="65"/>
      <c r="DJ564" s="65"/>
      <c r="DK564" s="66"/>
      <c r="DL564" s="66"/>
      <c r="DM564" s="66"/>
      <c r="DN564" s="66"/>
      <c r="DO564" s="66"/>
      <c r="DP564" s="66"/>
      <c r="DQ564" s="66"/>
      <c r="DR564" s="66"/>
      <c r="DS564" s="66"/>
      <c r="DT564" s="66"/>
      <c r="DU564" s="66" t="s">
        <v>384</v>
      </c>
      <c r="DV564" s="66"/>
      <c r="DW564" s="66"/>
      <c r="DX564" s="66"/>
      <c r="DY564" s="66"/>
      <c r="DZ564" s="66"/>
      <c r="EA564" s="66"/>
      <c r="EB564" s="66" t="s">
        <v>385</v>
      </c>
      <c r="EC564" s="66"/>
      <c r="ED564" s="66"/>
      <c r="EE564" s="66"/>
      <c r="EF564" s="66"/>
      <c r="EG564" s="66"/>
      <c r="EH564" s="66"/>
      <c r="EI564" s="66"/>
      <c r="EJ564" s="66"/>
      <c r="EK564" s="66"/>
      <c r="EL564" s="66"/>
      <c r="EM564" s="66"/>
      <c r="EN564" s="66"/>
      <c r="EO564" s="66"/>
      <c r="EP564" s="66"/>
      <c r="EQ564" s="66"/>
      <c r="ER564" s="66"/>
      <c r="ES564" s="66"/>
      <c r="ET564" s="66"/>
      <c r="EU564" s="66"/>
      <c r="EV564" s="66"/>
      <c r="EW564" s="66"/>
      <c r="EX564" s="66"/>
      <c r="EY564" s="66"/>
      <c r="EZ564" s="66"/>
      <c r="FA564" s="66"/>
      <c r="FB564" s="66"/>
      <c r="FC564" s="66"/>
      <c r="FD564" s="66"/>
      <c r="FE564" s="66"/>
      <c r="FF564" s="66"/>
      <c r="FG564" s="66"/>
      <c r="FH564" s="66"/>
      <c r="FI564" s="66"/>
      <c r="FJ564" s="66"/>
      <c r="FK564" s="66"/>
      <c r="FL564" s="66"/>
      <c r="FM564" s="66"/>
      <c r="FN564" s="66"/>
      <c r="FO564" s="66"/>
      <c r="FP564" s="66"/>
      <c r="FQ564" s="66"/>
      <c r="FR564" s="66"/>
      <c r="FS564" s="66"/>
      <c r="FT564" s="66"/>
      <c r="FU564" s="66"/>
      <c r="FV564" s="66"/>
      <c r="FW564" s="66"/>
      <c r="FX564" s="66"/>
      <c r="FY564" s="66"/>
      <c r="FZ564" s="66"/>
      <c r="GA564" s="66"/>
      <c r="GB564" s="66"/>
      <c r="GC564" s="66"/>
      <c r="GD564" s="66"/>
      <c r="GE564" s="66"/>
      <c r="GF564" s="66"/>
      <c r="GG564" s="66"/>
      <c r="GH564" s="66"/>
      <c r="GI564" s="66"/>
      <c r="GJ564" s="66"/>
      <c r="GK564" s="66"/>
      <c r="GL564" s="66"/>
      <c r="GM564" s="66"/>
      <c r="GN564" s="66"/>
      <c r="GO564" s="66"/>
      <c r="GP564" s="66"/>
      <c r="GQ564" s="66"/>
      <c r="GR564" s="66"/>
      <c r="GS564" s="66"/>
      <c r="GT564" s="66"/>
      <c r="GU564" s="66"/>
      <c r="GV564" s="66"/>
      <c r="GW564" s="66"/>
      <c r="GX564" s="66"/>
      <c r="GY564" s="66"/>
      <c r="GZ564" s="66"/>
      <c r="HA564" s="66"/>
      <c r="HB564" s="66"/>
      <c r="HC564" s="66"/>
      <c r="HD564" s="66"/>
      <c r="HE564" s="66"/>
      <c r="HF564" s="66"/>
      <c r="HG564" s="66"/>
      <c r="HH564" s="66"/>
      <c r="HI564" s="66"/>
      <c r="HJ564" s="66"/>
      <c r="HK564" s="66"/>
      <c r="HL564" s="66"/>
      <c r="HM564" s="66"/>
      <c r="HN564" s="66"/>
      <c r="HO564" s="66"/>
    </row>
    <row r="565" spans="1:223" s="9" customFormat="1" ht="28.5" customHeight="1" x14ac:dyDescent="0.2">
      <c r="A565" s="35">
        <f>ROW()-16</f>
        <v>549</v>
      </c>
      <c r="B565" s="36" t="s">
        <v>481</v>
      </c>
      <c r="C565" s="36" t="s">
        <v>2166</v>
      </c>
      <c r="D565" s="2">
        <v>2014.8</v>
      </c>
      <c r="E565" s="44" t="s">
        <v>991</v>
      </c>
      <c r="F565" s="42">
        <v>1695</v>
      </c>
      <c r="G565" s="42">
        <v>2765</v>
      </c>
      <c r="H565" s="45" t="s">
        <v>189</v>
      </c>
      <c r="I565" s="43" t="s">
        <v>437</v>
      </c>
      <c r="J565" s="4"/>
      <c r="K565" s="66"/>
      <c r="L565" s="66"/>
      <c r="M565" s="66"/>
      <c r="N565" s="66"/>
      <c r="O565" s="66"/>
      <c r="P565" s="66"/>
      <c r="Q565" s="66"/>
      <c r="R565" s="66"/>
      <c r="S565" s="66"/>
      <c r="T565" s="66"/>
      <c r="U565" s="66"/>
      <c r="V565" s="66"/>
      <c r="W565" s="66"/>
      <c r="X565" s="66"/>
      <c r="Y565" s="66"/>
      <c r="Z565" s="66"/>
      <c r="AA565" s="66"/>
      <c r="AB565" s="66"/>
      <c r="AC565" s="66"/>
      <c r="AD565" s="66"/>
      <c r="AE565" s="66"/>
      <c r="AF565" s="66"/>
      <c r="AG565" s="66"/>
      <c r="AH565" s="66"/>
      <c r="AI565" s="66"/>
      <c r="AJ565" s="66"/>
      <c r="AK565" s="66"/>
      <c r="AL565" s="66"/>
      <c r="AM565" s="66"/>
      <c r="AN565" s="66"/>
      <c r="AO565" s="66"/>
      <c r="AP565" s="66"/>
      <c r="AQ565" s="66"/>
      <c r="AR565" s="66"/>
      <c r="AS565" s="66"/>
      <c r="AT565" s="66"/>
      <c r="AU565" s="66"/>
      <c r="AV565" s="66"/>
      <c r="AW565" s="66"/>
      <c r="AX565" s="66"/>
      <c r="AY565" s="66"/>
      <c r="AZ565" s="66"/>
      <c r="BA565" s="66"/>
      <c r="BB565" s="66"/>
      <c r="BC565" s="66"/>
      <c r="BD565" s="66"/>
      <c r="BE565" s="66"/>
      <c r="BF565" s="66"/>
      <c r="BG565" s="66"/>
      <c r="BH565" s="66"/>
      <c r="BI565" s="66"/>
      <c r="BJ565" s="66"/>
      <c r="BK565" s="66"/>
      <c r="BL565" s="66"/>
      <c r="BM565" s="66"/>
      <c r="BN565" s="66"/>
      <c r="BO565" s="66"/>
      <c r="BP565" s="66"/>
      <c r="BQ565" s="66"/>
      <c r="BR565" s="66"/>
      <c r="BS565" s="66"/>
      <c r="BT565" s="66"/>
      <c r="BU565" s="66"/>
      <c r="BV565" s="66"/>
      <c r="BW565" s="66"/>
      <c r="BX565" s="66"/>
      <c r="BY565" s="66"/>
      <c r="BZ565" s="66"/>
      <c r="CA565" s="66"/>
      <c r="CB565" s="66"/>
      <c r="CC565" s="66"/>
      <c r="CD565" s="66"/>
      <c r="CE565" s="66"/>
      <c r="CF565" s="66"/>
      <c r="CG565" s="66"/>
      <c r="CH565" s="66"/>
      <c r="CI565" s="66"/>
      <c r="CJ565" s="66"/>
      <c r="CK565" s="66"/>
      <c r="CL565" s="66"/>
      <c r="CM565" s="66"/>
      <c r="CN565" s="66"/>
      <c r="CO565" s="66"/>
      <c r="CP565" s="66"/>
      <c r="CQ565" s="66"/>
      <c r="CR565" s="66"/>
      <c r="CS565" s="66"/>
      <c r="CT565" s="66"/>
      <c r="CU565" s="66"/>
      <c r="CV565" s="66"/>
      <c r="CW565" s="66"/>
      <c r="CX565" s="66"/>
      <c r="CY565" s="66"/>
      <c r="CZ565" s="66"/>
      <c r="DA565" s="66"/>
      <c r="DB565" s="66"/>
      <c r="DC565" s="66"/>
      <c r="DD565" s="66"/>
      <c r="DE565" s="66"/>
      <c r="DF565" s="66"/>
      <c r="DG565" s="66"/>
      <c r="DH565" s="66"/>
      <c r="DI565" s="65"/>
      <c r="DJ565" s="65"/>
      <c r="DK565" s="66"/>
      <c r="DL565" s="66"/>
      <c r="DM565" s="66"/>
      <c r="DN565" s="66"/>
      <c r="DO565" s="66"/>
      <c r="DP565" s="66"/>
      <c r="DQ565" s="66"/>
      <c r="DR565" s="66"/>
      <c r="DS565" s="66"/>
      <c r="DT565" s="66"/>
      <c r="DU565" s="66"/>
      <c r="DV565" s="66"/>
      <c r="DW565" s="66"/>
      <c r="DX565" s="66"/>
      <c r="DY565" s="66"/>
      <c r="DZ565" s="66"/>
      <c r="EA565" s="66"/>
      <c r="EB565" s="66"/>
      <c r="EC565" s="66"/>
      <c r="ED565" s="66"/>
      <c r="EE565" s="66"/>
      <c r="EF565" s="66"/>
      <c r="EG565" s="66"/>
      <c r="EH565" s="66"/>
      <c r="EI565" s="66"/>
      <c r="EJ565" s="66"/>
      <c r="EK565" s="66"/>
      <c r="EL565" s="66"/>
      <c r="EM565" s="66"/>
      <c r="EN565" s="66"/>
      <c r="EO565" s="66"/>
      <c r="EP565" s="66"/>
      <c r="EQ565" s="66"/>
      <c r="ER565" s="66"/>
      <c r="ES565" s="66"/>
      <c r="ET565" s="66"/>
      <c r="EU565" s="66"/>
      <c r="EV565" s="66"/>
      <c r="EW565" s="66"/>
      <c r="EX565" s="66"/>
      <c r="EY565" s="66"/>
      <c r="EZ565" s="66"/>
      <c r="FA565" s="66"/>
      <c r="FB565" s="66"/>
      <c r="FC565" s="66"/>
      <c r="FD565" s="66"/>
      <c r="FE565" s="66"/>
      <c r="FF565" s="66"/>
      <c r="FG565" s="66"/>
      <c r="FH565" s="66"/>
      <c r="FI565" s="66"/>
      <c r="FJ565" s="66"/>
      <c r="FK565" s="66"/>
      <c r="FL565" s="66"/>
      <c r="FM565" s="66"/>
      <c r="FN565" s="66"/>
      <c r="FO565" s="66"/>
      <c r="FP565" s="66"/>
      <c r="FQ565" s="66"/>
      <c r="FR565" s="66"/>
      <c r="FS565" s="66"/>
      <c r="FT565" s="66"/>
      <c r="FU565" s="66"/>
      <c r="FV565" s="66"/>
      <c r="FW565" s="66"/>
      <c r="FX565" s="66"/>
      <c r="FY565" s="66"/>
      <c r="FZ565" s="66"/>
      <c r="GA565" s="66"/>
      <c r="GB565" s="66"/>
      <c r="GC565" s="66"/>
      <c r="GD565" s="66"/>
      <c r="GE565" s="66"/>
      <c r="GF565" s="66"/>
      <c r="GG565" s="66"/>
      <c r="GH565" s="66"/>
      <c r="GI565" s="66"/>
      <c r="GJ565" s="66"/>
      <c r="GK565" s="66"/>
      <c r="GL565" s="66"/>
      <c r="GM565" s="66"/>
      <c r="GN565" s="66"/>
      <c r="GO565" s="66"/>
      <c r="GP565" s="66"/>
      <c r="GQ565" s="66"/>
      <c r="GR565" s="66"/>
      <c r="GS565" s="66"/>
      <c r="GT565" s="66"/>
      <c r="GU565" s="66"/>
      <c r="GV565" s="66"/>
      <c r="GW565" s="66"/>
      <c r="GX565" s="66"/>
      <c r="GY565" s="66"/>
      <c r="GZ565" s="66"/>
      <c r="HA565" s="66"/>
      <c r="HB565" s="66"/>
      <c r="HC565" s="66"/>
      <c r="HD565" s="66"/>
      <c r="HE565" s="66"/>
      <c r="HF565" s="66"/>
      <c r="HG565" s="66"/>
      <c r="HH565" s="66"/>
      <c r="HI565" s="66"/>
      <c r="HJ565" s="66"/>
      <c r="HK565" s="66"/>
      <c r="HL565" s="66"/>
      <c r="HM565" s="66"/>
      <c r="HN565" s="66"/>
      <c r="HO565" s="66"/>
    </row>
    <row r="566" spans="1:223" s="9" customFormat="1" ht="28.5" customHeight="1" x14ac:dyDescent="0.2">
      <c r="A566" s="35">
        <f t="shared" ref="A566:A568" si="15">ROW()-16</f>
        <v>550</v>
      </c>
      <c r="B566" s="2" t="s">
        <v>592</v>
      </c>
      <c r="C566" s="2" t="s">
        <v>2166</v>
      </c>
      <c r="D566" s="2">
        <v>2015.9</v>
      </c>
      <c r="E566" s="37" t="s">
        <v>933</v>
      </c>
      <c r="F566" s="38">
        <v>499</v>
      </c>
      <c r="G566" s="38">
        <v>956</v>
      </c>
      <c r="H566" s="41" t="s">
        <v>254</v>
      </c>
      <c r="I566" s="40" t="s">
        <v>513</v>
      </c>
      <c r="J566" s="4"/>
      <c r="K566" s="66"/>
      <c r="L566" s="66"/>
      <c r="M566" s="66"/>
      <c r="N566" s="66"/>
      <c r="O566" s="66"/>
      <c r="P566" s="66"/>
      <c r="Q566" s="66"/>
      <c r="R566" s="66"/>
      <c r="S566" s="66"/>
      <c r="T566" s="66"/>
      <c r="U566" s="66"/>
      <c r="V566" s="66"/>
      <c r="W566" s="66"/>
      <c r="X566" s="66"/>
      <c r="Y566" s="66"/>
      <c r="Z566" s="66"/>
      <c r="AA566" s="66"/>
      <c r="AB566" s="66"/>
      <c r="AC566" s="66"/>
      <c r="AD566" s="66"/>
      <c r="AE566" s="66"/>
      <c r="AF566" s="66"/>
      <c r="AG566" s="66"/>
      <c r="AH566" s="66"/>
      <c r="AI566" s="66"/>
      <c r="AJ566" s="66"/>
      <c r="AK566" s="66"/>
      <c r="AL566" s="66"/>
      <c r="AM566" s="66"/>
      <c r="AN566" s="66"/>
      <c r="AO566" s="66"/>
      <c r="AP566" s="66"/>
      <c r="AQ566" s="66"/>
      <c r="AR566" s="66"/>
      <c r="AS566" s="66"/>
      <c r="AT566" s="66"/>
      <c r="AU566" s="66"/>
      <c r="AV566" s="66"/>
      <c r="AW566" s="66"/>
      <c r="AX566" s="66"/>
      <c r="AY566" s="66"/>
      <c r="AZ566" s="66"/>
      <c r="BA566" s="66"/>
      <c r="BB566" s="66"/>
      <c r="BC566" s="66"/>
      <c r="BD566" s="66"/>
      <c r="BE566" s="66"/>
      <c r="BF566" s="66"/>
      <c r="BG566" s="66"/>
      <c r="BH566" s="66"/>
      <c r="BI566" s="66"/>
      <c r="BJ566" s="66"/>
      <c r="BK566" s="66"/>
      <c r="BL566" s="66"/>
      <c r="BM566" s="66"/>
      <c r="BN566" s="66"/>
      <c r="BO566" s="66"/>
      <c r="BP566" s="66"/>
      <c r="BQ566" s="66"/>
      <c r="BR566" s="66"/>
      <c r="BS566" s="66"/>
      <c r="BT566" s="66"/>
      <c r="BU566" s="66"/>
      <c r="BV566" s="66"/>
      <c r="BW566" s="66"/>
      <c r="BX566" s="66"/>
      <c r="BY566" s="66"/>
      <c r="BZ566" s="66"/>
      <c r="CA566" s="66"/>
      <c r="CB566" s="66"/>
      <c r="CC566" s="66"/>
      <c r="CD566" s="66"/>
      <c r="CE566" s="66"/>
      <c r="CF566" s="66"/>
      <c r="CG566" s="66"/>
      <c r="CH566" s="66"/>
      <c r="CI566" s="66"/>
      <c r="CJ566" s="66"/>
      <c r="CK566" s="66"/>
      <c r="CL566" s="66"/>
      <c r="CM566" s="66"/>
      <c r="CN566" s="66"/>
      <c r="CO566" s="66"/>
      <c r="CP566" s="66"/>
      <c r="CQ566" s="66"/>
      <c r="CR566" s="66"/>
      <c r="CS566" s="66"/>
      <c r="CT566" s="66"/>
      <c r="CU566" s="66"/>
      <c r="CV566" s="66"/>
      <c r="CW566" s="66"/>
      <c r="CX566" s="66"/>
      <c r="CY566" s="66"/>
      <c r="CZ566" s="66"/>
      <c r="DA566" s="66"/>
      <c r="DB566" s="66"/>
      <c r="DC566" s="66"/>
      <c r="DD566" s="66"/>
      <c r="DE566" s="66"/>
      <c r="DF566" s="66"/>
      <c r="DG566" s="66"/>
      <c r="DH566" s="66"/>
      <c r="DI566" s="66"/>
      <c r="DJ566" s="66"/>
      <c r="DK566" s="66"/>
      <c r="DL566" s="66"/>
      <c r="DM566" s="66"/>
      <c r="DN566" s="66"/>
      <c r="DO566" s="66"/>
      <c r="DP566" s="66"/>
      <c r="DQ566" s="66"/>
      <c r="DR566" s="66"/>
      <c r="DS566" s="66"/>
      <c r="DT566" s="66"/>
      <c r="DU566" s="66"/>
      <c r="DV566" s="66"/>
      <c r="DW566" s="66"/>
      <c r="DX566" s="66"/>
      <c r="DY566" s="66"/>
      <c r="DZ566" s="66"/>
      <c r="EA566" s="66"/>
      <c r="EB566" s="66"/>
      <c r="EC566" s="66"/>
      <c r="ED566" s="66"/>
      <c r="EE566" s="66"/>
      <c r="EF566" s="66"/>
      <c r="EG566" s="66"/>
      <c r="EH566" s="66"/>
      <c r="EI566" s="66"/>
      <c r="EJ566" s="66"/>
      <c r="EK566" s="66"/>
      <c r="EL566" s="66"/>
      <c r="EM566" s="66"/>
      <c r="EN566" s="66"/>
      <c r="EO566" s="66"/>
      <c r="EP566" s="66"/>
      <c r="EQ566" s="66"/>
      <c r="ER566" s="66"/>
      <c r="ES566" s="66"/>
      <c r="ET566" s="66"/>
      <c r="EU566" s="66"/>
      <c r="EV566" s="66"/>
      <c r="EW566" s="66"/>
      <c r="EX566" s="66"/>
      <c r="EY566" s="66"/>
      <c r="EZ566" s="66"/>
      <c r="FA566" s="66"/>
      <c r="FB566" s="66"/>
      <c r="FC566" s="66"/>
      <c r="FD566" s="66"/>
      <c r="FE566" s="66"/>
      <c r="FF566" s="66"/>
      <c r="FG566" s="66"/>
      <c r="FH566" s="66"/>
      <c r="FI566" s="66"/>
      <c r="FJ566" s="66"/>
      <c r="FK566" s="66"/>
      <c r="FL566" s="66"/>
      <c r="FM566" s="66"/>
      <c r="FN566" s="66"/>
      <c r="FO566" s="66"/>
      <c r="FP566" s="66"/>
      <c r="FQ566" s="66"/>
      <c r="FR566" s="66"/>
      <c r="FS566" s="66"/>
      <c r="FT566" s="66"/>
      <c r="FU566" s="66"/>
      <c r="FV566" s="66"/>
      <c r="FW566" s="66"/>
      <c r="FX566" s="66"/>
      <c r="FY566" s="66"/>
      <c r="FZ566" s="66"/>
      <c r="GA566" s="66"/>
      <c r="GB566" s="66"/>
      <c r="GC566" s="66"/>
      <c r="GD566" s="66"/>
      <c r="GE566" s="66"/>
      <c r="GF566" s="66"/>
      <c r="GG566" s="66"/>
      <c r="GH566" s="66"/>
      <c r="GI566" s="66"/>
      <c r="GJ566" s="66"/>
      <c r="GK566" s="66"/>
      <c r="GL566" s="66"/>
      <c r="GM566" s="66"/>
      <c r="GN566" s="66"/>
      <c r="GO566" s="66"/>
      <c r="GP566" s="66"/>
      <c r="GQ566" s="66"/>
      <c r="GR566" s="66"/>
      <c r="GS566" s="66"/>
      <c r="GT566" s="66"/>
      <c r="GU566" s="66"/>
      <c r="GV566" s="66"/>
      <c r="GW566" s="66"/>
      <c r="GX566" s="66"/>
      <c r="GY566" s="66"/>
      <c r="GZ566" s="66"/>
      <c r="HA566" s="66"/>
      <c r="HB566" s="66"/>
      <c r="HC566" s="66"/>
      <c r="HD566" s="66"/>
      <c r="HE566" s="66"/>
      <c r="HF566" s="66"/>
      <c r="HG566" s="66"/>
      <c r="HH566" s="66"/>
      <c r="HI566" s="66"/>
      <c r="HJ566" s="66"/>
      <c r="HK566" s="66"/>
      <c r="HL566" s="66"/>
      <c r="HM566" s="66"/>
      <c r="HN566" s="66"/>
      <c r="HO566" s="66"/>
    </row>
    <row r="567" spans="1:223" s="9" customFormat="1" ht="28.5" customHeight="1" x14ac:dyDescent="0.2">
      <c r="A567" s="35">
        <f t="shared" si="15"/>
        <v>551</v>
      </c>
      <c r="B567" s="2" t="s">
        <v>594</v>
      </c>
      <c r="C567" s="2" t="s">
        <v>2166</v>
      </c>
      <c r="D567" s="2">
        <v>2015.9</v>
      </c>
      <c r="E567" s="37" t="s">
        <v>1299</v>
      </c>
      <c r="F567" s="38">
        <v>836</v>
      </c>
      <c r="G567" s="38">
        <v>1479</v>
      </c>
      <c r="H567" s="41" t="s">
        <v>109</v>
      </c>
      <c r="I567" s="40" t="s">
        <v>236</v>
      </c>
      <c r="J567" s="4"/>
      <c r="K567" s="66"/>
      <c r="L567" s="66"/>
      <c r="M567" s="66"/>
      <c r="N567" s="66"/>
      <c r="O567" s="66"/>
      <c r="P567" s="66"/>
      <c r="Q567" s="66"/>
      <c r="R567" s="66"/>
      <c r="S567" s="66"/>
      <c r="T567" s="66"/>
      <c r="U567" s="66"/>
      <c r="V567" s="66"/>
      <c r="W567" s="66"/>
      <c r="X567" s="66"/>
      <c r="Y567" s="66"/>
      <c r="Z567" s="66"/>
      <c r="AA567" s="66"/>
      <c r="AB567" s="66"/>
      <c r="AC567" s="66"/>
      <c r="AD567" s="66"/>
      <c r="AE567" s="66"/>
      <c r="AF567" s="66"/>
      <c r="AG567" s="66"/>
      <c r="AH567" s="66"/>
      <c r="AI567" s="66"/>
      <c r="AJ567" s="66"/>
      <c r="AK567" s="66"/>
      <c r="AL567" s="66"/>
      <c r="AM567" s="66"/>
      <c r="AN567" s="66"/>
      <c r="AO567" s="66"/>
      <c r="AP567" s="66"/>
      <c r="AQ567" s="66"/>
      <c r="AR567" s="66"/>
      <c r="AS567" s="66"/>
      <c r="AT567" s="66"/>
      <c r="AU567" s="66"/>
      <c r="AV567" s="66"/>
      <c r="AW567" s="66"/>
      <c r="AX567" s="66"/>
      <c r="AY567" s="66"/>
      <c r="AZ567" s="66"/>
      <c r="BA567" s="66"/>
      <c r="BB567" s="66"/>
      <c r="BC567" s="66"/>
      <c r="BD567" s="66"/>
      <c r="BE567" s="66"/>
      <c r="BF567" s="66"/>
      <c r="BG567" s="66"/>
      <c r="BH567" s="66"/>
      <c r="BI567" s="66"/>
      <c r="BJ567" s="66"/>
      <c r="BK567" s="66"/>
      <c r="BL567" s="66"/>
      <c r="BM567" s="66"/>
      <c r="BN567" s="66"/>
      <c r="BO567" s="66"/>
      <c r="BP567" s="66"/>
      <c r="BQ567" s="66"/>
      <c r="BR567" s="66"/>
      <c r="BS567" s="66"/>
      <c r="BT567" s="66"/>
      <c r="BU567" s="66"/>
      <c r="BV567" s="66"/>
      <c r="BW567" s="66"/>
      <c r="BX567" s="66"/>
      <c r="BY567" s="66"/>
      <c r="BZ567" s="66"/>
      <c r="CA567" s="66"/>
      <c r="CB567" s="66"/>
      <c r="CC567" s="66"/>
      <c r="CD567" s="66"/>
      <c r="CE567" s="66"/>
      <c r="CF567" s="66"/>
      <c r="CG567" s="66"/>
      <c r="CH567" s="66"/>
      <c r="CI567" s="66"/>
      <c r="CJ567" s="66"/>
      <c r="CK567" s="66"/>
      <c r="CL567" s="66"/>
      <c r="CM567" s="66"/>
      <c r="CN567" s="66"/>
      <c r="CO567" s="66"/>
      <c r="CP567" s="66"/>
      <c r="CQ567" s="66"/>
      <c r="CR567" s="66"/>
      <c r="CS567" s="66"/>
      <c r="CT567" s="66"/>
      <c r="CU567" s="66"/>
      <c r="CV567" s="66"/>
      <c r="CW567" s="66"/>
      <c r="CX567" s="66"/>
      <c r="CY567" s="66"/>
      <c r="CZ567" s="66"/>
      <c r="DA567" s="66"/>
      <c r="DB567" s="66"/>
      <c r="DC567" s="66"/>
      <c r="DD567" s="66"/>
      <c r="DE567" s="66"/>
      <c r="DF567" s="66"/>
      <c r="DG567" s="66"/>
      <c r="DH567" s="66"/>
      <c r="DI567" s="66"/>
      <c r="DJ567" s="66"/>
      <c r="DK567" s="66"/>
      <c r="DL567" s="66"/>
      <c r="DM567" s="66"/>
      <c r="DN567" s="66"/>
      <c r="DO567" s="66"/>
      <c r="DP567" s="66"/>
      <c r="DQ567" s="66"/>
      <c r="DR567" s="66"/>
      <c r="DS567" s="66"/>
      <c r="DT567" s="66"/>
      <c r="DU567" s="66"/>
      <c r="DV567" s="66"/>
      <c r="DW567" s="66"/>
      <c r="DX567" s="66"/>
      <c r="DY567" s="66"/>
      <c r="DZ567" s="66"/>
      <c r="EA567" s="66"/>
      <c r="EB567" s="66" t="s">
        <v>385</v>
      </c>
      <c r="EC567" s="66"/>
      <c r="ED567" s="66"/>
      <c r="EE567" s="66"/>
      <c r="EF567" s="66"/>
      <c r="EG567" s="66"/>
      <c r="EH567" s="66"/>
      <c r="EI567" s="66"/>
      <c r="EJ567" s="66"/>
      <c r="EK567" s="66"/>
      <c r="EL567" s="66"/>
      <c r="EM567" s="66"/>
      <c r="EN567" s="66"/>
      <c r="EO567" s="66"/>
      <c r="EP567" s="66"/>
      <c r="EQ567" s="66"/>
      <c r="ER567" s="66"/>
      <c r="ES567" s="66"/>
      <c r="ET567" s="66"/>
      <c r="EU567" s="66"/>
      <c r="EV567" s="66"/>
      <c r="EW567" s="66"/>
      <c r="EX567" s="66"/>
      <c r="EY567" s="66"/>
      <c r="EZ567" s="66"/>
      <c r="FA567" s="66"/>
      <c r="FB567" s="66"/>
      <c r="FC567" s="66"/>
      <c r="FD567" s="66"/>
      <c r="FE567" s="66"/>
      <c r="FF567" s="66"/>
      <c r="FG567" s="66"/>
      <c r="FH567" s="66"/>
      <c r="FI567" s="66"/>
      <c r="FJ567" s="66"/>
      <c r="FK567" s="66"/>
      <c r="FL567" s="66"/>
      <c r="FM567" s="66"/>
      <c r="FN567" s="66"/>
      <c r="FO567" s="66"/>
      <c r="FP567" s="66"/>
      <c r="FQ567" s="66"/>
      <c r="FR567" s="66"/>
      <c r="FS567" s="66"/>
      <c r="FT567" s="66"/>
      <c r="FU567" s="66"/>
      <c r="FV567" s="66"/>
      <c r="FW567" s="66"/>
      <c r="FX567" s="66"/>
      <c r="FY567" s="66"/>
      <c r="FZ567" s="66"/>
      <c r="GA567" s="66"/>
      <c r="GB567" s="66"/>
      <c r="GC567" s="66"/>
      <c r="GD567" s="66"/>
      <c r="GE567" s="66"/>
      <c r="GF567" s="66"/>
      <c r="GG567" s="66"/>
      <c r="GH567" s="66"/>
      <c r="GI567" s="66"/>
      <c r="GJ567" s="66"/>
      <c r="GK567" s="66"/>
      <c r="GL567" s="66"/>
      <c r="GM567" s="66"/>
      <c r="GN567" s="66"/>
      <c r="GO567" s="66"/>
      <c r="GP567" s="66"/>
      <c r="GQ567" s="66"/>
      <c r="GR567" s="66"/>
      <c r="GS567" s="66"/>
      <c r="GT567" s="66"/>
      <c r="GU567" s="66"/>
      <c r="GV567" s="66"/>
      <c r="GW567" s="66"/>
      <c r="GX567" s="66"/>
      <c r="GY567" s="66"/>
      <c r="GZ567" s="66"/>
      <c r="HA567" s="66"/>
      <c r="HB567" s="66"/>
      <c r="HC567" s="66"/>
      <c r="HD567" s="66"/>
      <c r="HE567" s="66"/>
      <c r="HF567" s="66"/>
      <c r="HG567" s="66"/>
      <c r="HH567" s="66"/>
      <c r="HI567" s="66"/>
      <c r="HJ567" s="66"/>
      <c r="HK567" s="66"/>
      <c r="HL567" s="66"/>
      <c r="HM567" s="66"/>
      <c r="HN567" s="66"/>
      <c r="HO567" s="66"/>
    </row>
    <row r="568" spans="1:223" s="9" customFormat="1" ht="28.5" customHeight="1" x14ac:dyDescent="0.2">
      <c r="A568" s="35">
        <f t="shared" si="15"/>
        <v>552</v>
      </c>
      <c r="B568" s="2" t="s">
        <v>1690</v>
      </c>
      <c r="C568" s="2" t="s">
        <v>2166</v>
      </c>
      <c r="D568" s="2" t="s">
        <v>1715</v>
      </c>
      <c r="E568" s="198" t="s">
        <v>1726</v>
      </c>
      <c r="F568" s="38">
        <v>194</v>
      </c>
      <c r="G568" s="38">
        <v>368</v>
      </c>
      <c r="H568" s="41" t="s">
        <v>254</v>
      </c>
      <c r="I568" s="40" t="s">
        <v>779</v>
      </c>
      <c r="J568" s="4"/>
      <c r="K568" s="66"/>
      <c r="L568" s="66"/>
      <c r="M568" s="66"/>
      <c r="N568" s="66"/>
      <c r="O568" s="66"/>
      <c r="P568" s="66"/>
      <c r="Q568" s="66"/>
      <c r="R568" s="66"/>
      <c r="S568" s="66"/>
      <c r="T568" s="66"/>
      <c r="U568" s="66"/>
      <c r="V568" s="66"/>
      <c r="W568" s="66"/>
      <c r="X568" s="66"/>
      <c r="Y568" s="66"/>
      <c r="Z568" s="66"/>
      <c r="AA568" s="66"/>
      <c r="AB568" s="66"/>
      <c r="AC568" s="66"/>
      <c r="AD568" s="66"/>
      <c r="AE568" s="66"/>
      <c r="AF568" s="66"/>
      <c r="AG568" s="66"/>
      <c r="AH568" s="66"/>
      <c r="AI568" s="66"/>
      <c r="AJ568" s="66"/>
      <c r="AK568" s="66"/>
      <c r="AL568" s="66"/>
      <c r="AM568" s="66"/>
      <c r="AN568" s="66"/>
      <c r="AO568" s="66"/>
      <c r="AP568" s="66"/>
      <c r="AQ568" s="66"/>
      <c r="AR568" s="66"/>
      <c r="AS568" s="66"/>
      <c r="AT568" s="66"/>
      <c r="AU568" s="66"/>
      <c r="AV568" s="66"/>
      <c r="AW568" s="66"/>
      <c r="AX568" s="66"/>
      <c r="AY568" s="66"/>
      <c r="AZ568" s="66"/>
      <c r="BA568" s="66"/>
      <c r="BB568" s="66"/>
      <c r="BC568" s="66"/>
      <c r="BD568" s="66"/>
      <c r="BE568" s="66"/>
      <c r="BF568" s="66"/>
      <c r="BG568" s="66"/>
      <c r="BH568" s="66"/>
      <c r="BI568" s="66"/>
      <c r="BJ568" s="66"/>
      <c r="BK568" s="66"/>
      <c r="BL568" s="66"/>
      <c r="BM568" s="66"/>
      <c r="BN568" s="66"/>
      <c r="BO568" s="66"/>
      <c r="BP568" s="66"/>
      <c r="BQ568" s="66"/>
      <c r="BR568" s="66"/>
      <c r="BS568" s="66"/>
      <c r="BT568" s="66"/>
      <c r="BU568" s="66"/>
      <c r="BV568" s="66"/>
      <c r="BW568" s="66"/>
      <c r="BX568" s="66"/>
      <c r="BY568" s="66"/>
      <c r="BZ568" s="66"/>
      <c r="CA568" s="66"/>
      <c r="CB568" s="66"/>
      <c r="CC568" s="66"/>
      <c r="CD568" s="66"/>
      <c r="CE568" s="66"/>
      <c r="CF568" s="66"/>
      <c r="CG568" s="66"/>
      <c r="CH568" s="66"/>
      <c r="CI568" s="66"/>
      <c r="CJ568" s="66"/>
      <c r="CK568" s="66"/>
      <c r="CL568" s="66"/>
      <c r="CM568" s="66"/>
      <c r="CN568" s="66"/>
      <c r="CO568" s="66"/>
      <c r="CP568" s="66"/>
      <c r="CQ568" s="66"/>
      <c r="CR568" s="66"/>
      <c r="CS568" s="66"/>
      <c r="CT568" s="66"/>
      <c r="CU568" s="66"/>
      <c r="CV568" s="66"/>
      <c r="CW568" s="66"/>
      <c r="CX568" s="66"/>
      <c r="CY568" s="66"/>
      <c r="CZ568" s="66"/>
      <c r="DA568" s="66"/>
      <c r="DB568" s="66"/>
      <c r="DC568" s="66"/>
      <c r="DD568" s="66"/>
      <c r="DE568" s="66"/>
      <c r="DF568" s="66"/>
      <c r="DG568" s="66"/>
      <c r="DH568" s="66"/>
      <c r="DI568" s="66"/>
      <c r="DJ568" s="66"/>
      <c r="DK568" s="66"/>
      <c r="DL568" s="66"/>
      <c r="DM568" s="66"/>
      <c r="DN568" s="66"/>
      <c r="DO568" s="66"/>
      <c r="DP568" s="66"/>
      <c r="DQ568" s="66"/>
      <c r="DR568" s="66"/>
      <c r="DS568" s="66"/>
      <c r="DT568" s="66"/>
      <c r="DU568" s="66"/>
      <c r="DV568" s="66"/>
      <c r="DW568" s="66"/>
      <c r="DX568" s="66"/>
      <c r="DY568" s="66"/>
      <c r="DZ568" s="66"/>
      <c r="EA568" s="66"/>
      <c r="EB568" s="66"/>
      <c r="EC568" s="66" t="s">
        <v>388</v>
      </c>
      <c r="ED568" s="66"/>
      <c r="EE568" s="66"/>
      <c r="EF568" s="66"/>
      <c r="EG568" s="66"/>
      <c r="EH568" s="66"/>
      <c r="EI568" s="66"/>
      <c r="EJ568" s="66"/>
      <c r="EK568" s="66"/>
      <c r="EL568" s="66"/>
      <c r="EM568" s="66"/>
      <c r="EN568" s="66"/>
      <c r="EO568" s="66"/>
      <c r="EP568" s="66"/>
      <c r="EQ568" s="66"/>
      <c r="ER568" s="66"/>
      <c r="ES568" s="66"/>
      <c r="ET568" s="66"/>
      <c r="EU568" s="66"/>
      <c r="EV568" s="66"/>
      <c r="EW568" s="66"/>
      <c r="EX568" s="66"/>
      <c r="EY568" s="66"/>
      <c r="EZ568" s="66"/>
      <c r="FA568" s="66"/>
      <c r="FB568" s="66"/>
      <c r="FC568" s="66"/>
      <c r="FD568" s="66"/>
      <c r="FE568" s="66"/>
      <c r="FF568" s="66"/>
      <c r="FG568" s="66"/>
      <c r="FH568" s="66"/>
      <c r="FI568" s="66"/>
      <c r="FJ568" s="66"/>
      <c r="FK568" s="66"/>
      <c r="FL568" s="66"/>
      <c r="FM568" s="66"/>
      <c r="FN568" s="66"/>
      <c r="FO568" s="66"/>
      <c r="FP568" s="66"/>
      <c r="FQ568" s="66"/>
      <c r="FR568" s="66"/>
      <c r="FS568" s="66"/>
      <c r="FT568" s="66"/>
      <c r="FU568" s="66"/>
      <c r="FV568" s="66"/>
      <c r="FW568" s="66"/>
      <c r="FX568" s="66"/>
      <c r="FY568" s="66"/>
      <c r="FZ568" s="66"/>
      <c r="GA568" s="66"/>
      <c r="GB568" s="66"/>
      <c r="GC568" s="66"/>
      <c r="GD568" s="66"/>
      <c r="GE568" s="66"/>
      <c r="GF568" s="66"/>
      <c r="GG568" s="66"/>
      <c r="GH568" s="66"/>
      <c r="GI568" s="66"/>
      <c r="GJ568" s="66"/>
      <c r="GK568" s="66"/>
      <c r="GL568" s="66"/>
      <c r="GM568" s="66"/>
      <c r="GN568" s="66"/>
      <c r="GO568" s="66"/>
      <c r="GP568" s="66"/>
      <c r="GQ568" s="66"/>
      <c r="GR568" s="66"/>
      <c r="GS568" s="66"/>
      <c r="GT568" s="66"/>
      <c r="GU568" s="66"/>
      <c r="GV568" s="66"/>
      <c r="GW568" s="66"/>
      <c r="GX568" s="66"/>
      <c r="GY568" s="66"/>
      <c r="GZ568" s="66"/>
      <c r="HA568" s="66"/>
      <c r="HB568" s="66"/>
      <c r="HC568" s="66"/>
      <c r="HD568" s="66"/>
      <c r="HE568" s="66"/>
      <c r="HF568" s="66"/>
      <c r="HG568" s="66"/>
      <c r="HH568" s="66"/>
      <c r="HI568" s="66"/>
      <c r="HJ568" s="66"/>
      <c r="HK568" s="66"/>
      <c r="HL568" s="66"/>
      <c r="HM568" s="66"/>
      <c r="HN568" s="66"/>
      <c r="HO568" s="66"/>
    </row>
    <row r="569" spans="1:223" ht="28.5" customHeight="1" x14ac:dyDescent="0.2">
      <c r="A569" s="319" t="s">
        <v>2313</v>
      </c>
      <c r="B569" s="320"/>
      <c r="C569" s="320"/>
      <c r="D569" s="320"/>
      <c r="E569" s="320"/>
      <c r="F569" s="320"/>
      <c r="G569" s="320"/>
      <c r="H569" s="320"/>
      <c r="I569" s="321"/>
    </row>
    <row r="570" spans="1:223" ht="28.5" customHeight="1" x14ac:dyDescent="0.2">
      <c r="A570" s="35">
        <f>ROW()-17</f>
        <v>553</v>
      </c>
      <c r="B570" s="36" t="s">
        <v>262</v>
      </c>
      <c r="C570" s="2" t="s">
        <v>2131</v>
      </c>
      <c r="D570" s="2">
        <v>2010.9</v>
      </c>
      <c r="E570" s="44" t="s">
        <v>1235</v>
      </c>
      <c r="F570" s="42">
        <v>1216</v>
      </c>
      <c r="G570" s="42">
        <v>1823</v>
      </c>
      <c r="H570" s="45" t="s">
        <v>6</v>
      </c>
      <c r="I570" s="43" t="s">
        <v>236</v>
      </c>
    </row>
    <row r="571" spans="1:223" ht="28.5" customHeight="1" x14ac:dyDescent="0.2">
      <c r="A571" s="35">
        <f t="shared" ref="A571:A583" si="16">ROW()-17</f>
        <v>554</v>
      </c>
      <c r="B571" s="36" t="s">
        <v>272</v>
      </c>
      <c r="C571" s="2" t="s">
        <v>2131</v>
      </c>
      <c r="D571" s="2">
        <v>2011.6</v>
      </c>
      <c r="E571" s="44" t="s">
        <v>903</v>
      </c>
      <c r="F571" s="42">
        <v>771</v>
      </c>
      <c r="G571" s="42">
        <v>1196</v>
      </c>
      <c r="H571" s="45" t="s">
        <v>6</v>
      </c>
      <c r="I571" s="43" t="s">
        <v>236</v>
      </c>
      <c r="J571" s="143"/>
    </row>
    <row r="572" spans="1:223" ht="28.5" customHeight="1" x14ac:dyDescent="0.2">
      <c r="A572" s="35">
        <f t="shared" si="16"/>
        <v>555</v>
      </c>
      <c r="B572" s="36" t="s">
        <v>209</v>
      </c>
      <c r="C572" s="2" t="s">
        <v>2131</v>
      </c>
      <c r="D572" s="36">
        <v>2012.6</v>
      </c>
      <c r="E572" s="44" t="s">
        <v>1220</v>
      </c>
      <c r="F572" s="42">
        <v>326</v>
      </c>
      <c r="G572" s="42">
        <v>543</v>
      </c>
      <c r="H572" s="45" t="s">
        <v>204</v>
      </c>
      <c r="I572" s="43" t="s">
        <v>236</v>
      </c>
    </row>
    <row r="573" spans="1:223" ht="28.5" customHeight="1" x14ac:dyDescent="0.2">
      <c r="A573" s="35">
        <f t="shared" si="16"/>
        <v>556</v>
      </c>
      <c r="B573" s="2" t="s">
        <v>328</v>
      </c>
      <c r="C573" s="2" t="s">
        <v>2131</v>
      </c>
      <c r="D573" s="36">
        <v>2013.2</v>
      </c>
      <c r="E573" s="44" t="s">
        <v>1174</v>
      </c>
      <c r="F573" s="42">
        <v>3549</v>
      </c>
      <c r="G573" s="42">
        <v>7292</v>
      </c>
      <c r="H573" s="45" t="s">
        <v>189</v>
      </c>
      <c r="I573" s="43" t="s">
        <v>236</v>
      </c>
      <c r="J573" s="143"/>
    </row>
    <row r="574" spans="1:223" ht="28.5" customHeight="1" x14ac:dyDescent="0.2">
      <c r="A574" s="35">
        <f t="shared" si="16"/>
        <v>557</v>
      </c>
      <c r="B574" s="2" t="s">
        <v>309</v>
      </c>
      <c r="C574" s="2" t="s">
        <v>2131</v>
      </c>
      <c r="D574" s="36">
        <v>2013.6</v>
      </c>
      <c r="E574" s="44" t="s">
        <v>996</v>
      </c>
      <c r="F574" s="42">
        <v>2157</v>
      </c>
      <c r="G574" s="42">
        <v>3594</v>
      </c>
      <c r="H574" s="45" t="s">
        <v>109</v>
      </c>
      <c r="I574" s="43" t="s">
        <v>236</v>
      </c>
      <c r="J574" s="141"/>
    </row>
    <row r="575" spans="1:223" ht="28.5" customHeight="1" x14ac:dyDescent="0.2">
      <c r="A575" s="35">
        <f t="shared" si="16"/>
        <v>558</v>
      </c>
      <c r="B575" s="2" t="s">
        <v>359</v>
      </c>
      <c r="C575" s="2" t="s">
        <v>2131</v>
      </c>
      <c r="D575" s="36">
        <v>2013.7</v>
      </c>
      <c r="E575" s="44" t="s">
        <v>1147</v>
      </c>
      <c r="F575" s="42">
        <v>668</v>
      </c>
      <c r="G575" s="42">
        <v>1106</v>
      </c>
      <c r="H575" s="45" t="s">
        <v>109</v>
      </c>
      <c r="I575" s="43" t="s">
        <v>236</v>
      </c>
      <c r="J575" s="141"/>
    </row>
    <row r="576" spans="1:223" ht="28.5" customHeight="1" x14ac:dyDescent="0.2">
      <c r="A576" s="35">
        <f t="shared" si="16"/>
        <v>559</v>
      </c>
      <c r="B576" s="2" t="s">
        <v>429</v>
      </c>
      <c r="C576" s="2" t="s">
        <v>2131</v>
      </c>
      <c r="D576" s="2">
        <v>2014.4</v>
      </c>
      <c r="E576" s="64" t="s">
        <v>628</v>
      </c>
      <c r="F576" s="67">
        <v>1893</v>
      </c>
      <c r="G576" s="42">
        <v>2257</v>
      </c>
      <c r="H576" s="45" t="s">
        <v>6</v>
      </c>
      <c r="I576" s="43" t="s">
        <v>236</v>
      </c>
      <c r="J576" s="141"/>
    </row>
    <row r="577" spans="1:10" ht="28.5" customHeight="1" x14ac:dyDescent="0.2">
      <c r="A577" s="35">
        <f t="shared" si="16"/>
        <v>560</v>
      </c>
      <c r="B577" s="36" t="s">
        <v>471</v>
      </c>
      <c r="C577" s="36" t="s">
        <v>2131</v>
      </c>
      <c r="D577" s="2">
        <v>2014.7</v>
      </c>
      <c r="E577" s="64" t="s">
        <v>1079</v>
      </c>
      <c r="F577" s="42">
        <v>485</v>
      </c>
      <c r="G577" s="42">
        <v>1278</v>
      </c>
      <c r="H577" s="45" t="s">
        <v>254</v>
      </c>
      <c r="I577" s="43" t="s">
        <v>236</v>
      </c>
      <c r="J577" s="141"/>
    </row>
    <row r="578" spans="1:10" s="10" customFormat="1" ht="28.5" customHeight="1" x14ac:dyDescent="0.2">
      <c r="A578" s="35">
        <f t="shared" si="16"/>
        <v>561</v>
      </c>
      <c r="B578" s="2" t="s">
        <v>713</v>
      </c>
      <c r="C578" s="2" t="s">
        <v>2131</v>
      </c>
      <c r="D578" s="2">
        <v>2016.8</v>
      </c>
      <c r="E578" s="37" t="s">
        <v>989</v>
      </c>
      <c r="F578" s="38">
        <v>1477</v>
      </c>
      <c r="G578" s="38">
        <v>2607</v>
      </c>
      <c r="H578" s="41" t="s">
        <v>109</v>
      </c>
      <c r="I578" s="40" t="s">
        <v>236</v>
      </c>
      <c r="J578" s="4"/>
    </row>
    <row r="579" spans="1:10" s="10" customFormat="1" ht="28.5" customHeight="1" x14ac:dyDescent="0.2">
      <c r="A579" s="35">
        <f t="shared" si="16"/>
        <v>562</v>
      </c>
      <c r="B579" s="2" t="s">
        <v>743</v>
      </c>
      <c r="C579" s="2" t="s">
        <v>2131</v>
      </c>
      <c r="D579" s="60">
        <v>2016.1</v>
      </c>
      <c r="E579" s="37" t="s">
        <v>989</v>
      </c>
      <c r="F579" s="38">
        <v>247</v>
      </c>
      <c r="G579" s="38">
        <v>449</v>
      </c>
      <c r="H579" s="41" t="s">
        <v>755</v>
      </c>
      <c r="I579" s="40" t="s">
        <v>236</v>
      </c>
      <c r="J579" s="4"/>
    </row>
    <row r="580" spans="1:10" s="10" customFormat="1" ht="28.5" customHeight="1" x14ac:dyDescent="0.2">
      <c r="A580" s="35">
        <f t="shared" si="16"/>
        <v>563</v>
      </c>
      <c r="B580" s="2" t="s">
        <v>828</v>
      </c>
      <c r="C580" s="2" t="s">
        <v>2131</v>
      </c>
      <c r="D580" s="2">
        <v>2017.5</v>
      </c>
      <c r="E580" s="37" t="s">
        <v>926</v>
      </c>
      <c r="F580" s="38">
        <v>580</v>
      </c>
      <c r="G580" s="38">
        <v>1253</v>
      </c>
      <c r="H580" s="41" t="s">
        <v>109</v>
      </c>
      <c r="I580" s="84" t="s">
        <v>236</v>
      </c>
      <c r="J580" s="4"/>
    </row>
    <row r="581" spans="1:10" s="10" customFormat="1" ht="28.5" customHeight="1" x14ac:dyDescent="0.2">
      <c r="A581" s="35">
        <f t="shared" si="16"/>
        <v>564</v>
      </c>
      <c r="B581" s="2" t="s">
        <v>1708</v>
      </c>
      <c r="C581" s="2" t="s">
        <v>2131</v>
      </c>
      <c r="D581" s="2">
        <v>2018.8</v>
      </c>
      <c r="E581" s="198" t="s">
        <v>1634</v>
      </c>
      <c r="F581" s="38">
        <v>961</v>
      </c>
      <c r="G581" s="38">
        <v>1818</v>
      </c>
      <c r="H581" s="41" t="s">
        <v>109</v>
      </c>
      <c r="I581" s="40" t="s">
        <v>188</v>
      </c>
      <c r="J581" s="4"/>
    </row>
    <row r="582" spans="1:10" s="10" customFormat="1" ht="28.5" customHeight="1" x14ac:dyDescent="0.2">
      <c r="A582" s="35">
        <f t="shared" si="16"/>
        <v>565</v>
      </c>
      <c r="B582" s="89" t="s">
        <v>1722</v>
      </c>
      <c r="C582" s="2" t="s">
        <v>2131</v>
      </c>
      <c r="D582" s="2" t="s">
        <v>1715</v>
      </c>
      <c r="E582" s="201" t="s">
        <v>1723</v>
      </c>
      <c r="F582" s="38">
        <v>1111</v>
      </c>
      <c r="G582" s="38">
        <v>2111</v>
      </c>
      <c r="H582" s="41" t="s">
        <v>1724</v>
      </c>
      <c r="I582" s="40" t="s">
        <v>1725</v>
      </c>
      <c r="J582" s="4"/>
    </row>
    <row r="583" spans="1:10" s="10" customFormat="1" ht="28.5" customHeight="1" x14ac:dyDescent="0.2">
      <c r="A583" s="35">
        <f t="shared" si="16"/>
        <v>566</v>
      </c>
      <c r="B583" s="2" t="s">
        <v>1815</v>
      </c>
      <c r="C583" s="180" t="s">
        <v>2131</v>
      </c>
      <c r="D583" s="2">
        <v>2018.12</v>
      </c>
      <c r="E583" s="199" t="s">
        <v>1816</v>
      </c>
      <c r="F583" s="38">
        <v>1222</v>
      </c>
      <c r="G583" s="38">
        <v>2353</v>
      </c>
      <c r="H583" s="233" t="s">
        <v>109</v>
      </c>
      <c r="I583" s="257" t="s">
        <v>146</v>
      </c>
      <c r="J583" s="4"/>
    </row>
    <row r="584" spans="1:10" s="13" customFormat="1" ht="27.75" customHeight="1" x14ac:dyDescent="0.2">
      <c r="A584" s="319" t="s">
        <v>2338</v>
      </c>
      <c r="B584" s="320"/>
      <c r="C584" s="320"/>
      <c r="D584" s="320"/>
      <c r="E584" s="320"/>
      <c r="F584" s="320"/>
      <c r="G584" s="320"/>
      <c r="H584" s="320"/>
      <c r="I584" s="321"/>
      <c r="J584" s="4"/>
    </row>
    <row r="585" spans="1:10" ht="28.5" customHeight="1" x14ac:dyDescent="0.2">
      <c r="A585" s="35">
        <f>ROW()-18</f>
        <v>567</v>
      </c>
      <c r="B585" s="36" t="s">
        <v>172</v>
      </c>
      <c r="C585" s="2" t="s">
        <v>173</v>
      </c>
      <c r="D585" s="2">
        <v>2011.4</v>
      </c>
      <c r="E585" s="44" t="s">
        <v>961</v>
      </c>
      <c r="F585" s="42">
        <v>635</v>
      </c>
      <c r="G585" s="42">
        <v>1357</v>
      </c>
      <c r="H585" s="45" t="s">
        <v>124</v>
      </c>
      <c r="I585" s="43" t="s">
        <v>236</v>
      </c>
      <c r="J585" s="141"/>
    </row>
    <row r="586" spans="1:10" ht="28.5" customHeight="1" x14ac:dyDescent="0.2">
      <c r="A586" s="35">
        <f t="shared" ref="A586:A590" si="17">ROW()-18</f>
        <v>568</v>
      </c>
      <c r="B586" s="36" t="s">
        <v>350</v>
      </c>
      <c r="C586" s="2" t="s">
        <v>173</v>
      </c>
      <c r="D586" s="36">
        <v>2013.6</v>
      </c>
      <c r="E586" s="44" t="s">
        <v>988</v>
      </c>
      <c r="F586" s="42">
        <v>688</v>
      </c>
      <c r="G586" s="42">
        <v>1511</v>
      </c>
      <c r="H586" s="45" t="s">
        <v>6</v>
      </c>
      <c r="I586" s="43" t="s">
        <v>236</v>
      </c>
      <c r="J586" s="141"/>
    </row>
    <row r="587" spans="1:10" s="13" customFormat="1" ht="27.75" customHeight="1" x14ac:dyDescent="0.2">
      <c r="A587" s="35">
        <f t="shared" si="17"/>
        <v>569</v>
      </c>
      <c r="B587" s="22" t="s">
        <v>439</v>
      </c>
      <c r="C587" s="22" t="s">
        <v>440</v>
      </c>
      <c r="D587" s="22">
        <v>2014.6</v>
      </c>
      <c r="E587" s="157" t="s">
        <v>988</v>
      </c>
      <c r="F587" s="162">
        <v>617</v>
      </c>
      <c r="G587" s="17">
        <v>1454</v>
      </c>
      <c r="H587" s="20" t="s">
        <v>189</v>
      </c>
      <c r="I587" s="19" t="s">
        <v>236</v>
      </c>
      <c r="J587" s="141"/>
    </row>
    <row r="588" spans="1:10" ht="28.5" customHeight="1" x14ac:dyDescent="0.2">
      <c r="A588" s="35">
        <f t="shared" si="17"/>
        <v>570</v>
      </c>
      <c r="B588" s="36" t="s">
        <v>468</v>
      </c>
      <c r="C588" s="36" t="s">
        <v>173</v>
      </c>
      <c r="D588" s="2">
        <v>2014.7</v>
      </c>
      <c r="E588" s="44" t="s">
        <v>1037</v>
      </c>
      <c r="F588" s="42">
        <v>810</v>
      </c>
      <c r="G588" s="42">
        <v>1734</v>
      </c>
      <c r="H588" s="45" t="s">
        <v>109</v>
      </c>
      <c r="I588" s="43" t="s">
        <v>236</v>
      </c>
      <c r="J588" s="141"/>
    </row>
    <row r="589" spans="1:10" ht="27.75" customHeight="1" x14ac:dyDescent="0.2">
      <c r="A589" s="35">
        <f t="shared" si="17"/>
        <v>571</v>
      </c>
      <c r="B589" s="15" t="s">
        <v>500</v>
      </c>
      <c r="C589" s="22" t="s">
        <v>440</v>
      </c>
      <c r="D589" s="28">
        <v>2014.1</v>
      </c>
      <c r="E589" s="16" t="s">
        <v>1103</v>
      </c>
      <c r="F589" s="17">
        <v>963</v>
      </c>
      <c r="G589" s="17">
        <v>2064</v>
      </c>
      <c r="H589" s="20" t="s">
        <v>109</v>
      </c>
      <c r="I589" s="19" t="s">
        <v>236</v>
      </c>
      <c r="J589" s="141"/>
    </row>
    <row r="590" spans="1:10" s="13" customFormat="1" ht="27.75" customHeight="1" x14ac:dyDescent="0.2">
      <c r="A590" s="35">
        <f t="shared" si="17"/>
        <v>572</v>
      </c>
      <c r="B590" s="22" t="s">
        <v>558</v>
      </c>
      <c r="C590" s="22" t="s">
        <v>440</v>
      </c>
      <c r="D590" s="22">
        <v>2015.6</v>
      </c>
      <c r="E590" s="24" t="s">
        <v>1074</v>
      </c>
      <c r="F590" s="23">
        <v>2310</v>
      </c>
      <c r="G590" s="23">
        <v>4745</v>
      </c>
      <c r="H590" s="25" t="s">
        <v>189</v>
      </c>
      <c r="I590" s="27" t="s">
        <v>236</v>
      </c>
      <c r="J590" s="141"/>
    </row>
    <row r="591" spans="1:10" ht="27.75" customHeight="1" x14ac:dyDescent="0.2">
      <c r="A591" s="319" t="s">
        <v>2337</v>
      </c>
      <c r="B591" s="320"/>
      <c r="C591" s="320"/>
      <c r="D591" s="320"/>
      <c r="E591" s="320"/>
      <c r="F591" s="320"/>
      <c r="G591" s="320"/>
      <c r="H591" s="320"/>
      <c r="I591" s="321"/>
    </row>
    <row r="592" spans="1:10" s="13" customFormat="1" ht="27.75" customHeight="1" x14ac:dyDescent="0.2">
      <c r="A592" s="35">
        <f>ROW()-19</f>
        <v>573</v>
      </c>
      <c r="B592" s="22" t="s">
        <v>769</v>
      </c>
      <c r="C592" s="152" t="s">
        <v>770</v>
      </c>
      <c r="D592" s="22">
        <v>2016.11</v>
      </c>
      <c r="E592" s="24" t="s">
        <v>1001</v>
      </c>
      <c r="F592" s="163">
        <v>136</v>
      </c>
      <c r="G592" s="164">
        <v>314</v>
      </c>
      <c r="H592" s="156" t="s">
        <v>254</v>
      </c>
      <c r="I592" s="256" t="s">
        <v>236</v>
      </c>
      <c r="J592" s="4"/>
    </row>
    <row r="593" spans="1:10" s="13" customFormat="1" ht="27.75" customHeight="1" x14ac:dyDescent="0.2">
      <c r="A593" s="35">
        <f t="shared" ref="A593:A594" si="18">ROW()-19</f>
        <v>574</v>
      </c>
      <c r="B593" s="118" t="s">
        <v>1615</v>
      </c>
      <c r="C593" s="118" t="s">
        <v>2266</v>
      </c>
      <c r="D593" s="118">
        <v>2018.7</v>
      </c>
      <c r="E593" s="119" t="s">
        <v>1566</v>
      </c>
      <c r="F593" s="120">
        <v>1924</v>
      </c>
      <c r="G593" s="120">
        <v>4236</v>
      </c>
      <c r="H593" s="121" t="s">
        <v>1635</v>
      </c>
      <c r="I593" s="123" t="s">
        <v>1475</v>
      </c>
      <c r="J593" s="143" t="s">
        <v>1787</v>
      </c>
    </row>
    <row r="594" spans="1:10" s="13" customFormat="1" ht="27.75" customHeight="1" x14ac:dyDescent="0.2">
      <c r="A594" s="35">
        <f t="shared" si="18"/>
        <v>575</v>
      </c>
      <c r="B594" s="22" t="s">
        <v>1804</v>
      </c>
      <c r="C594" s="134" t="s">
        <v>2266</v>
      </c>
      <c r="D594" s="22">
        <v>2018.12</v>
      </c>
      <c r="E594" s="128" t="s">
        <v>925</v>
      </c>
      <c r="F594" s="23">
        <v>687</v>
      </c>
      <c r="G594" s="23">
        <v>1508</v>
      </c>
      <c r="H594" s="126" t="s">
        <v>109</v>
      </c>
      <c r="I594" s="127" t="s">
        <v>146</v>
      </c>
      <c r="J594" s="4"/>
    </row>
    <row r="595" spans="1:10" s="10" customFormat="1" ht="28.5" customHeight="1" x14ac:dyDescent="0.2">
      <c r="A595" s="319" t="s">
        <v>2320</v>
      </c>
      <c r="B595" s="320"/>
      <c r="C595" s="320"/>
      <c r="D595" s="320"/>
      <c r="E595" s="320"/>
      <c r="F595" s="320"/>
      <c r="G595" s="320"/>
      <c r="H595" s="320"/>
      <c r="I595" s="321"/>
      <c r="J595" s="4"/>
    </row>
    <row r="596" spans="1:10" ht="27.75" customHeight="1" x14ac:dyDescent="0.2">
      <c r="A596" s="35">
        <f>ROW()-20</f>
        <v>576</v>
      </c>
      <c r="B596" s="15" t="s">
        <v>238</v>
      </c>
      <c r="C596" s="2" t="s">
        <v>2224</v>
      </c>
      <c r="D596" s="22">
        <v>2010.8</v>
      </c>
      <c r="E596" s="16" t="s">
        <v>935</v>
      </c>
      <c r="F596" s="17">
        <v>1602</v>
      </c>
      <c r="G596" s="17">
        <v>2755</v>
      </c>
      <c r="H596" s="20" t="s">
        <v>124</v>
      </c>
      <c r="I596" s="19" t="s">
        <v>236</v>
      </c>
      <c r="J596" s="143"/>
    </row>
    <row r="597" spans="1:10" x14ac:dyDescent="0.2">
      <c r="A597" s="35">
        <f t="shared" ref="A597:A631" si="19">ROW()-20</f>
        <v>577</v>
      </c>
      <c r="B597" s="15" t="s">
        <v>170</v>
      </c>
      <c r="C597" s="2" t="s">
        <v>2224</v>
      </c>
      <c r="D597" s="22">
        <v>2011.3</v>
      </c>
      <c r="E597" s="16" t="s">
        <v>988</v>
      </c>
      <c r="F597" s="17">
        <v>1386</v>
      </c>
      <c r="G597" s="17">
        <v>2733</v>
      </c>
      <c r="H597" s="20" t="s">
        <v>114</v>
      </c>
      <c r="I597" s="19" t="s">
        <v>236</v>
      </c>
    </row>
    <row r="598" spans="1:10" x14ac:dyDescent="0.2">
      <c r="A598" s="35">
        <f t="shared" si="19"/>
        <v>578</v>
      </c>
      <c r="B598" s="15" t="s">
        <v>182</v>
      </c>
      <c r="C598" s="2" t="s">
        <v>2224</v>
      </c>
      <c r="D598" s="22">
        <v>2011.6</v>
      </c>
      <c r="E598" s="16" t="s">
        <v>1216</v>
      </c>
      <c r="F598" s="17">
        <v>1732</v>
      </c>
      <c r="G598" s="17">
        <v>3481</v>
      </c>
      <c r="H598" s="20" t="s">
        <v>6</v>
      </c>
      <c r="I598" s="19" t="s">
        <v>236</v>
      </c>
    </row>
    <row r="599" spans="1:10" x14ac:dyDescent="0.2">
      <c r="A599" s="35">
        <f t="shared" si="19"/>
        <v>579</v>
      </c>
      <c r="B599" s="15" t="s">
        <v>282</v>
      </c>
      <c r="C599" s="2" t="s">
        <v>2224</v>
      </c>
      <c r="D599" s="22">
        <v>2011.11</v>
      </c>
      <c r="E599" s="16" t="s">
        <v>1193</v>
      </c>
      <c r="F599" s="17">
        <v>535</v>
      </c>
      <c r="G599" s="17">
        <v>808</v>
      </c>
      <c r="H599" s="20" t="s">
        <v>109</v>
      </c>
      <c r="I599" s="19" t="s">
        <v>236</v>
      </c>
    </row>
    <row r="600" spans="1:10" x14ac:dyDescent="0.2">
      <c r="A600" s="35">
        <f t="shared" si="19"/>
        <v>580</v>
      </c>
      <c r="B600" s="167" t="s">
        <v>221</v>
      </c>
      <c r="C600" s="2" t="s">
        <v>2224</v>
      </c>
      <c r="D600" s="167">
        <v>2012.9</v>
      </c>
      <c r="E600" s="168" t="s">
        <v>1119</v>
      </c>
      <c r="F600" s="169">
        <v>989</v>
      </c>
      <c r="G600" s="169">
        <v>2034</v>
      </c>
      <c r="H600" s="170" t="s">
        <v>109</v>
      </c>
      <c r="I600" s="262" t="s">
        <v>236</v>
      </c>
    </row>
    <row r="601" spans="1:10" x14ac:dyDescent="0.2">
      <c r="A601" s="35">
        <f t="shared" si="19"/>
        <v>581</v>
      </c>
      <c r="B601" s="160" t="s">
        <v>241</v>
      </c>
      <c r="C601" s="2" t="s">
        <v>2224</v>
      </c>
      <c r="D601" s="22">
        <v>2012.11</v>
      </c>
      <c r="E601" s="16" t="s">
        <v>1168</v>
      </c>
      <c r="F601" s="17">
        <v>967</v>
      </c>
      <c r="G601" s="17">
        <v>3047</v>
      </c>
      <c r="H601" s="20" t="s">
        <v>189</v>
      </c>
      <c r="I601" s="19" t="s">
        <v>236</v>
      </c>
    </row>
    <row r="602" spans="1:10" ht="27.75" customHeight="1" x14ac:dyDescent="0.2">
      <c r="A602" s="35">
        <f t="shared" si="19"/>
        <v>582</v>
      </c>
      <c r="B602" s="22" t="s">
        <v>379</v>
      </c>
      <c r="C602" s="2" t="s">
        <v>2224</v>
      </c>
      <c r="D602" s="15">
        <v>2013.9</v>
      </c>
      <c r="E602" s="16" t="s">
        <v>1153</v>
      </c>
      <c r="F602" s="17">
        <v>1706</v>
      </c>
      <c r="G602" s="17">
        <v>4233</v>
      </c>
      <c r="H602" s="20" t="s">
        <v>106</v>
      </c>
      <c r="I602" s="19" t="s">
        <v>236</v>
      </c>
      <c r="J602" s="141"/>
    </row>
    <row r="603" spans="1:10" x14ac:dyDescent="0.2">
      <c r="A603" s="35">
        <f t="shared" si="19"/>
        <v>583</v>
      </c>
      <c r="B603" s="22" t="s">
        <v>418</v>
      </c>
      <c r="C603" s="2" t="s">
        <v>2224</v>
      </c>
      <c r="D603" s="22">
        <v>2014.1</v>
      </c>
      <c r="E603" s="157" t="s">
        <v>1119</v>
      </c>
      <c r="F603" s="162">
        <v>653</v>
      </c>
      <c r="G603" s="17">
        <v>875</v>
      </c>
      <c r="H603" s="20" t="s">
        <v>109</v>
      </c>
      <c r="I603" s="19" t="s">
        <v>236</v>
      </c>
    </row>
    <row r="604" spans="1:10" ht="27.75" customHeight="1" x14ac:dyDescent="0.2">
      <c r="A604" s="35">
        <f t="shared" si="19"/>
        <v>584</v>
      </c>
      <c r="B604" s="22" t="s">
        <v>431</v>
      </c>
      <c r="C604" s="2" t="s">
        <v>2224</v>
      </c>
      <c r="D604" s="22">
        <v>2014.4</v>
      </c>
      <c r="E604" s="157" t="s">
        <v>925</v>
      </c>
      <c r="F604" s="162">
        <v>3664</v>
      </c>
      <c r="G604" s="17">
        <v>3995</v>
      </c>
      <c r="H604" s="20" t="s">
        <v>6</v>
      </c>
      <c r="I604" s="19" t="s">
        <v>236</v>
      </c>
      <c r="J604" s="141"/>
    </row>
    <row r="605" spans="1:10" x14ac:dyDescent="0.2">
      <c r="A605" s="35">
        <f t="shared" si="19"/>
        <v>585</v>
      </c>
      <c r="B605" s="167" t="s">
        <v>472</v>
      </c>
      <c r="C605" s="2" t="s">
        <v>2224</v>
      </c>
      <c r="D605" s="103">
        <v>2014.7</v>
      </c>
      <c r="E605" s="168" t="s">
        <v>947</v>
      </c>
      <c r="F605" s="169">
        <v>477</v>
      </c>
      <c r="G605" s="169">
        <v>858</v>
      </c>
      <c r="H605" s="170" t="s">
        <v>189</v>
      </c>
      <c r="I605" s="262" t="s">
        <v>236</v>
      </c>
    </row>
    <row r="606" spans="1:10" x14ac:dyDescent="0.2">
      <c r="A606" s="35">
        <f t="shared" si="19"/>
        <v>586</v>
      </c>
      <c r="B606" s="15" t="s">
        <v>467</v>
      </c>
      <c r="C606" s="2" t="s">
        <v>2224</v>
      </c>
      <c r="D606" s="22">
        <v>2014.8</v>
      </c>
      <c r="E606" s="16" t="s">
        <v>1092</v>
      </c>
      <c r="F606" s="17">
        <v>1053</v>
      </c>
      <c r="G606" s="17">
        <v>2208</v>
      </c>
      <c r="H606" s="20" t="s">
        <v>254</v>
      </c>
      <c r="I606" s="19" t="s">
        <v>236</v>
      </c>
    </row>
    <row r="607" spans="1:10" x14ac:dyDescent="0.2">
      <c r="A607" s="35">
        <f t="shared" si="19"/>
        <v>587</v>
      </c>
      <c r="B607" s="15" t="s">
        <v>485</v>
      </c>
      <c r="C607" s="2" t="s">
        <v>2224</v>
      </c>
      <c r="D607" s="22">
        <v>2014.8</v>
      </c>
      <c r="E607" s="16" t="s">
        <v>935</v>
      </c>
      <c r="F607" s="17">
        <v>3090</v>
      </c>
      <c r="G607" s="17">
        <v>6098</v>
      </c>
      <c r="H607" s="20" t="s">
        <v>189</v>
      </c>
      <c r="I607" s="19" t="s">
        <v>236</v>
      </c>
    </row>
    <row r="608" spans="1:10" x14ac:dyDescent="0.2">
      <c r="A608" s="35">
        <f t="shared" si="19"/>
        <v>588</v>
      </c>
      <c r="B608" s="15" t="s">
        <v>484</v>
      </c>
      <c r="C608" s="2" t="s">
        <v>2224</v>
      </c>
      <c r="D608" s="22">
        <v>2014.9</v>
      </c>
      <c r="E608" s="16" t="s">
        <v>1099</v>
      </c>
      <c r="F608" s="17">
        <v>2718</v>
      </c>
      <c r="G608" s="17">
        <v>7025</v>
      </c>
      <c r="H608" s="20" t="s">
        <v>254</v>
      </c>
      <c r="I608" s="19" t="s">
        <v>236</v>
      </c>
    </row>
    <row r="609" spans="1:10" x14ac:dyDescent="0.2">
      <c r="A609" s="35">
        <f t="shared" si="19"/>
        <v>589</v>
      </c>
      <c r="B609" s="15" t="s">
        <v>506</v>
      </c>
      <c r="C609" s="49" t="s">
        <v>2224</v>
      </c>
      <c r="D609" s="22">
        <v>2014.11</v>
      </c>
      <c r="E609" s="16" t="s">
        <v>1105</v>
      </c>
      <c r="F609" s="17">
        <v>1085</v>
      </c>
      <c r="G609" s="17">
        <v>2315</v>
      </c>
      <c r="H609" s="20" t="s">
        <v>109</v>
      </c>
      <c r="I609" s="19" t="s">
        <v>2349</v>
      </c>
    </row>
    <row r="610" spans="1:10" ht="27.75" customHeight="1" x14ac:dyDescent="0.2">
      <c r="A610" s="35">
        <f t="shared" si="19"/>
        <v>590</v>
      </c>
      <c r="B610" s="15" t="s">
        <v>510</v>
      </c>
      <c r="C610" s="2" t="s">
        <v>2224</v>
      </c>
      <c r="D610" s="22">
        <v>2014.11</v>
      </c>
      <c r="E610" s="16" t="s">
        <v>1096</v>
      </c>
      <c r="F610" s="17">
        <v>1061</v>
      </c>
      <c r="G610" s="17">
        <v>1459</v>
      </c>
      <c r="H610" s="20" t="s">
        <v>254</v>
      </c>
      <c r="I610" s="19" t="s">
        <v>236</v>
      </c>
      <c r="J610" s="143"/>
    </row>
    <row r="611" spans="1:10" ht="27.75" customHeight="1" x14ac:dyDescent="0.2">
      <c r="A611" s="35">
        <f t="shared" si="19"/>
        <v>591</v>
      </c>
      <c r="B611" s="15" t="s">
        <v>515</v>
      </c>
      <c r="C611" s="2" t="s">
        <v>2224</v>
      </c>
      <c r="D611" s="22">
        <v>2014.12</v>
      </c>
      <c r="E611" s="16" t="s">
        <v>1092</v>
      </c>
      <c r="F611" s="17">
        <v>447</v>
      </c>
      <c r="G611" s="17">
        <v>905</v>
      </c>
      <c r="H611" s="20" t="s">
        <v>189</v>
      </c>
      <c r="I611" s="19" t="s">
        <v>236</v>
      </c>
      <c r="J611" s="143"/>
    </row>
    <row r="612" spans="1:10" ht="27.75" customHeight="1" x14ac:dyDescent="0.2">
      <c r="A612" s="35">
        <f t="shared" si="19"/>
        <v>592</v>
      </c>
      <c r="B612" s="22" t="s">
        <v>532</v>
      </c>
      <c r="C612" s="2" t="s">
        <v>2224</v>
      </c>
      <c r="D612" s="22">
        <v>2015.2</v>
      </c>
      <c r="E612" s="24" t="s">
        <v>969</v>
      </c>
      <c r="F612" s="23">
        <v>224</v>
      </c>
      <c r="G612" s="23">
        <v>395</v>
      </c>
      <c r="H612" s="25" t="s">
        <v>189</v>
      </c>
      <c r="I612" s="27" t="s">
        <v>236</v>
      </c>
      <c r="J612" s="141"/>
    </row>
    <row r="613" spans="1:10" ht="27.75" customHeight="1" x14ac:dyDescent="0.2">
      <c r="A613" s="35">
        <f t="shared" si="19"/>
        <v>593</v>
      </c>
      <c r="B613" s="22" t="s">
        <v>548</v>
      </c>
      <c r="C613" s="2" t="s">
        <v>2224</v>
      </c>
      <c r="D613" s="22">
        <v>2015.4</v>
      </c>
      <c r="E613" s="24" t="s">
        <v>1067</v>
      </c>
      <c r="F613" s="23">
        <v>856</v>
      </c>
      <c r="G613" s="23">
        <v>1749</v>
      </c>
      <c r="H613" s="25" t="s">
        <v>189</v>
      </c>
      <c r="I613" s="27" t="s">
        <v>236</v>
      </c>
      <c r="J613" s="141"/>
    </row>
    <row r="614" spans="1:10" ht="27.75" customHeight="1" x14ac:dyDescent="0.2">
      <c r="A614" s="35">
        <f t="shared" si="19"/>
        <v>594</v>
      </c>
      <c r="B614" s="22" t="s">
        <v>553</v>
      </c>
      <c r="C614" s="2" t="s">
        <v>2224</v>
      </c>
      <c r="D614" s="22">
        <v>2015.5</v>
      </c>
      <c r="E614" s="24" t="s">
        <v>1069</v>
      </c>
      <c r="F614" s="23">
        <v>1118</v>
      </c>
      <c r="G614" s="23">
        <v>2086</v>
      </c>
      <c r="H614" s="25" t="s">
        <v>254</v>
      </c>
      <c r="I614" s="27" t="s">
        <v>513</v>
      </c>
      <c r="J614" s="141"/>
    </row>
    <row r="615" spans="1:10" ht="27.75" customHeight="1" x14ac:dyDescent="0.2">
      <c r="A615" s="35">
        <f t="shared" si="19"/>
        <v>595</v>
      </c>
      <c r="B615" s="22" t="s">
        <v>586</v>
      </c>
      <c r="C615" s="2" t="s">
        <v>2224</v>
      </c>
      <c r="D615" s="22">
        <v>2015.8</v>
      </c>
      <c r="E615" s="24" t="s">
        <v>1088</v>
      </c>
      <c r="F615" s="23">
        <v>1186</v>
      </c>
      <c r="G615" s="23">
        <v>2572</v>
      </c>
      <c r="H615" s="25" t="s">
        <v>254</v>
      </c>
      <c r="I615" s="27" t="s">
        <v>236</v>
      </c>
      <c r="J615" s="141"/>
    </row>
    <row r="616" spans="1:10" s="13" customFormat="1" ht="27.75" customHeight="1" x14ac:dyDescent="0.2">
      <c r="A616" s="35">
        <f t="shared" si="19"/>
        <v>596</v>
      </c>
      <c r="B616" s="22" t="s">
        <v>678</v>
      </c>
      <c r="C616" s="2" t="s">
        <v>2224</v>
      </c>
      <c r="D616" s="22">
        <v>2016.7</v>
      </c>
      <c r="E616" s="24" t="s">
        <v>1013</v>
      </c>
      <c r="F616" s="23">
        <v>973</v>
      </c>
      <c r="G616" s="23">
        <v>2083</v>
      </c>
      <c r="H616" s="25" t="s">
        <v>108</v>
      </c>
      <c r="I616" s="27" t="s">
        <v>236</v>
      </c>
      <c r="J616" s="141"/>
    </row>
    <row r="617" spans="1:10" s="13" customFormat="1" ht="27.75" customHeight="1" x14ac:dyDescent="0.2">
      <c r="A617" s="35">
        <f t="shared" si="19"/>
        <v>597</v>
      </c>
      <c r="B617" s="22" t="s">
        <v>697</v>
      </c>
      <c r="C617" s="2" t="s">
        <v>2224</v>
      </c>
      <c r="D617" s="22">
        <v>2016.8</v>
      </c>
      <c r="E617" s="24" t="s">
        <v>951</v>
      </c>
      <c r="F617" s="23">
        <v>494</v>
      </c>
      <c r="G617" s="23">
        <v>995</v>
      </c>
      <c r="H617" s="25" t="s">
        <v>108</v>
      </c>
      <c r="I617" s="27" t="s">
        <v>236</v>
      </c>
      <c r="J617" s="141"/>
    </row>
    <row r="618" spans="1:10" ht="27.75" customHeight="1" x14ac:dyDescent="0.2">
      <c r="A618" s="35">
        <f t="shared" si="19"/>
        <v>598</v>
      </c>
      <c r="B618" s="22" t="s">
        <v>711</v>
      </c>
      <c r="C618" s="2" t="s">
        <v>2224</v>
      </c>
      <c r="D618" s="22">
        <v>2016.8</v>
      </c>
      <c r="E618" s="24" t="s">
        <v>929</v>
      </c>
      <c r="F618" s="23">
        <v>2038</v>
      </c>
      <c r="G618" s="23">
        <v>4193</v>
      </c>
      <c r="H618" s="25" t="s">
        <v>108</v>
      </c>
      <c r="I618" s="27" t="s">
        <v>236</v>
      </c>
      <c r="J618" s="141"/>
    </row>
    <row r="619" spans="1:10" s="10" customFormat="1" ht="28.5" customHeight="1" x14ac:dyDescent="0.2">
      <c r="A619" s="35">
        <f t="shared" si="19"/>
        <v>599</v>
      </c>
      <c r="B619" s="2" t="s">
        <v>725</v>
      </c>
      <c r="C619" s="2" t="s">
        <v>2224</v>
      </c>
      <c r="D619" s="60">
        <v>2016.1</v>
      </c>
      <c r="E619" s="37" t="s">
        <v>987</v>
      </c>
      <c r="F619" s="38">
        <v>1653</v>
      </c>
      <c r="G619" s="38">
        <v>2148</v>
      </c>
      <c r="H619" s="41" t="s">
        <v>108</v>
      </c>
      <c r="I619" s="40" t="s">
        <v>236</v>
      </c>
      <c r="J619" s="4"/>
    </row>
    <row r="620" spans="1:10" s="10" customFormat="1" ht="28.5" customHeight="1" x14ac:dyDescent="0.2">
      <c r="A620" s="35">
        <f t="shared" si="19"/>
        <v>600</v>
      </c>
      <c r="B620" s="2" t="s">
        <v>745</v>
      </c>
      <c r="C620" s="2" t="s">
        <v>2224</v>
      </c>
      <c r="D620" s="60">
        <v>2016.1</v>
      </c>
      <c r="E620" s="37" t="s">
        <v>991</v>
      </c>
      <c r="F620" s="38">
        <v>1531</v>
      </c>
      <c r="G620" s="38">
        <v>2965</v>
      </c>
      <c r="H620" s="41" t="s">
        <v>108</v>
      </c>
      <c r="I620" s="40" t="s">
        <v>236</v>
      </c>
      <c r="J620" s="4"/>
    </row>
    <row r="621" spans="1:10" ht="27.75" customHeight="1" x14ac:dyDescent="0.2">
      <c r="A621" s="35">
        <f t="shared" si="19"/>
        <v>601</v>
      </c>
      <c r="B621" s="22" t="s">
        <v>767</v>
      </c>
      <c r="C621" s="2" t="s">
        <v>2224</v>
      </c>
      <c r="D621" s="22">
        <v>2016.11</v>
      </c>
      <c r="E621" s="24" t="s">
        <v>1001</v>
      </c>
      <c r="F621" s="163">
        <v>2379</v>
      </c>
      <c r="G621" s="164">
        <v>4838</v>
      </c>
      <c r="H621" s="156" t="s">
        <v>254</v>
      </c>
      <c r="I621" s="259" t="s">
        <v>236</v>
      </c>
      <c r="J621" s="5"/>
    </row>
    <row r="622" spans="1:10" ht="27.75" customHeight="1" x14ac:dyDescent="0.2">
      <c r="A622" s="35">
        <f t="shared" si="19"/>
        <v>602</v>
      </c>
      <c r="B622" s="22" t="s">
        <v>766</v>
      </c>
      <c r="C622" s="2" t="s">
        <v>2224</v>
      </c>
      <c r="D622" s="22">
        <v>2016.11</v>
      </c>
      <c r="E622" s="24" t="s">
        <v>990</v>
      </c>
      <c r="F622" s="163">
        <v>512</v>
      </c>
      <c r="G622" s="164">
        <v>1344</v>
      </c>
      <c r="H622" s="156" t="s">
        <v>189</v>
      </c>
      <c r="I622" s="259" t="s">
        <v>236</v>
      </c>
    </row>
    <row r="623" spans="1:10" s="13" customFormat="1" ht="27.6" customHeight="1" x14ac:dyDescent="0.2">
      <c r="A623" s="35">
        <f t="shared" si="19"/>
        <v>603</v>
      </c>
      <c r="B623" s="22" t="s">
        <v>776</v>
      </c>
      <c r="C623" s="2" t="s">
        <v>2224</v>
      </c>
      <c r="D623" s="22">
        <v>2016.12</v>
      </c>
      <c r="E623" s="24" t="s">
        <v>940</v>
      </c>
      <c r="F623" s="163">
        <v>544</v>
      </c>
      <c r="G623" s="164">
        <v>1137</v>
      </c>
      <c r="H623" s="25" t="s">
        <v>180</v>
      </c>
      <c r="I623" s="259" t="s">
        <v>236</v>
      </c>
      <c r="J623" s="4"/>
    </row>
    <row r="624" spans="1:10" s="13" customFormat="1" ht="27.75" customHeight="1" x14ac:dyDescent="0.2">
      <c r="A624" s="35">
        <f t="shared" si="19"/>
        <v>604</v>
      </c>
      <c r="B624" s="113" t="s">
        <v>818</v>
      </c>
      <c r="C624" s="2" t="s">
        <v>2224</v>
      </c>
      <c r="D624" s="113">
        <v>2017.3</v>
      </c>
      <c r="E624" s="114" t="s">
        <v>912</v>
      </c>
      <c r="F624" s="223">
        <v>1301</v>
      </c>
      <c r="G624" s="115">
        <v>2116</v>
      </c>
      <c r="H624" s="248" t="s">
        <v>109</v>
      </c>
      <c r="I624" s="256" t="s">
        <v>236</v>
      </c>
      <c r="J624" s="141"/>
    </row>
    <row r="625" spans="1:10" s="13" customFormat="1" ht="27.75" customHeight="1" x14ac:dyDescent="0.2">
      <c r="A625" s="35">
        <f t="shared" si="19"/>
        <v>605</v>
      </c>
      <c r="B625" s="22" t="s">
        <v>827</v>
      </c>
      <c r="C625" s="2" t="s">
        <v>2224</v>
      </c>
      <c r="D625" s="22">
        <v>2017.5</v>
      </c>
      <c r="E625" s="24" t="s">
        <v>929</v>
      </c>
      <c r="F625" s="23">
        <v>1487</v>
      </c>
      <c r="G625" s="23">
        <v>3132</v>
      </c>
      <c r="H625" s="25" t="s">
        <v>189</v>
      </c>
      <c r="I625" s="259" t="s">
        <v>236</v>
      </c>
      <c r="J625" s="4"/>
    </row>
    <row r="626" spans="1:10" s="13" customFormat="1" ht="27.75" customHeight="1" x14ac:dyDescent="0.2">
      <c r="A626" s="35">
        <f t="shared" si="19"/>
        <v>606</v>
      </c>
      <c r="B626" s="22" t="s">
        <v>831</v>
      </c>
      <c r="C626" s="2" t="s">
        <v>2224</v>
      </c>
      <c r="D626" s="22">
        <v>2017.5</v>
      </c>
      <c r="E626" s="24" t="s">
        <v>921</v>
      </c>
      <c r="F626" s="23">
        <v>1309</v>
      </c>
      <c r="G626" s="23">
        <v>2924</v>
      </c>
      <c r="H626" s="25" t="s">
        <v>189</v>
      </c>
      <c r="I626" s="259" t="s">
        <v>236</v>
      </c>
      <c r="J626" s="4" t="s">
        <v>1787</v>
      </c>
    </row>
    <row r="627" spans="1:10" s="13" customFormat="1" ht="27.75" customHeight="1" x14ac:dyDescent="0.2">
      <c r="A627" s="35">
        <f t="shared" si="19"/>
        <v>607</v>
      </c>
      <c r="B627" s="108" t="s">
        <v>1407</v>
      </c>
      <c r="C627" s="2" t="s">
        <v>2224</v>
      </c>
      <c r="D627" s="22">
        <v>2017.11</v>
      </c>
      <c r="E627" s="24" t="s">
        <v>1419</v>
      </c>
      <c r="F627" s="23">
        <v>601</v>
      </c>
      <c r="G627" s="23">
        <v>1035</v>
      </c>
      <c r="H627" s="25" t="s">
        <v>124</v>
      </c>
      <c r="I627" s="27" t="s">
        <v>236</v>
      </c>
      <c r="J627" s="141"/>
    </row>
    <row r="628" spans="1:10" s="14" customFormat="1" ht="28.2" customHeight="1" x14ac:dyDescent="0.2">
      <c r="A628" s="35">
        <f t="shared" si="19"/>
        <v>608</v>
      </c>
      <c r="B628" s="89" t="s">
        <v>1484</v>
      </c>
      <c r="C628" s="2" t="s">
        <v>2224</v>
      </c>
      <c r="D628" s="2">
        <v>2018.2</v>
      </c>
      <c r="E628" s="37" t="s">
        <v>926</v>
      </c>
      <c r="F628" s="38">
        <v>878</v>
      </c>
      <c r="G628" s="38">
        <v>1960</v>
      </c>
      <c r="H628" s="41" t="s">
        <v>124</v>
      </c>
      <c r="I628" s="40" t="s">
        <v>1490</v>
      </c>
      <c r="J628" s="141"/>
    </row>
    <row r="629" spans="1:10" s="13" customFormat="1" ht="27.75" customHeight="1" x14ac:dyDescent="0.2">
      <c r="A629" s="35">
        <f t="shared" si="19"/>
        <v>609</v>
      </c>
      <c r="B629" s="130" t="s">
        <v>2279</v>
      </c>
      <c r="C629" s="2" t="s">
        <v>2224</v>
      </c>
      <c r="D629" s="22">
        <v>2019.4</v>
      </c>
      <c r="E629" s="128" t="s">
        <v>1917</v>
      </c>
      <c r="F629" s="23">
        <v>1283</v>
      </c>
      <c r="G629" s="23">
        <v>2628</v>
      </c>
      <c r="H629" s="126" t="s">
        <v>237</v>
      </c>
      <c r="I629" s="127" t="s">
        <v>236</v>
      </c>
      <c r="J629" s="141"/>
    </row>
    <row r="630" spans="1:10" s="13" customFormat="1" ht="27.75" customHeight="1" x14ac:dyDescent="0.2">
      <c r="A630" s="35">
        <f t="shared" si="19"/>
        <v>610</v>
      </c>
      <c r="B630" s="22" t="s">
        <v>2085</v>
      </c>
      <c r="C630" s="2" t="s">
        <v>2224</v>
      </c>
      <c r="D630" s="22">
        <v>2019.12</v>
      </c>
      <c r="E630" s="128" t="s">
        <v>2095</v>
      </c>
      <c r="F630" s="23">
        <v>3045</v>
      </c>
      <c r="G630" s="23">
        <v>6005</v>
      </c>
      <c r="H630" s="126" t="s">
        <v>237</v>
      </c>
      <c r="I630" s="127" t="s">
        <v>1898</v>
      </c>
      <c r="J630" s="143"/>
    </row>
    <row r="631" spans="1:10" ht="27.75" customHeight="1" x14ac:dyDescent="0.2">
      <c r="A631" s="35">
        <f t="shared" si="19"/>
        <v>611</v>
      </c>
      <c r="B631" s="22" t="s">
        <v>2367</v>
      </c>
      <c r="C631" s="134" t="s">
        <v>2368</v>
      </c>
      <c r="D631" s="22">
        <v>2020.4</v>
      </c>
      <c r="E631" s="128" t="s">
        <v>2359</v>
      </c>
      <c r="F631" s="23">
        <v>2102</v>
      </c>
      <c r="G631" s="23">
        <v>4436</v>
      </c>
      <c r="H631" s="126" t="s">
        <v>237</v>
      </c>
      <c r="I631" s="127" t="s">
        <v>236</v>
      </c>
      <c r="J631" s="4" t="s">
        <v>2056</v>
      </c>
    </row>
    <row r="632" spans="1:10" s="13" customFormat="1" ht="28.5" customHeight="1" x14ac:dyDescent="0.2">
      <c r="A632" s="319" t="s">
        <v>2350</v>
      </c>
      <c r="B632" s="320"/>
      <c r="C632" s="320"/>
      <c r="D632" s="320"/>
      <c r="E632" s="320"/>
      <c r="F632" s="320"/>
      <c r="G632" s="320"/>
      <c r="H632" s="320"/>
      <c r="I632" s="321"/>
      <c r="J632" s="4"/>
    </row>
    <row r="633" spans="1:10" s="13" customFormat="1" ht="28.5" customHeight="1" x14ac:dyDescent="0.2">
      <c r="A633" s="35">
        <f>ROW()-21</f>
        <v>612</v>
      </c>
      <c r="B633" s="36" t="s">
        <v>150</v>
      </c>
      <c r="C633" s="2" t="s">
        <v>2351</v>
      </c>
      <c r="D633" s="2">
        <v>2010.8</v>
      </c>
      <c r="E633" s="44" t="s">
        <v>1231</v>
      </c>
      <c r="F633" s="42">
        <v>1506</v>
      </c>
      <c r="G633" s="42">
        <v>2156</v>
      </c>
      <c r="H633" s="45" t="s">
        <v>6</v>
      </c>
      <c r="I633" s="43" t="s">
        <v>236</v>
      </c>
      <c r="J633" s="4"/>
    </row>
    <row r="634" spans="1:10" s="13" customFormat="1" ht="28.5" customHeight="1" x14ac:dyDescent="0.2">
      <c r="A634" s="35">
        <f t="shared" ref="A634:A664" si="20">ROW()-21</f>
        <v>613</v>
      </c>
      <c r="B634" s="36" t="s">
        <v>230</v>
      </c>
      <c r="C634" s="2" t="s">
        <v>2351</v>
      </c>
      <c r="D634" s="36">
        <v>2012.9</v>
      </c>
      <c r="E634" s="44" t="s">
        <v>1102</v>
      </c>
      <c r="F634" s="42">
        <v>348</v>
      </c>
      <c r="G634" s="42">
        <v>1005</v>
      </c>
      <c r="H634" s="45" t="s">
        <v>114</v>
      </c>
      <c r="I634" s="43" t="s">
        <v>236</v>
      </c>
      <c r="J634" s="4"/>
    </row>
    <row r="635" spans="1:10" ht="27.75" customHeight="1" x14ac:dyDescent="0.2">
      <c r="A635" s="35">
        <f t="shared" si="20"/>
        <v>614</v>
      </c>
      <c r="B635" s="15" t="s">
        <v>226</v>
      </c>
      <c r="C635" s="2" t="s">
        <v>2351</v>
      </c>
      <c r="D635" s="15">
        <v>2012.9</v>
      </c>
      <c r="E635" s="16" t="s">
        <v>935</v>
      </c>
      <c r="F635" s="17">
        <v>1243</v>
      </c>
      <c r="G635" s="17">
        <v>2321</v>
      </c>
      <c r="H635" s="20" t="s">
        <v>109</v>
      </c>
      <c r="I635" s="19" t="s">
        <v>234</v>
      </c>
      <c r="J635" s="4" t="s">
        <v>2341</v>
      </c>
    </row>
    <row r="636" spans="1:10" s="13" customFormat="1" ht="28.5" customHeight="1" x14ac:dyDescent="0.2">
      <c r="A636" s="35">
        <f t="shared" si="20"/>
        <v>615</v>
      </c>
      <c r="B636" s="2" t="s">
        <v>255</v>
      </c>
      <c r="C636" s="2" t="s">
        <v>2351</v>
      </c>
      <c r="D636" s="36">
        <v>2013.2</v>
      </c>
      <c r="E636" s="44" t="s">
        <v>1177</v>
      </c>
      <c r="F636" s="42">
        <v>714</v>
      </c>
      <c r="G636" s="42">
        <v>1172</v>
      </c>
      <c r="H636" s="45" t="s">
        <v>109</v>
      </c>
      <c r="I636" s="43" t="s">
        <v>236</v>
      </c>
      <c r="J636" s="4"/>
    </row>
    <row r="637" spans="1:10" ht="27.75" customHeight="1" x14ac:dyDescent="0.2">
      <c r="A637" s="35">
        <f t="shared" si="20"/>
        <v>616</v>
      </c>
      <c r="B637" s="15" t="s">
        <v>391</v>
      </c>
      <c r="C637" s="2" t="s">
        <v>2351</v>
      </c>
      <c r="D637" s="15">
        <v>2013.12</v>
      </c>
      <c r="E637" s="16" t="s">
        <v>1078</v>
      </c>
      <c r="F637" s="17">
        <v>856</v>
      </c>
      <c r="G637" s="17">
        <v>3080</v>
      </c>
      <c r="H637" s="20" t="s">
        <v>189</v>
      </c>
      <c r="I637" s="19" t="s">
        <v>236</v>
      </c>
    </row>
    <row r="638" spans="1:10" s="13" customFormat="1" ht="28.5" customHeight="1" x14ac:dyDescent="0.2">
      <c r="A638" s="35">
        <f t="shared" si="20"/>
        <v>617</v>
      </c>
      <c r="B638" s="2" t="s">
        <v>392</v>
      </c>
      <c r="C638" s="2" t="s">
        <v>2351</v>
      </c>
      <c r="D638" s="47">
        <v>2013.1</v>
      </c>
      <c r="E638" s="44" t="s">
        <v>1079</v>
      </c>
      <c r="F638" s="42">
        <v>927</v>
      </c>
      <c r="G638" s="42">
        <v>2164</v>
      </c>
      <c r="H638" s="45" t="s">
        <v>189</v>
      </c>
      <c r="I638" s="43" t="s">
        <v>236</v>
      </c>
      <c r="J638" s="4"/>
    </row>
    <row r="639" spans="1:10" s="13" customFormat="1" ht="28.5" customHeight="1" x14ac:dyDescent="0.2">
      <c r="A639" s="35">
        <f t="shared" si="20"/>
        <v>618</v>
      </c>
      <c r="B639" s="63" t="s">
        <v>382</v>
      </c>
      <c r="C639" s="2" t="s">
        <v>2351</v>
      </c>
      <c r="D639" s="36">
        <v>2013.11</v>
      </c>
      <c r="E639" s="44" t="s">
        <v>1154</v>
      </c>
      <c r="F639" s="42">
        <v>884</v>
      </c>
      <c r="G639" s="42">
        <v>2055</v>
      </c>
      <c r="H639" s="45" t="s">
        <v>124</v>
      </c>
      <c r="I639" s="43" t="s">
        <v>236</v>
      </c>
      <c r="J639" s="141"/>
    </row>
    <row r="640" spans="1:10" s="13" customFormat="1" ht="28.5" customHeight="1" x14ac:dyDescent="0.2">
      <c r="A640" s="35">
        <f t="shared" si="20"/>
        <v>619</v>
      </c>
      <c r="B640" s="36" t="s">
        <v>487</v>
      </c>
      <c r="C640" s="2" t="s">
        <v>2351</v>
      </c>
      <c r="D640" s="2">
        <v>2014.9</v>
      </c>
      <c r="E640" s="44" t="s">
        <v>1096</v>
      </c>
      <c r="F640" s="42">
        <v>620</v>
      </c>
      <c r="G640" s="42">
        <v>1407</v>
      </c>
      <c r="H640" s="45" t="s">
        <v>189</v>
      </c>
      <c r="I640" s="43" t="s">
        <v>236</v>
      </c>
      <c r="J640" s="141"/>
    </row>
    <row r="641" spans="1:10" s="13" customFormat="1" ht="28.5" customHeight="1" x14ac:dyDescent="0.2">
      <c r="A641" s="35">
        <f t="shared" si="20"/>
        <v>620</v>
      </c>
      <c r="B641" s="36" t="s">
        <v>503</v>
      </c>
      <c r="C641" s="2" t="s">
        <v>2351</v>
      </c>
      <c r="D641" s="60">
        <v>2014.1</v>
      </c>
      <c r="E641" s="44" t="s">
        <v>883</v>
      </c>
      <c r="F641" s="42">
        <v>406</v>
      </c>
      <c r="G641" s="42">
        <v>2469</v>
      </c>
      <c r="H641" s="45" t="s">
        <v>189</v>
      </c>
      <c r="I641" s="43" t="s">
        <v>236</v>
      </c>
      <c r="J641" s="141"/>
    </row>
    <row r="642" spans="1:10" s="13" customFormat="1" ht="28.5" customHeight="1" x14ac:dyDescent="0.2">
      <c r="A642" s="35">
        <f t="shared" si="20"/>
        <v>621</v>
      </c>
      <c r="B642" s="36" t="s">
        <v>508</v>
      </c>
      <c r="C642" s="2" t="s">
        <v>2351</v>
      </c>
      <c r="D642" s="2">
        <v>2014.11</v>
      </c>
      <c r="E642" s="44" t="s">
        <v>936</v>
      </c>
      <c r="F642" s="42">
        <v>935</v>
      </c>
      <c r="G642" s="42">
        <v>2131</v>
      </c>
      <c r="H642" s="45" t="s">
        <v>109</v>
      </c>
      <c r="I642" s="43" t="s">
        <v>236</v>
      </c>
      <c r="J642" s="141"/>
    </row>
    <row r="643" spans="1:10" s="13" customFormat="1" ht="28.5" customHeight="1" x14ac:dyDescent="0.2">
      <c r="A643" s="35">
        <f t="shared" si="20"/>
        <v>622</v>
      </c>
      <c r="B643" s="2" t="s">
        <v>546</v>
      </c>
      <c r="C643" s="2" t="s">
        <v>2351</v>
      </c>
      <c r="D643" s="2">
        <v>2015.4</v>
      </c>
      <c r="E643" s="37" t="s">
        <v>1063</v>
      </c>
      <c r="F643" s="38">
        <v>805</v>
      </c>
      <c r="G643" s="38">
        <v>1697</v>
      </c>
      <c r="H643" s="41" t="s">
        <v>189</v>
      </c>
      <c r="I643" s="40" t="s">
        <v>236</v>
      </c>
      <c r="J643" s="141"/>
    </row>
    <row r="644" spans="1:10" ht="27.75" customHeight="1" x14ac:dyDescent="0.2">
      <c r="A644" s="35">
        <f t="shared" si="20"/>
        <v>623</v>
      </c>
      <c r="B644" s="22" t="s">
        <v>564</v>
      </c>
      <c r="C644" s="2" t="s">
        <v>2351</v>
      </c>
      <c r="D644" s="22">
        <v>2015.6</v>
      </c>
      <c r="E644" s="24" t="s">
        <v>935</v>
      </c>
      <c r="F644" s="23">
        <v>1749</v>
      </c>
      <c r="G644" s="23">
        <v>3615</v>
      </c>
      <c r="H644" s="25" t="s">
        <v>189</v>
      </c>
      <c r="I644" s="27" t="s">
        <v>236</v>
      </c>
    </row>
    <row r="645" spans="1:10" ht="27.75" customHeight="1" x14ac:dyDescent="0.2">
      <c r="A645" s="35">
        <f t="shared" si="20"/>
        <v>624</v>
      </c>
      <c r="B645" s="22" t="s">
        <v>587</v>
      </c>
      <c r="C645" s="2" t="s">
        <v>2351</v>
      </c>
      <c r="D645" s="22">
        <v>2015.8</v>
      </c>
      <c r="E645" s="24" t="s">
        <v>1089</v>
      </c>
      <c r="F645" s="23">
        <v>1013</v>
      </c>
      <c r="G645" s="23">
        <v>2042</v>
      </c>
      <c r="H645" s="25" t="s">
        <v>189</v>
      </c>
      <c r="I645" s="27" t="s">
        <v>437</v>
      </c>
    </row>
    <row r="646" spans="1:10" ht="27.75" customHeight="1" x14ac:dyDescent="0.2">
      <c r="A646" s="35">
        <f t="shared" si="20"/>
        <v>625</v>
      </c>
      <c r="B646" s="22" t="s">
        <v>599</v>
      </c>
      <c r="C646" s="2" t="s">
        <v>2351</v>
      </c>
      <c r="D646" s="22">
        <v>2015.9</v>
      </c>
      <c r="E646" s="24" t="s">
        <v>883</v>
      </c>
      <c r="F646" s="23">
        <v>778</v>
      </c>
      <c r="G646" s="23">
        <v>1522</v>
      </c>
      <c r="H646" s="25" t="s">
        <v>189</v>
      </c>
      <c r="I646" s="27" t="s">
        <v>236</v>
      </c>
    </row>
    <row r="647" spans="1:10" ht="27.75" customHeight="1" x14ac:dyDescent="0.2">
      <c r="A647" s="35">
        <f t="shared" si="20"/>
        <v>626</v>
      </c>
      <c r="B647" s="22" t="s">
        <v>606</v>
      </c>
      <c r="C647" s="2" t="s">
        <v>2351</v>
      </c>
      <c r="D647" s="28">
        <v>2015.1</v>
      </c>
      <c r="E647" s="24" t="s">
        <v>945</v>
      </c>
      <c r="F647" s="23">
        <v>350</v>
      </c>
      <c r="G647" s="23">
        <v>634</v>
      </c>
      <c r="H647" s="25" t="s">
        <v>254</v>
      </c>
      <c r="I647" s="27" t="s">
        <v>236</v>
      </c>
    </row>
    <row r="648" spans="1:10" ht="27.75" customHeight="1" x14ac:dyDescent="0.2">
      <c r="A648" s="35">
        <f t="shared" si="20"/>
        <v>627</v>
      </c>
      <c r="B648" s="113" t="s">
        <v>622</v>
      </c>
      <c r="C648" s="2" t="s">
        <v>2351</v>
      </c>
      <c r="D648" s="113">
        <v>2015.11</v>
      </c>
      <c r="E648" s="114" t="s">
        <v>1042</v>
      </c>
      <c r="F648" s="115">
        <v>880</v>
      </c>
      <c r="G648" s="115">
        <v>1933</v>
      </c>
      <c r="H648" s="116" t="s">
        <v>109</v>
      </c>
      <c r="I648" s="117" t="s">
        <v>236</v>
      </c>
    </row>
    <row r="649" spans="1:10" ht="27.75" customHeight="1" x14ac:dyDescent="0.2">
      <c r="A649" s="35">
        <f t="shared" si="20"/>
        <v>628</v>
      </c>
      <c r="B649" s="22" t="s">
        <v>652</v>
      </c>
      <c r="C649" s="2" t="s">
        <v>2351</v>
      </c>
      <c r="D649" s="22">
        <v>2016.4</v>
      </c>
      <c r="E649" s="24" t="s">
        <v>981</v>
      </c>
      <c r="F649" s="23">
        <v>1098</v>
      </c>
      <c r="G649" s="23">
        <v>2218</v>
      </c>
      <c r="H649" s="25" t="s">
        <v>108</v>
      </c>
      <c r="I649" s="27" t="s">
        <v>236</v>
      </c>
    </row>
    <row r="650" spans="1:10" ht="27.75" customHeight="1" x14ac:dyDescent="0.2">
      <c r="A650" s="35">
        <f t="shared" si="20"/>
        <v>629</v>
      </c>
      <c r="B650" s="22" t="s">
        <v>686</v>
      </c>
      <c r="C650" s="2" t="s">
        <v>2351</v>
      </c>
      <c r="D650" s="22">
        <v>2016.7</v>
      </c>
      <c r="E650" s="24" t="s">
        <v>991</v>
      </c>
      <c r="F650" s="23">
        <v>750</v>
      </c>
      <c r="G650" s="23">
        <v>1819</v>
      </c>
      <c r="H650" s="25" t="s">
        <v>108</v>
      </c>
      <c r="I650" s="27" t="s">
        <v>236</v>
      </c>
    </row>
    <row r="651" spans="1:10" s="13" customFormat="1" ht="28.5" customHeight="1" x14ac:dyDescent="0.2">
      <c r="A651" s="35">
        <f t="shared" si="20"/>
        <v>630</v>
      </c>
      <c r="B651" s="49" t="s">
        <v>2220</v>
      </c>
      <c r="C651" s="2" t="s">
        <v>2351</v>
      </c>
      <c r="D651" s="49">
        <v>2016.9</v>
      </c>
      <c r="E651" s="68" t="s">
        <v>966</v>
      </c>
      <c r="F651" s="69">
        <v>211</v>
      </c>
      <c r="G651" s="69">
        <v>502</v>
      </c>
      <c r="H651" s="70" t="s">
        <v>108</v>
      </c>
      <c r="I651" s="71" t="s">
        <v>236</v>
      </c>
      <c r="J651" s="141"/>
    </row>
    <row r="652" spans="1:10" s="13" customFormat="1" ht="28.5" customHeight="1" x14ac:dyDescent="0.2">
      <c r="A652" s="35">
        <f t="shared" si="20"/>
        <v>631</v>
      </c>
      <c r="B652" s="92" t="s">
        <v>749</v>
      </c>
      <c r="C652" s="2" t="s">
        <v>2351</v>
      </c>
      <c r="D652" s="196">
        <v>2016.1</v>
      </c>
      <c r="E652" s="93" t="s">
        <v>995</v>
      </c>
      <c r="F652" s="94">
        <v>675</v>
      </c>
      <c r="G652" s="94">
        <v>1654</v>
      </c>
      <c r="H652" s="95" t="s">
        <v>189</v>
      </c>
      <c r="I652" s="96" t="s">
        <v>236</v>
      </c>
      <c r="J652" s="141"/>
    </row>
    <row r="653" spans="1:10" ht="27.75" customHeight="1" x14ac:dyDescent="0.2">
      <c r="A653" s="35">
        <f t="shared" si="20"/>
        <v>632</v>
      </c>
      <c r="B653" s="22" t="s">
        <v>768</v>
      </c>
      <c r="C653" s="2" t="s">
        <v>2351</v>
      </c>
      <c r="D653" s="22">
        <v>2016.11</v>
      </c>
      <c r="E653" s="24" t="s">
        <v>1001</v>
      </c>
      <c r="F653" s="163">
        <v>395</v>
      </c>
      <c r="G653" s="164">
        <v>901</v>
      </c>
      <c r="H653" s="156" t="s">
        <v>254</v>
      </c>
      <c r="I653" s="259" t="s">
        <v>236</v>
      </c>
    </row>
    <row r="654" spans="1:10" s="13" customFormat="1" ht="28.5" customHeight="1" x14ac:dyDescent="0.2">
      <c r="A654" s="35">
        <f t="shared" si="20"/>
        <v>633</v>
      </c>
      <c r="B654" s="97" t="s">
        <v>839</v>
      </c>
      <c r="C654" s="2" t="s">
        <v>2351</v>
      </c>
      <c r="D654" s="98">
        <v>2017.6</v>
      </c>
      <c r="E654" s="99" t="s">
        <v>922</v>
      </c>
      <c r="F654" s="100">
        <v>186</v>
      </c>
      <c r="G654" s="100">
        <v>377</v>
      </c>
      <c r="H654" s="101" t="s">
        <v>124</v>
      </c>
      <c r="I654" s="102" t="s">
        <v>236</v>
      </c>
      <c r="J654" s="141"/>
    </row>
    <row r="655" spans="1:10" s="13" customFormat="1" ht="28.5" customHeight="1" x14ac:dyDescent="0.2">
      <c r="A655" s="35">
        <f t="shared" si="20"/>
        <v>634</v>
      </c>
      <c r="B655" s="97" t="s">
        <v>874</v>
      </c>
      <c r="C655" s="2" t="s">
        <v>2351</v>
      </c>
      <c r="D655" s="98">
        <v>2017.8</v>
      </c>
      <c r="E655" s="99" t="s">
        <v>883</v>
      </c>
      <c r="F655" s="100">
        <v>954</v>
      </c>
      <c r="G655" s="100">
        <v>2177</v>
      </c>
      <c r="H655" s="101" t="s">
        <v>189</v>
      </c>
      <c r="I655" s="102" t="s">
        <v>236</v>
      </c>
      <c r="J655" s="141"/>
    </row>
    <row r="656" spans="1:10" s="13" customFormat="1" ht="28.5" customHeight="1" x14ac:dyDescent="0.2">
      <c r="A656" s="35">
        <f t="shared" si="20"/>
        <v>635</v>
      </c>
      <c r="B656" s="97" t="s">
        <v>1713</v>
      </c>
      <c r="C656" s="2" t="s">
        <v>2351</v>
      </c>
      <c r="D656" s="98">
        <v>2018.3</v>
      </c>
      <c r="E656" s="99" t="s">
        <v>1050</v>
      </c>
      <c r="F656" s="100">
        <v>382</v>
      </c>
      <c r="G656" s="100">
        <v>993</v>
      </c>
      <c r="H656" s="101" t="s">
        <v>124</v>
      </c>
      <c r="I656" s="102" t="s">
        <v>188</v>
      </c>
      <c r="J656" s="4"/>
    </row>
    <row r="657" spans="1:223" s="13" customFormat="1" ht="28.5" customHeight="1" x14ac:dyDescent="0.2">
      <c r="A657" s="35">
        <f t="shared" si="20"/>
        <v>636</v>
      </c>
      <c r="B657" s="97" t="s">
        <v>504</v>
      </c>
      <c r="C657" s="2" t="s">
        <v>2351</v>
      </c>
      <c r="D657" s="98">
        <v>2018.3</v>
      </c>
      <c r="E657" s="99" t="s">
        <v>1511</v>
      </c>
      <c r="F657" s="100">
        <v>2613</v>
      </c>
      <c r="G657" s="100">
        <v>6144</v>
      </c>
      <c r="H657" s="101" t="s">
        <v>6</v>
      </c>
      <c r="I657" s="102" t="s">
        <v>188</v>
      </c>
      <c r="J657" s="4"/>
    </row>
    <row r="658" spans="1:223" ht="27.75" customHeight="1" x14ac:dyDescent="0.2">
      <c r="A658" s="35">
        <f t="shared" si="20"/>
        <v>637</v>
      </c>
      <c r="B658" s="22" t="s">
        <v>1526</v>
      </c>
      <c r="C658" s="2" t="s">
        <v>2351</v>
      </c>
      <c r="D658" s="22">
        <v>2018.4</v>
      </c>
      <c r="E658" s="111" t="s">
        <v>1539</v>
      </c>
      <c r="F658" s="23">
        <v>618</v>
      </c>
      <c r="G658" s="23">
        <v>1396</v>
      </c>
      <c r="H658" s="25" t="s">
        <v>1545</v>
      </c>
      <c r="I658" s="27" t="s">
        <v>188</v>
      </c>
    </row>
    <row r="659" spans="1:223" s="13" customFormat="1" ht="28.5" customHeight="1" x14ac:dyDescent="0.2">
      <c r="A659" s="35">
        <f t="shared" si="20"/>
        <v>638</v>
      </c>
      <c r="B659" s="97" t="s">
        <v>1606</v>
      </c>
      <c r="C659" s="2" t="s">
        <v>2351</v>
      </c>
      <c r="D659" s="98">
        <v>2018.6</v>
      </c>
      <c r="E659" s="99" t="s">
        <v>981</v>
      </c>
      <c r="F659" s="100">
        <v>796</v>
      </c>
      <c r="G659" s="100">
        <v>1605</v>
      </c>
      <c r="H659" s="101" t="s">
        <v>6</v>
      </c>
      <c r="I659" s="102" t="s">
        <v>146</v>
      </c>
      <c r="J659" s="4"/>
    </row>
    <row r="660" spans="1:223" s="13" customFormat="1" ht="28.5" customHeight="1" x14ac:dyDescent="0.2">
      <c r="A660" s="35">
        <f t="shared" si="20"/>
        <v>639</v>
      </c>
      <c r="B660" s="179" t="s">
        <v>1744</v>
      </c>
      <c r="C660" s="2" t="s">
        <v>2351</v>
      </c>
      <c r="D660" s="98" t="s">
        <v>1714</v>
      </c>
      <c r="E660" s="99" t="s">
        <v>1951</v>
      </c>
      <c r="F660" s="226">
        <v>319</v>
      </c>
      <c r="G660" s="226">
        <v>709</v>
      </c>
      <c r="H660" s="101" t="s">
        <v>252</v>
      </c>
      <c r="I660" s="267" t="s">
        <v>513</v>
      </c>
      <c r="J660" s="4"/>
    </row>
    <row r="661" spans="1:223" ht="27.75" customHeight="1" x14ac:dyDescent="0.2">
      <c r="A661" s="35">
        <f t="shared" si="20"/>
        <v>640</v>
      </c>
      <c r="B661" s="22" t="s">
        <v>1734</v>
      </c>
      <c r="C661" s="2" t="s">
        <v>2351</v>
      </c>
      <c r="D661" s="22" t="s">
        <v>1714</v>
      </c>
      <c r="E661" s="111" t="s">
        <v>1735</v>
      </c>
      <c r="F661" s="23">
        <v>1454</v>
      </c>
      <c r="G661" s="23">
        <v>3175</v>
      </c>
      <c r="H661" s="25" t="s">
        <v>1724</v>
      </c>
      <c r="I661" s="27" t="s">
        <v>1725</v>
      </c>
    </row>
    <row r="662" spans="1:223" ht="27.75" customHeight="1" x14ac:dyDescent="0.2">
      <c r="A662" s="35">
        <f t="shared" si="20"/>
        <v>641</v>
      </c>
      <c r="B662" s="22" t="s">
        <v>1736</v>
      </c>
      <c r="C662" s="2" t="s">
        <v>2351</v>
      </c>
      <c r="D662" s="22" t="s">
        <v>1714</v>
      </c>
      <c r="E662" s="110" t="s">
        <v>1737</v>
      </c>
      <c r="F662" s="23">
        <v>279</v>
      </c>
      <c r="G662" s="23">
        <v>810</v>
      </c>
      <c r="H662" s="25" t="s">
        <v>1738</v>
      </c>
      <c r="I662" s="27" t="s">
        <v>1725</v>
      </c>
    </row>
    <row r="663" spans="1:223" s="13" customFormat="1" ht="28.5" customHeight="1" x14ac:dyDescent="0.2">
      <c r="A663" s="35">
        <f t="shared" si="20"/>
        <v>642</v>
      </c>
      <c r="B663" s="98" t="s">
        <v>1936</v>
      </c>
      <c r="C663" s="2" t="s">
        <v>2351</v>
      </c>
      <c r="D663" s="98">
        <v>2019.5</v>
      </c>
      <c r="E663" s="205" t="s">
        <v>1929</v>
      </c>
      <c r="F663" s="100">
        <v>1413</v>
      </c>
      <c r="G663" s="100">
        <v>3040</v>
      </c>
      <c r="H663" s="244" t="s">
        <v>237</v>
      </c>
      <c r="I663" s="267" t="s">
        <v>1898</v>
      </c>
      <c r="J663" s="4"/>
    </row>
    <row r="664" spans="1:223" s="13" customFormat="1" ht="28.5" customHeight="1" x14ac:dyDescent="0.2">
      <c r="A664" s="35">
        <f t="shared" si="20"/>
        <v>643</v>
      </c>
      <c r="B664" s="98" t="s">
        <v>2116</v>
      </c>
      <c r="C664" s="2" t="s">
        <v>2351</v>
      </c>
      <c r="D664" s="98">
        <v>2020.1</v>
      </c>
      <c r="E664" s="205" t="s">
        <v>2071</v>
      </c>
      <c r="F664" s="100">
        <v>1810</v>
      </c>
      <c r="G664" s="100">
        <v>3726</v>
      </c>
      <c r="H664" s="244" t="s">
        <v>181</v>
      </c>
      <c r="I664" s="267" t="s">
        <v>236</v>
      </c>
      <c r="J664" s="4"/>
    </row>
    <row r="665" spans="1:223" s="13" customFormat="1" ht="27.75" customHeight="1" x14ac:dyDescent="0.2">
      <c r="A665" s="319" t="s">
        <v>2311</v>
      </c>
      <c r="B665" s="320"/>
      <c r="C665" s="320"/>
      <c r="D665" s="320"/>
      <c r="E665" s="320"/>
      <c r="F665" s="320"/>
      <c r="G665" s="320"/>
      <c r="H665" s="320"/>
      <c r="I665" s="321"/>
      <c r="J665" s="141"/>
    </row>
    <row r="666" spans="1:223" ht="27.75" customHeight="1" x14ac:dyDescent="0.2">
      <c r="A666" s="35">
        <f>ROW()-22</f>
        <v>644</v>
      </c>
      <c r="B666" s="15" t="s">
        <v>2353</v>
      </c>
      <c r="C666" s="22" t="s">
        <v>2157</v>
      </c>
      <c r="D666" s="15">
        <v>2013.12</v>
      </c>
      <c r="E666" s="16" t="s">
        <v>883</v>
      </c>
      <c r="F666" s="17">
        <v>528</v>
      </c>
      <c r="G666" s="17">
        <v>1197</v>
      </c>
      <c r="H666" s="20" t="s">
        <v>254</v>
      </c>
      <c r="I666" s="19" t="s">
        <v>1476</v>
      </c>
      <c r="J666" s="145"/>
    </row>
    <row r="667" spans="1:223" ht="28.5" customHeight="1" x14ac:dyDescent="0.2">
      <c r="A667" s="35">
        <f t="shared" ref="A667:A670" si="21">ROW()-22</f>
        <v>645</v>
      </c>
      <c r="B667" s="2" t="s">
        <v>642</v>
      </c>
      <c r="C667" s="2" t="s">
        <v>1544</v>
      </c>
      <c r="D667" s="2">
        <v>2016.3</v>
      </c>
      <c r="E667" s="37" t="s">
        <v>933</v>
      </c>
      <c r="F667" s="38">
        <v>1929</v>
      </c>
      <c r="G667" s="38">
        <v>3152</v>
      </c>
      <c r="H667" s="41" t="s">
        <v>108</v>
      </c>
      <c r="I667" s="40" t="s">
        <v>236</v>
      </c>
      <c r="J667" s="141"/>
    </row>
    <row r="668" spans="1:223" ht="28.5" customHeight="1" x14ac:dyDescent="0.2">
      <c r="A668" s="35">
        <f t="shared" si="21"/>
        <v>646</v>
      </c>
      <c r="B668" s="2" t="s">
        <v>759</v>
      </c>
      <c r="C668" s="87" t="s">
        <v>1544</v>
      </c>
      <c r="D668" s="2">
        <v>2016.11</v>
      </c>
      <c r="E668" s="37" t="s">
        <v>933</v>
      </c>
      <c r="F668" s="81">
        <v>349</v>
      </c>
      <c r="G668" s="82">
        <v>344</v>
      </c>
      <c r="H668" s="41" t="s">
        <v>180</v>
      </c>
      <c r="I668" s="84" t="s">
        <v>236</v>
      </c>
    </row>
    <row r="669" spans="1:223" ht="28.5" customHeight="1" x14ac:dyDescent="0.2">
      <c r="A669" s="35">
        <f t="shared" si="21"/>
        <v>647</v>
      </c>
      <c r="B669" s="91" t="s">
        <v>1518</v>
      </c>
      <c r="C669" s="49" t="s">
        <v>1544</v>
      </c>
      <c r="D669" s="49">
        <v>2018.4</v>
      </c>
      <c r="E669" s="212" t="s">
        <v>1533</v>
      </c>
      <c r="F669" s="69">
        <v>2033</v>
      </c>
      <c r="G669" s="69">
        <v>4622</v>
      </c>
      <c r="H669" s="70" t="s">
        <v>189</v>
      </c>
      <c r="I669" s="71" t="s">
        <v>1630</v>
      </c>
    </row>
    <row r="670" spans="1:223" ht="28.5" customHeight="1" x14ac:dyDescent="0.2">
      <c r="A670" s="35">
        <f t="shared" si="21"/>
        <v>648</v>
      </c>
      <c r="B670" s="176" t="s">
        <v>1702</v>
      </c>
      <c r="C670" s="30" t="s">
        <v>1544</v>
      </c>
      <c r="D670" s="30">
        <v>2018.8</v>
      </c>
      <c r="E670" s="209" t="s">
        <v>1672</v>
      </c>
      <c r="F670" s="32">
        <v>469</v>
      </c>
      <c r="G670" s="32">
        <v>1084</v>
      </c>
      <c r="H670" s="33" t="s">
        <v>1661</v>
      </c>
      <c r="I670" s="34" t="s">
        <v>1475</v>
      </c>
    </row>
    <row r="671" spans="1:223" ht="28.5" customHeight="1" x14ac:dyDescent="0.2">
      <c r="A671" s="319" t="s">
        <v>2400</v>
      </c>
      <c r="B671" s="320"/>
      <c r="C671" s="320"/>
      <c r="D671" s="320"/>
      <c r="E671" s="320"/>
      <c r="F671" s="320"/>
      <c r="G671" s="320"/>
      <c r="H671" s="320"/>
      <c r="I671" s="321"/>
      <c r="J671" s="141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  <c r="AB671" s="9"/>
      <c r="AC671" s="9"/>
      <c r="AD671" s="9"/>
      <c r="AE671" s="9"/>
      <c r="AF671" s="9"/>
      <c r="AG671" s="9"/>
      <c r="AH671" s="9"/>
      <c r="AI671" s="9"/>
      <c r="AJ671" s="9"/>
      <c r="AK671" s="9"/>
      <c r="AL671" s="9"/>
      <c r="AM671" s="9"/>
      <c r="AN671" s="9"/>
      <c r="AO671" s="9"/>
      <c r="AP671" s="9"/>
      <c r="AQ671" s="9"/>
      <c r="AR671" s="9"/>
      <c r="AS671" s="9"/>
      <c r="AT671" s="9"/>
      <c r="AU671" s="9"/>
      <c r="AV671" s="9"/>
      <c r="AW671" s="9"/>
      <c r="AX671" s="9"/>
      <c r="AY671" s="9"/>
      <c r="AZ671" s="9"/>
      <c r="BA671" s="9"/>
      <c r="BB671" s="9"/>
      <c r="BC671" s="9"/>
      <c r="BD671" s="9"/>
      <c r="BE671" s="9"/>
      <c r="BF671" s="9"/>
      <c r="BG671" s="9"/>
      <c r="BH671" s="9"/>
      <c r="BI671" s="9"/>
      <c r="BJ671" s="9"/>
      <c r="BK671" s="9"/>
      <c r="BL671" s="9"/>
      <c r="BM671" s="9"/>
      <c r="BN671" s="9"/>
      <c r="BO671" s="9"/>
      <c r="BP671" s="9"/>
      <c r="BQ671" s="9"/>
      <c r="BR671" s="9"/>
      <c r="BS671" s="9"/>
      <c r="BT671" s="9"/>
      <c r="BU671" s="9"/>
      <c r="BV671" s="9"/>
      <c r="BW671" s="9"/>
      <c r="BX671" s="9"/>
      <c r="BY671" s="9"/>
      <c r="BZ671" s="9"/>
      <c r="CA671" s="9"/>
      <c r="CB671" s="9"/>
      <c r="CC671" s="9"/>
      <c r="CD671" s="9"/>
      <c r="CE671" s="9"/>
      <c r="CF671" s="9"/>
      <c r="CG671" s="9"/>
      <c r="CH671" s="9"/>
      <c r="CI671" s="9"/>
      <c r="CJ671" s="9"/>
      <c r="CK671" s="9"/>
      <c r="CL671" s="9"/>
      <c r="CM671" s="9"/>
      <c r="CN671" s="9"/>
      <c r="CO671" s="9"/>
      <c r="CP671" s="9"/>
      <c r="CQ671" s="9"/>
      <c r="CR671" s="9"/>
      <c r="CS671" s="9"/>
      <c r="CT671" s="9"/>
      <c r="CU671" s="9"/>
      <c r="CV671" s="9"/>
      <c r="CW671" s="9"/>
      <c r="CX671" s="9"/>
      <c r="CY671" s="9"/>
      <c r="CZ671" s="9"/>
      <c r="DA671" s="9"/>
      <c r="DB671" s="9"/>
      <c r="DC671" s="9"/>
      <c r="DD671" s="9"/>
      <c r="DE671" s="9"/>
      <c r="DF671" s="9"/>
      <c r="DG671" s="9"/>
      <c r="DH671" s="9"/>
      <c r="DI671" s="9"/>
      <c r="DJ671" s="9"/>
      <c r="DK671" s="9"/>
      <c r="DL671" s="9"/>
      <c r="DM671" s="9"/>
      <c r="DN671" s="9"/>
      <c r="DO671" s="9"/>
      <c r="DP671" s="9"/>
      <c r="DQ671" s="9"/>
      <c r="DR671" s="9"/>
      <c r="DS671" s="9"/>
      <c r="DT671" s="9"/>
      <c r="DU671" s="9"/>
      <c r="DV671" s="9"/>
      <c r="DW671" s="9"/>
      <c r="DX671" s="9"/>
      <c r="DY671" s="9"/>
      <c r="DZ671" s="9"/>
      <c r="EA671" s="9"/>
      <c r="EB671" s="9"/>
      <c r="EC671" s="9"/>
      <c r="ED671" s="9"/>
      <c r="EE671" s="9"/>
      <c r="EF671" s="9"/>
      <c r="EG671" s="9"/>
      <c r="EH671" s="9"/>
      <c r="EI671" s="9"/>
      <c r="EJ671" s="9"/>
      <c r="EK671" s="9"/>
      <c r="EL671" s="9"/>
      <c r="EM671" s="9"/>
      <c r="EN671" s="9"/>
      <c r="EO671" s="9"/>
      <c r="EP671" s="9"/>
      <c r="EQ671" s="9"/>
      <c r="ER671" s="9"/>
      <c r="ES671" s="9"/>
      <c r="ET671" s="9"/>
      <c r="EU671" s="9"/>
      <c r="EV671" s="9"/>
      <c r="EW671" s="9"/>
      <c r="EX671" s="9"/>
      <c r="EY671" s="9"/>
      <c r="EZ671" s="9"/>
      <c r="FA671" s="9"/>
      <c r="FB671" s="9"/>
      <c r="FC671" s="9"/>
      <c r="FD671" s="9"/>
      <c r="FE671" s="9"/>
      <c r="FF671" s="9"/>
      <c r="FG671" s="9"/>
      <c r="FH671" s="9"/>
      <c r="FI671" s="9"/>
      <c r="FJ671" s="9"/>
      <c r="FK671" s="9"/>
      <c r="FL671" s="9"/>
      <c r="FM671" s="9"/>
      <c r="FN671" s="9"/>
      <c r="FO671" s="9"/>
      <c r="FP671" s="9"/>
      <c r="FQ671" s="9"/>
      <c r="FR671" s="9"/>
      <c r="FS671" s="9"/>
      <c r="FT671" s="9"/>
      <c r="FU671" s="9"/>
      <c r="FV671" s="9"/>
      <c r="FW671" s="9"/>
      <c r="FX671" s="9"/>
      <c r="FY671" s="9"/>
      <c r="FZ671" s="9"/>
      <c r="GA671" s="9"/>
      <c r="GB671" s="9"/>
      <c r="GC671" s="9"/>
      <c r="GD671" s="9"/>
      <c r="GE671" s="9"/>
      <c r="GF671" s="9"/>
      <c r="GG671" s="9"/>
      <c r="GH671" s="9"/>
      <c r="GI671" s="9"/>
      <c r="GJ671" s="9"/>
      <c r="GK671" s="9"/>
      <c r="GL671" s="9"/>
      <c r="GM671" s="9"/>
      <c r="GN671" s="9"/>
      <c r="GO671" s="9"/>
      <c r="GP671" s="9"/>
      <c r="GQ671" s="9"/>
      <c r="GR671" s="9"/>
      <c r="GS671" s="9"/>
      <c r="GT671" s="9"/>
      <c r="GU671" s="9"/>
      <c r="GV671" s="9"/>
      <c r="GW671" s="9"/>
      <c r="GX671" s="9"/>
      <c r="GY671" s="9"/>
      <c r="GZ671" s="9"/>
      <c r="HA671" s="9"/>
      <c r="HB671" s="9"/>
      <c r="HC671" s="9"/>
      <c r="HD671" s="9"/>
      <c r="HE671" s="9"/>
      <c r="HF671" s="9"/>
      <c r="HG671" s="9"/>
      <c r="HH671" s="9"/>
      <c r="HI671" s="9"/>
      <c r="HJ671" s="9"/>
      <c r="HK671" s="9"/>
      <c r="HL671" s="9"/>
      <c r="HM671" s="9"/>
      <c r="HN671" s="9"/>
      <c r="HO671" s="9"/>
    </row>
    <row r="672" spans="1:223" ht="28.5" customHeight="1" x14ac:dyDescent="0.2">
      <c r="A672" s="35">
        <f>ROW()-23</f>
        <v>649</v>
      </c>
      <c r="B672" s="36" t="s">
        <v>125</v>
      </c>
      <c r="C672" s="36" t="s">
        <v>2398</v>
      </c>
      <c r="D672" s="36">
        <v>2010.1</v>
      </c>
      <c r="E672" s="44" t="s">
        <v>1268</v>
      </c>
      <c r="F672" s="42">
        <v>1398</v>
      </c>
      <c r="G672" s="42">
        <v>2355</v>
      </c>
      <c r="H672" s="45" t="s">
        <v>124</v>
      </c>
      <c r="I672" s="43" t="s">
        <v>236</v>
      </c>
      <c r="J672" s="4" t="s">
        <v>550</v>
      </c>
      <c r="ED672" s="9"/>
      <c r="EE672" s="9"/>
      <c r="EF672" s="9"/>
      <c r="EG672" s="9"/>
      <c r="EH672" s="9"/>
      <c r="EI672" s="9"/>
      <c r="EJ672" s="9"/>
      <c r="EK672" s="9"/>
      <c r="EL672" s="9"/>
      <c r="EM672" s="9"/>
      <c r="EN672" s="9"/>
      <c r="EO672" s="9"/>
      <c r="EP672" s="9"/>
      <c r="EQ672" s="9"/>
      <c r="ER672" s="9"/>
      <c r="ES672" s="9"/>
      <c r="ET672" s="9"/>
      <c r="EU672" s="9"/>
      <c r="EV672" s="9"/>
      <c r="EW672" s="9"/>
      <c r="EX672" s="9"/>
      <c r="EY672" s="9"/>
      <c r="EZ672" s="9"/>
      <c r="FA672" s="9"/>
      <c r="FB672" s="9"/>
      <c r="FC672" s="9"/>
      <c r="FD672" s="9"/>
      <c r="FE672" s="9"/>
      <c r="FF672" s="9"/>
      <c r="FG672" s="9"/>
      <c r="FH672" s="9"/>
      <c r="FI672" s="9"/>
      <c r="FJ672" s="9"/>
      <c r="FK672" s="9"/>
      <c r="FL672" s="9"/>
      <c r="FM672" s="9"/>
      <c r="FN672" s="9"/>
      <c r="FO672" s="9"/>
      <c r="FP672" s="9"/>
      <c r="FQ672" s="9"/>
      <c r="FR672" s="9"/>
      <c r="FS672" s="9"/>
      <c r="FT672" s="9"/>
      <c r="FU672" s="9"/>
      <c r="FV672" s="9"/>
      <c r="FW672" s="9"/>
      <c r="FX672" s="9"/>
      <c r="FY672" s="9"/>
      <c r="FZ672" s="9"/>
      <c r="GA672" s="9"/>
      <c r="GB672" s="9"/>
      <c r="GC672" s="9"/>
      <c r="GD672" s="9"/>
      <c r="GE672" s="9"/>
      <c r="GF672" s="9"/>
      <c r="GG672" s="9"/>
      <c r="GH672" s="9"/>
      <c r="GI672" s="9"/>
      <c r="GJ672" s="9"/>
      <c r="GK672" s="9"/>
      <c r="GL672" s="9"/>
      <c r="GM672" s="9"/>
      <c r="GN672" s="9"/>
      <c r="GO672" s="9"/>
      <c r="GP672" s="9"/>
      <c r="GQ672" s="9"/>
      <c r="GR672" s="9"/>
      <c r="GS672" s="9"/>
      <c r="GT672" s="9"/>
      <c r="GU672" s="9"/>
      <c r="GV672" s="9"/>
      <c r="GW672" s="9"/>
      <c r="GX672" s="9"/>
      <c r="GY672" s="9"/>
      <c r="GZ672" s="9"/>
      <c r="HA672" s="9"/>
      <c r="HB672" s="9"/>
      <c r="HC672" s="9"/>
      <c r="HD672" s="9"/>
      <c r="HE672" s="9"/>
      <c r="HF672" s="9"/>
      <c r="HG672" s="9"/>
      <c r="HH672" s="9"/>
      <c r="HI672" s="9"/>
      <c r="HJ672" s="9"/>
      <c r="HK672" s="9"/>
      <c r="HL672" s="9"/>
      <c r="HM672" s="9"/>
      <c r="HN672" s="9"/>
      <c r="HO672" s="9"/>
    </row>
    <row r="673" spans="1:223" ht="28.5" customHeight="1" x14ac:dyDescent="0.2">
      <c r="A673" s="35">
        <f t="shared" ref="A673:A682" si="22">ROW()-23</f>
        <v>650</v>
      </c>
      <c r="B673" s="2" t="s">
        <v>361</v>
      </c>
      <c r="C673" s="36" t="s">
        <v>2398</v>
      </c>
      <c r="D673" s="36">
        <v>2013.7</v>
      </c>
      <c r="E673" s="44" t="s">
        <v>1148</v>
      </c>
      <c r="F673" s="42">
        <v>299</v>
      </c>
      <c r="G673" s="42">
        <v>287</v>
      </c>
      <c r="H673" s="45" t="s">
        <v>109</v>
      </c>
      <c r="I673" s="43" t="s">
        <v>234</v>
      </c>
      <c r="J673" s="143" t="s">
        <v>1787</v>
      </c>
      <c r="ED673" s="9"/>
      <c r="EE673" s="9"/>
      <c r="EF673" s="9"/>
      <c r="EG673" s="9"/>
      <c r="EH673" s="9"/>
      <c r="EI673" s="9"/>
      <c r="EJ673" s="9"/>
      <c r="EK673" s="9"/>
      <c r="EL673" s="9"/>
      <c r="EM673" s="9"/>
      <c r="EN673" s="9"/>
      <c r="EO673" s="9"/>
      <c r="EP673" s="9"/>
      <c r="EQ673" s="9"/>
      <c r="ER673" s="9"/>
      <c r="ES673" s="9"/>
      <c r="ET673" s="9"/>
      <c r="EU673" s="9"/>
      <c r="EV673" s="9"/>
      <c r="EW673" s="9"/>
      <c r="EX673" s="9"/>
      <c r="EY673" s="9"/>
      <c r="EZ673" s="9"/>
      <c r="FA673" s="9"/>
      <c r="FB673" s="9"/>
      <c r="FC673" s="9"/>
      <c r="FD673" s="9"/>
      <c r="FE673" s="9"/>
      <c r="FF673" s="9"/>
      <c r="FG673" s="9"/>
      <c r="FH673" s="9"/>
      <c r="FI673" s="9"/>
      <c r="FJ673" s="9"/>
      <c r="FK673" s="9"/>
      <c r="FL673" s="9"/>
      <c r="FM673" s="9"/>
      <c r="FN673" s="9"/>
      <c r="FO673" s="9"/>
      <c r="FP673" s="9"/>
      <c r="FQ673" s="9"/>
      <c r="FR673" s="9"/>
      <c r="FS673" s="9"/>
      <c r="FT673" s="9"/>
      <c r="FU673" s="9"/>
      <c r="FV673" s="9"/>
      <c r="FW673" s="9"/>
      <c r="FX673" s="9"/>
      <c r="FY673" s="9"/>
      <c r="FZ673" s="9"/>
      <c r="GA673" s="9"/>
      <c r="GB673" s="9"/>
      <c r="GC673" s="9"/>
      <c r="GD673" s="9"/>
      <c r="GE673" s="9"/>
      <c r="GF673" s="9"/>
      <c r="GG673" s="9"/>
      <c r="GH673" s="9"/>
      <c r="GI673" s="9"/>
      <c r="GJ673" s="9"/>
      <c r="GK673" s="9"/>
      <c r="GL673" s="9"/>
      <c r="GM673" s="9"/>
      <c r="GN673" s="9"/>
      <c r="GO673" s="9"/>
      <c r="GP673" s="9"/>
      <c r="GQ673" s="9"/>
      <c r="GR673" s="9"/>
      <c r="GS673" s="9"/>
      <c r="GT673" s="9"/>
      <c r="GU673" s="9"/>
      <c r="GV673" s="9"/>
      <c r="GW673" s="9"/>
      <c r="GX673" s="9"/>
      <c r="GY673" s="9"/>
      <c r="GZ673" s="9"/>
      <c r="HA673" s="9"/>
      <c r="HB673" s="9"/>
      <c r="HC673" s="9"/>
      <c r="HD673" s="9"/>
      <c r="HE673" s="9"/>
      <c r="HF673" s="9"/>
      <c r="HG673" s="9"/>
      <c r="HH673" s="9"/>
      <c r="HI673" s="9"/>
      <c r="HJ673" s="9"/>
      <c r="HK673" s="9"/>
      <c r="HL673" s="9"/>
      <c r="HM673" s="9"/>
      <c r="HN673" s="9"/>
      <c r="HO673" s="9"/>
    </row>
    <row r="674" spans="1:223" ht="28.5" customHeight="1" x14ac:dyDescent="0.2">
      <c r="A674" s="35">
        <f t="shared" si="22"/>
        <v>651</v>
      </c>
      <c r="B674" s="2" t="s">
        <v>374</v>
      </c>
      <c r="C674" s="36" t="s">
        <v>2398</v>
      </c>
      <c r="D674" s="36">
        <v>2013.9</v>
      </c>
      <c r="E674" s="44" t="s">
        <v>951</v>
      </c>
      <c r="F674" s="42">
        <v>944</v>
      </c>
      <c r="G674" s="42">
        <v>1669</v>
      </c>
      <c r="H674" s="45" t="s">
        <v>109</v>
      </c>
      <c r="I674" s="43" t="s">
        <v>236</v>
      </c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  <c r="AB674" s="9"/>
      <c r="AC674" s="9"/>
      <c r="AD674" s="9"/>
      <c r="AE674" s="9"/>
      <c r="AF674" s="9"/>
      <c r="AG674" s="9"/>
      <c r="AH674" s="9"/>
      <c r="AI674" s="9"/>
      <c r="AJ674" s="9"/>
      <c r="AK674" s="9"/>
      <c r="AL674" s="9"/>
      <c r="AM674" s="9"/>
      <c r="AN674" s="9"/>
      <c r="AO674" s="9"/>
      <c r="AP674" s="9"/>
      <c r="AQ674" s="9"/>
      <c r="AR674" s="9"/>
      <c r="AS674" s="9"/>
      <c r="AT674" s="9"/>
      <c r="AU674" s="9"/>
      <c r="AV674" s="9"/>
      <c r="AW674" s="9"/>
      <c r="AX674" s="9"/>
      <c r="AY674" s="9"/>
      <c r="AZ674" s="9"/>
      <c r="BA674" s="9"/>
      <c r="BB674" s="9"/>
      <c r="BC674" s="9"/>
      <c r="BD674" s="9"/>
      <c r="BE674" s="9"/>
      <c r="BF674" s="9"/>
      <c r="BG674" s="9"/>
      <c r="BH674" s="9"/>
      <c r="BI674" s="9"/>
      <c r="BJ674" s="9"/>
      <c r="BK674" s="9"/>
      <c r="BL674" s="9"/>
      <c r="BM674" s="9"/>
      <c r="BN674" s="9"/>
      <c r="BO674" s="9"/>
      <c r="BP674" s="9"/>
      <c r="BQ674" s="9"/>
      <c r="BR674" s="9"/>
      <c r="BS674" s="9"/>
      <c r="BT674" s="9"/>
      <c r="BU674" s="9"/>
      <c r="BV674" s="9"/>
      <c r="BW674" s="9"/>
      <c r="BX674" s="9"/>
      <c r="BY674" s="9"/>
      <c r="BZ674" s="9"/>
      <c r="CA674" s="9"/>
      <c r="CB674" s="9"/>
      <c r="CC674" s="9"/>
      <c r="CD674" s="9"/>
      <c r="CE674" s="9"/>
      <c r="CF674" s="9"/>
      <c r="CG674" s="9"/>
      <c r="CH674" s="9"/>
      <c r="CI674" s="9"/>
      <c r="CJ674" s="9"/>
      <c r="CK674" s="9"/>
      <c r="CL674" s="9"/>
      <c r="CM674" s="9"/>
      <c r="CN674" s="9"/>
      <c r="CO674" s="9"/>
      <c r="CP674" s="9"/>
      <c r="CQ674" s="9"/>
      <c r="CR674" s="9"/>
      <c r="CS674" s="9"/>
      <c r="CT674" s="9"/>
      <c r="CU674" s="9"/>
      <c r="CV674" s="9"/>
      <c r="CW674" s="9"/>
      <c r="CX674" s="9"/>
      <c r="CY674" s="9"/>
      <c r="CZ674" s="9"/>
      <c r="DA674" s="9"/>
      <c r="DB674" s="9"/>
      <c r="DC674" s="9"/>
      <c r="DD674" s="9"/>
      <c r="DE674" s="9"/>
      <c r="DF674" s="9"/>
      <c r="DG674" s="9"/>
      <c r="DH674" s="9"/>
      <c r="DI674" s="9"/>
      <c r="DJ674" s="9"/>
      <c r="DK674" s="9"/>
      <c r="DL674" s="9"/>
      <c r="DM674" s="9"/>
      <c r="DN674" s="9"/>
      <c r="DO674" s="9"/>
      <c r="DP674" s="9"/>
      <c r="DQ674" s="9"/>
      <c r="DR674" s="9"/>
      <c r="DS674" s="9"/>
      <c r="DT674" s="9"/>
      <c r="DU674" s="9"/>
      <c r="DV674" s="9"/>
      <c r="DW674" s="9"/>
      <c r="DX674" s="9"/>
      <c r="DY674" s="9"/>
      <c r="DZ674" s="9"/>
      <c r="EA674" s="9"/>
      <c r="EB674" s="9"/>
      <c r="EC674" s="9"/>
      <c r="ED674" s="9"/>
      <c r="EE674" s="9"/>
      <c r="EF674" s="9"/>
      <c r="EG674" s="9"/>
      <c r="EH674" s="9"/>
      <c r="EI674" s="9"/>
      <c r="EJ674" s="9"/>
      <c r="EK674" s="9"/>
      <c r="EL674" s="9"/>
      <c r="EM674" s="9"/>
      <c r="EN674" s="9"/>
      <c r="EO674" s="9"/>
      <c r="EP674" s="9"/>
      <c r="EQ674" s="9"/>
      <c r="ER674" s="9"/>
      <c r="ES674" s="9"/>
      <c r="ET674" s="9"/>
      <c r="EU674" s="9"/>
      <c r="EV674" s="9"/>
      <c r="EW674" s="9"/>
      <c r="EX674" s="9"/>
      <c r="EY674" s="9"/>
      <c r="EZ674" s="9"/>
      <c r="FA674" s="9"/>
      <c r="FB674" s="9"/>
      <c r="FC674" s="9"/>
      <c r="FD674" s="9"/>
      <c r="FE674" s="9"/>
      <c r="FF674" s="9"/>
      <c r="FG674" s="9"/>
      <c r="FH674" s="9"/>
      <c r="FI674" s="9"/>
      <c r="FJ674" s="9"/>
      <c r="FK674" s="9"/>
      <c r="FL674" s="9"/>
      <c r="FM674" s="9"/>
      <c r="FN674" s="9"/>
      <c r="FO674" s="9"/>
      <c r="FP674" s="9"/>
      <c r="FQ674" s="9"/>
      <c r="FR674" s="9"/>
      <c r="FS674" s="9"/>
      <c r="FT674" s="9"/>
      <c r="FU674" s="9"/>
      <c r="FV674" s="9"/>
      <c r="FW674" s="9"/>
      <c r="FX674" s="9"/>
      <c r="FY674" s="9"/>
      <c r="FZ674" s="9"/>
      <c r="GA674" s="9"/>
      <c r="GB674" s="9"/>
      <c r="GC674" s="9"/>
      <c r="GD674" s="9"/>
      <c r="GE674" s="9"/>
      <c r="GF674" s="9"/>
      <c r="GG674" s="9"/>
      <c r="GH674" s="9"/>
      <c r="GI674" s="9"/>
      <c r="GJ674" s="9"/>
      <c r="GK674" s="9"/>
      <c r="GL674" s="9"/>
      <c r="GM674" s="9"/>
      <c r="GN674" s="9"/>
      <c r="GO674" s="9"/>
      <c r="GP674" s="9"/>
      <c r="GQ674" s="9"/>
      <c r="GR674" s="9"/>
      <c r="GS674" s="9"/>
      <c r="GT674" s="9"/>
      <c r="GU674" s="9"/>
      <c r="GV674" s="9"/>
      <c r="GW674" s="9"/>
      <c r="GX674" s="9"/>
      <c r="GY674" s="9"/>
      <c r="GZ674" s="9"/>
      <c r="HA674" s="9"/>
      <c r="HB674" s="9"/>
      <c r="HC674" s="9"/>
      <c r="HD674" s="9"/>
      <c r="HE674" s="9"/>
      <c r="HF674" s="9"/>
      <c r="HG674" s="9"/>
      <c r="HH674" s="9"/>
      <c r="HI674" s="9"/>
      <c r="HJ674" s="9"/>
      <c r="HK674" s="9"/>
      <c r="HL674" s="9"/>
      <c r="HM674" s="9"/>
      <c r="HN674" s="9"/>
      <c r="HO674" s="9"/>
    </row>
    <row r="675" spans="1:223" ht="27.75" customHeight="1" x14ac:dyDescent="0.2">
      <c r="A675" s="35">
        <f t="shared" si="22"/>
        <v>652</v>
      </c>
      <c r="B675" s="15" t="s">
        <v>393</v>
      </c>
      <c r="C675" s="36" t="s">
        <v>2398</v>
      </c>
      <c r="D675" s="15">
        <v>2013.12</v>
      </c>
      <c r="E675" s="16" t="s">
        <v>1157</v>
      </c>
      <c r="F675" s="17">
        <v>753</v>
      </c>
      <c r="G675" s="17">
        <v>1475</v>
      </c>
      <c r="H675" s="20" t="s">
        <v>109</v>
      </c>
      <c r="I675" s="19" t="s">
        <v>236</v>
      </c>
    </row>
    <row r="676" spans="1:223" ht="28.5" customHeight="1" x14ac:dyDescent="0.2">
      <c r="A676" s="35">
        <f t="shared" si="22"/>
        <v>653</v>
      </c>
      <c r="B676" s="2" t="s">
        <v>549</v>
      </c>
      <c r="C676" s="36" t="s">
        <v>2398</v>
      </c>
      <c r="D676" s="2">
        <v>2015.4</v>
      </c>
      <c r="E676" s="37" t="s">
        <v>944</v>
      </c>
      <c r="F676" s="38">
        <v>168</v>
      </c>
      <c r="G676" s="38">
        <v>341</v>
      </c>
      <c r="H676" s="41" t="s">
        <v>189</v>
      </c>
      <c r="I676" s="40" t="s">
        <v>513</v>
      </c>
      <c r="J676" s="4" t="s">
        <v>1563</v>
      </c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  <c r="AB676" s="9"/>
      <c r="AC676" s="9"/>
      <c r="AD676" s="9"/>
      <c r="AE676" s="9"/>
      <c r="AF676" s="9"/>
      <c r="AG676" s="9"/>
      <c r="AH676" s="9"/>
      <c r="AI676" s="9"/>
      <c r="AJ676" s="9"/>
      <c r="AK676" s="9"/>
      <c r="AL676" s="9"/>
      <c r="AM676" s="9"/>
      <c r="AN676" s="9"/>
      <c r="AO676" s="9"/>
      <c r="AP676" s="9"/>
      <c r="AQ676" s="9"/>
      <c r="AR676" s="9"/>
      <c r="AS676" s="9"/>
      <c r="AT676" s="9"/>
      <c r="AU676" s="9"/>
      <c r="AV676" s="9"/>
      <c r="AW676" s="9"/>
      <c r="AX676" s="9"/>
      <c r="AY676" s="9"/>
      <c r="AZ676" s="9"/>
      <c r="BA676" s="9"/>
      <c r="BB676" s="9"/>
      <c r="BC676" s="9"/>
      <c r="BD676" s="9"/>
      <c r="BE676" s="9"/>
      <c r="BF676" s="9"/>
      <c r="BG676" s="9"/>
      <c r="BH676" s="9"/>
      <c r="BI676" s="9"/>
      <c r="BJ676" s="9"/>
      <c r="BK676" s="9"/>
      <c r="BL676" s="9"/>
      <c r="BM676" s="9"/>
      <c r="BN676" s="9"/>
      <c r="BO676" s="9"/>
      <c r="BP676" s="9"/>
      <c r="BQ676" s="9"/>
      <c r="BR676" s="9"/>
      <c r="BS676" s="9"/>
      <c r="BT676" s="9"/>
      <c r="BU676" s="9"/>
      <c r="BV676" s="9"/>
      <c r="BW676" s="9"/>
      <c r="BX676" s="9"/>
      <c r="BY676" s="9"/>
      <c r="BZ676" s="9"/>
      <c r="CA676" s="9"/>
      <c r="CB676" s="9"/>
      <c r="CC676" s="9"/>
      <c r="CD676" s="9"/>
      <c r="CE676" s="9"/>
      <c r="CF676" s="9"/>
      <c r="CG676" s="9"/>
      <c r="CH676" s="9"/>
      <c r="CI676" s="9"/>
      <c r="CJ676" s="9"/>
      <c r="CK676" s="9"/>
      <c r="CL676" s="9"/>
      <c r="CM676" s="9"/>
      <c r="CN676" s="9"/>
      <c r="CO676" s="9"/>
      <c r="CP676" s="9"/>
      <c r="CQ676" s="9"/>
      <c r="CR676" s="9"/>
      <c r="CS676" s="9"/>
      <c r="CT676" s="9"/>
      <c r="CU676" s="9"/>
      <c r="CV676" s="9"/>
      <c r="CW676" s="9"/>
      <c r="CX676" s="9"/>
      <c r="CY676" s="9"/>
      <c r="CZ676" s="9"/>
      <c r="DA676" s="9"/>
      <c r="DB676" s="9"/>
      <c r="DC676" s="9"/>
      <c r="DD676" s="9"/>
      <c r="DE676" s="9"/>
      <c r="DF676" s="9"/>
      <c r="DG676" s="9"/>
      <c r="DH676" s="9"/>
      <c r="DI676" s="9"/>
      <c r="DJ676" s="9"/>
      <c r="DK676" s="9"/>
      <c r="DL676" s="9"/>
      <c r="DM676" s="9"/>
      <c r="DN676" s="9"/>
      <c r="DO676" s="9"/>
      <c r="DP676" s="9"/>
      <c r="DQ676" s="9"/>
      <c r="DR676" s="9"/>
      <c r="DS676" s="9"/>
      <c r="DT676" s="9"/>
      <c r="DU676" s="9"/>
      <c r="DV676" s="9"/>
      <c r="DW676" s="9"/>
      <c r="DX676" s="9"/>
      <c r="DY676" s="9"/>
      <c r="DZ676" s="9"/>
      <c r="EA676" s="9"/>
      <c r="EB676" s="9"/>
      <c r="EC676" s="9"/>
      <c r="ED676" s="9"/>
      <c r="EE676" s="9"/>
      <c r="EF676" s="9"/>
      <c r="EG676" s="9"/>
      <c r="EH676" s="9"/>
      <c r="EI676" s="9"/>
      <c r="EJ676" s="9"/>
      <c r="EK676" s="9"/>
      <c r="EL676" s="9"/>
      <c r="EM676" s="9"/>
      <c r="EN676" s="9"/>
      <c r="EO676" s="9"/>
      <c r="EP676" s="9"/>
      <c r="EQ676" s="9"/>
      <c r="ER676" s="9"/>
      <c r="ES676" s="9"/>
      <c r="ET676" s="9"/>
      <c r="EU676" s="9"/>
      <c r="EV676" s="9"/>
      <c r="EW676" s="9"/>
      <c r="EX676" s="9"/>
      <c r="EY676" s="9"/>
      <c r="EZ676" s="9"/>
      <c r="FA676" s="9"/>
      <c r="FB676" s="9"/>
      <c r="FC676" s="9"/>
      <c r="FD676" s="9"/>
      <c r="FE676" s="9"/>
      <c r="FF676" s="9"/>
      <c r="FG676" s="9"/>
      <c r="FH676" s="9"/>
      <c r="FI676" s="9"/>
      <c r="FJ676" s="9"/>
      <c r="FK676" s="9"/>
      <c r="FL676" s="9"/>
      <c r="FM676" s="9"/>
      <c r="FN676" s="9"/>
      <c r="FO676" s="9"/>
      <c r="FP676" s="9"/>
      <c r="FQ676" s="9"/>
      <c r="FR676" s="9"/>
      <c r="FS676" s="9"/>
      <c r="FT676" s="9"/>
      <c r="FU676" s="9"/>
      <c r="FV676" s="9"/>
      <c r="FW676" s="9"/>
      <c r="FX676" s="9"/>
      <c r="FY676" s="9"/>
      <c r="FZ676" s="9"/>
      <c r="GA676" s="9"/>
      <c r="GB676" s="9"/>
      <c r="GC676" s="9"/>
      <c r="GD676" s="9"/>
      <c r="GE676" s="9"/>
      <c r="GF676" s="9"/>
      <c r="GG676" s="9"/>
      <c r="GH676" s="9"/>
      <c r="GI676" s="9"/>
      <c r="GJ676" s="9"/>
      <c r="GK676" s="9"/>
      <c r="GL676" s="9"/>
      <c r="GM676" s="9"/>
      <c r="GN676" s="9"/>
      <c r="GO676" s="9"/>
      <c r="GP676" s="9"/>
      <c r="GQ676" s="9"/>
      <c r="GR676" s="9"/>
      <c r="GS676" s="9"/>
      <c r="GT676" s="9"/>
      <c r="GU676" s="9"/>
      <c r="GV676" s="9"/>
      <c r="GW676" s="9"/>
      <c r="GX676" s="9"/>
      <c r="GY676" s="9"/>
      <c r="GZ676" s="9"/>
      <c r="HA676" s="9"/>
      <c r="HB676" s="9"/>
      <c r="HC676" s="9"/>
      <c r="HD676" s="9"/>
      <c r="HE676" s="9"/>
      <c r="HF676" s="9"/>
      <c r="HG676" s="9"/>
      <c r="HH676" s="9"/>
      <c r="HI676" s="9"/>
      <c r="HJ676" s="9"/>
      <c r="HK676" s="9"/>
      <c r="HL676" s="9"/>
      <c r="HM676" s="9"/>
      <c r="HN676" s="9"/>
      <c r="HO676" s="9"/>
    </row>
    <row r="677" spans="1:223" ht="27.75" customHeight="1" x14ac:dyDescent="0.2">
      <c r="A677" s="35">
        <f t="shared" si="22"/>
        <v>654</v>
      </c>
      <c r="B677" s="22" t="s">
        <v>598</v>
      </c>
      <c r="C677" s="36" t="s">
        <v>2398</v>
      </c>
      <c r="D677" s="22">
        <v>2015.9</v>
      </c>
      <c r="E677" s="24" t="s">
        <v>944</v>
      </c>
      <c r="F677" s="23">
        <v>362</v>
      </c>
      <c r="G677" s="23">
        <v>509</v>
      </c>
      <c r="H677" s="25" t="s">
        <v>189</v>
      </c>
      <c r="I677" s="27" t="s">
        <v>513</v>
      </c>
      <c r="J677" s="143"/>
    </row>
    <row r="678" spans="1:223" ht="27.75" customHeight="1" x14ac:dyDescent="0.2">
      <c r="A678" s="35">
        <f t="shared" si="22"/>
        <v>655</v>
      </c>
      <c r="B678" s="22" t="s">
        <v>773</v>
      </c>
      <c r="C678" s="36" t="s">
        <v>2398</v>
      </c>
      <c r="D678" s="22">
        <v>2016.12</v>
      </c>
      <c r="E678" s="24" t="s">
        <v>936</v>
      </c>
      <c r="F678" s="23">
        <v>368</v>
      </c>
      <c r="G678" s="23">
        <v>1251</v>
      </c>
      <c r="H678" s="156" t="s">
        <v>189</v>
      </c>
      <c r="I678" s="27" t="s">
        <v>779</v>
      </c>
      <c r="J678" s="143"/>
    </row>
    <row r="679" spans="1:223" ht="28.5" customHeight="1" x14ac:dyDescent="0.2">
      <c r="A679" s="35">
        <f t="shared" si="22"/>
        <v>656</v>
      </c>
      <c r="B679" s="2" t="s">
        <v>1389</v>
      </c>
      <c r="C679" s="36" t="s">
        <v>2398</v>
      </c>
      <c r="D679" s="2">
        <v>2017.3</v>
      </c>
      <c r="E679" s="37" t="s">
        <v>964</v>
      </c>
      <c r="F679" s="38">
        <v>271</v>
      </c>
      <c r="G679" s="38">
        <v>628</v>
      </c>
      <c r="H679" s="83" t="s">
        <v>254</v>
      </c>
      <c r="I679" s="40" t="s">
        <v>513</v>
      </c>
      <c r="J679" s="5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  <c r="AB679" s="9"/>
      <c r="AC679" s="9"/>
      <c r="AD679" s="9"/>
      <c r="AE679" s="9"/>
      <c r="AF679" s="9"/>
      <c r="AG679" s="9"/>
      <c r="AH679" s="9"/>
      <c r="AI679" s="9"/>
      <c r="AJ679" s="9"/>
      <c r="AK679" s="9"/>
      <c r="AL679" s="9"/>
      <c r="AM679" s="9"/>
      <c r="AN679" s="9"/>
      <c r="AO679" s="9"/>
      <c r="AP679" s="9"/>
      <c r="AQ679" s="9"/>
      <c r="AR679" s="9"/>
      <c r="AS679" s="9"/>
      <c r="AT679" s="9"/>
      <c r="AU679" s="9"/>
      <c r="AV679" s="9"/>
      <c r="AW679" s="9"/>
      <c r="AX679" s="9"/>
      <c r="AY679" s="9"/>
      <c r="AZ679" s="9"/>
      <c r="BA679" s="9"/>
      <c r="BB679" s="9"/>
      <c r="BC679" s="9"/>
      <c r="BD679" s="9"/>
      <c r="BE679" s="9"/>
      <c r="BF679" s="9"/>
      <c r="BG679" s="9"/>
      <c r="BH679" s="9"/>
      <c r="BI679" s="9"/>
      <c r="BJ679" s="9"/>
      <c r="BK679" s="9"/>
      <c r="BL679" s="9"/>
      <c r="BM679" s="9"/>
      <c r="BN679" s="9"/>
      <c r="BO679" s="9"/>
      <c r="BP679" s="9"/>
      <c r="BQ679" s="9"/>
      <c r="BR679" s="9"/>
      <c r="BS679" s="9"/>
      <c r="BT679" s="9"/>
      <c r="BU679" s="9"/>
      <c r="BV679" s="9"/>
      <c r="BW679" s="9"/>
      <c r="BX679" s="9"/>
      <c r="BY679" s="9"/>
      <c r="BZ679" s="9"/>
      <c r="CA679" s="9"/>
      <c r="CB679" s="9"/>
      <c r="CC679" s="9"/>
      <c r="CD679" s="9"/>
      <c r="CE679" s="9"/>
      <c r="CF679" s="9"/>
      <c r="CG679" s="9"/>
      <c r="CH679" s="9"/>
      <c r="CI679" s="9"/>
      <c r="CJ679" s="9"/>
      <c r="CK679" s="9"/>
      <c r="CL679" s="9"/>
      <c r="CM679" s="9"/>
      <c r="CN679" s="9"/>
      <c r="CO679" s="9"/>
      <c r="CP679" s="9"/>
      <c r="CQ679" s="9"/>
      <c r="CR679" s="9"/>
      <c r="CS679" s="9"/>
      <c r="CT679" s="9"/>
      <c r="CU679" s="9"/>
      <c r="CV679" s="9"/>
      <c r="CW679" s="9"/>
      <c r="CX679" s="9"/>
      <c r="CY679" s="9"/>
      <c r="CZ679" s="9"/>
      <c r="DA679" s="9"/>
      <c r="DB679" s="9"/>
      <c r="DC679" s="9"/>
      <c r="DD679" s="9"/>
      <c r="DE679" s="9"/>
      <c r="DF679" s="9"/>
      <c r="DG679" s="9"/>
      <c r="DH679" s="9"/>
      <c r="DI679" s="9"/>
      <c r="DJ679" s="9"/>
      <c r="DK679" s="9"/>
      <c r="DL679" s="9"/>
      <c r="DM679" s="9"/>
      <c r="DN679" s="9"/>
      <c r="DO679" s="9"/>
      <c r="DP679" s="9"/>
      <c r="DQ679" s="9"/>
      <c r="DR679" s="9"/>
      <c r="DS679" s="9"/>
      <c r="DT679" s="9"/>
      <c r="DU679" s="9"/>
      <c r="DV679" s="9"/>
      <c r="DW679" s="9"/>
      <c r="DX679" s="9"/>
      <c r="DY679" s="9"/>
      <c r="DZ679" s="9"/>
      <c r="EA679" s="9"/>
      <c r="EB679" s="9"/>
      <c r="EC679" s="9"/>
      <c r="ED679" s="9"/>
      <c r="EE679" s="9"/>
      <c r="EF679" s="9"/>
      <c r="EG679" s="9"/>
      <c r="EH679" s="9"/>
      <c r="EI679" s="9"/>
      <c r="EJ679" s="9"/>
      <c r="EK679" s="9"/>
      <c r="EL679" s="9"/>
      <c r="EM679" s="9"/>
      <c r="EN679" s="9"/>
      <c r="EO679" s="9"/>
      <c r="EP679" s="9"/>
      <c r="EQ679" s="9"/>
      <c r="ER679" s="9"/>
      <c r="ES679" s="9"/>
      <c r="ET679" s="9"/>
      <c r="EU679" s="9"/>
      <c r="EV679" s="9"/>
      <c r="EW679" s="9"/>
      <c r="EX679" s="9"/>
      <c r="EY679" s="9"/>
      <c r="EZ679" s="9"/>
      <c r="FA679" s="9"/>
      <c r="FB679" s="9"/>
      <c r="FC679" s="9"/>
      <c r="FD679" s="9"/>
      <c r="FE679" s="9"/>
      <c r="FF679" s="9"/>
      <c r="FG679" s="9"/>
      <c r="FH679" s="9"/>
      <c r="FI679" s="9"/>
      <c r="FJ679" s="9"/>
      <c r="FK679" s="9"/>
      <c r="FL679" s="9"/>
      <c r="FM679" s="9"/>
      <c r="FN679" s="9"/>
      <c r="FO679" s="9"/>
      <c r="FP679" s="9"/>
      <c r="FQ679" s="9"/>
      <c r="FR679" s="9"/>
      <c r="FS679" s="9"/>
      <c r="FT679" s="9"/>
      <c r="FU679" s="9"/>
      <c r="FV679" s="9"/>
      <c r="FW679" s="9"/>
      <c r="FX679" s="9"/>
      <c r="FY679" s="9"/>
      <c r="FZ679" s="9"/>
      <c r="GA679" s="9"/>
      <c r="GB679" s="9"/>
      <c r="GC679" s="9"/>
      <c r="GD679" s="9"/>
      <c r="GE679" s="9"/>
      <c r="GF679" s="9"/>
      <c r="GG679" s="9"/>
      <c r="GH679" s="9"/>
      <c r="GI679" s="9"/>
      <c r="GJ679" s="9"/>
      <c r="GK679" s="9"/>
      <c r="GL679" s="9"/>
      <c r="GM679" s="9"/>
      <c r="GN679" s="9"/>
      <c r="GO679" s="9"/>
      <c r="GP679" s="9"/>
      <c r="GQ679" s="9"/>
      <c r="GR679" s="9"/>
      <c r="GS679" s="9"/>
      <c r="GT679" s="9"/>
      <c r="GU679" s="9"/>
      <c r="GV679" s="9"/>
      <c r="GW679" s="9"/>
      <c r="GX679" s="9"/>
      <c r="GY679" s="9"/>
      <c r="GZ679" s="9"/>
      <c r="HA679" s="9"/>
      <c r="HB679" s="9"/>
      <c r="HC679" s="9"/>
      <c r="HD679" s="9"/>
      <c r="HE679" s="9"/>
      <c r="HF679" s="9"/>
      <c r="HG679" s="9"/>
      <c r="HH679" s="9"/>
      <c r="HI679" s="9"/>
      <c r="HJ679" s="9"/>
      <c r="HK679" s="9"/>
      <c r="HL679" s="9"/>
      <c r="HM679" s="9"/>
      <c r="HN679" s="9"/>
      <c r="HO679" s="9"/>
    </row>
    <row r="680" spans="1:223" ht="28.5" customHeight="1" x14ac:dyDescent="0.2">
      <c r="A680" s="35">
        <f t="shared" si="22"/>
        <v>657</v>
      </c>
      <c r="B680" s="2" t="s">
        <v>1391</v>
      </c>
      <c r="C680" s="36" t="s">
        <v>2398</v>
      </c>
      <c r="D680" s="2">
        <v>2017.6</v>
      </c>
      <c r="E680" s="37" t="s">
        <v>910</v>
      </c>
      <c r="F680" s="38">
        <v>892</v>
      </c>
      <c r="G680" s="38">
        <v>2693</v>
      </c>
      <c r="H680" s="41" t="s">
        <v>180</v>
      </c>
      <c r="I680" s="40" t="s">
        <v>236</v>
      </c>
      <c r="J680" s="4" t="s">
        <v>1849</v>
      </c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  <c r="AB680" s="9"/>
      <c r="AC680" s="9"/>
      <c r="AD680" s="9"/>
      <c r="AE680" s="9"/>
      <c r="AF680" s="9"/>
      <c r="AG680" s="9"/>
      <c r="AH680" s="9"/>
      <c r="AI680" s="9"/>
      <c r="AJ680" s="9"/>
      <c r="AK680" s="9"/>
      <c r="AL680" s="9"/>
      <c r="AM680" s="9"/>
      <c r="AN680" s="9"/>
      <c r="AO680" s="9"/>
      <c r="AP680" s="9"/>
      <c r="AQ680" s="9"/>
      <c r="AR680" s="9"/>
      <c r="AS680" s="9"/>
      <c r="AT680" s="9"/>
      <c r="AU680" s="9"/>
      <c r="AV680" s="9"/>
      <c r="AW680" s="9"/>
      <c r="AX680" s="9"/>
      <c r="AY680" s="9"/>
      <c r="AZ680" s="9"/>
      <c r="BA680" s="9"/>
      <c r="BB680" s="9"/>
      <c r="BC680" s="9"/>
      <c r="BD680" s="9"/>
      <c r="BE680" s="9"/>
      <c r="BF680" s="9"/>
      <c r="BG680" s="9"/>
      <c r="BH680" s="9"/>
      <c r="BI680" s="9"/>
      <c r="BJ680" s="9"/>
      <c r="BK680" s="9"/>
      <c r="BL680" s="9"/>
      <c r="BM680" s="9"/>
      <c r="BN680" s="9"/>
      <c r="BO680" s="9"/>
      <c r="BP680" s="9"/>
      <c r="BQ680" s="9"/>
      <c r="BR680" s="9"/>
      <c r="BS680" s="9"/>
      <c r="BT680" s="9"/>
      <c r="BU680" s="9"/>
      <c r="BV680" s="9"/>
      <c r="BW680" s="9"/>
      <c r="BX680" s="9"/>
      <c r="BY680" s="9"/>
      <c r="BZ680" s="9"/>
      <c r="CA680" s="9"/>
      <c r="CB680" s="9"/>
      <c r="CC680" s="9"/>
      <c r="CD680" s="9"/>
      <c r="CE680" s="9"/>
      <c r="CF680" s="9"/>
      <c r="CG680" s="9"/>
      <c r="CH680" s="9"/>
      <c r="CI680" s="9"/>
      <c r="CJ680" s="9"/>
      <c r="CK680" s="9"/>
      <c r="CL680" s="9"/>
      <c r="CM680" s="9"/>
      <c r="CN680" s="9"/>
      <c r="CO680" s="9"/>
      <c r="CP680" s="9"/>
      <c r="CQ680" s="9"/>
      <c r="CR680" s="9"/>
      <c r="CS680" s="9"/>
      <c r="CT680" s="9"/>
      <c r="CU680" s="9"/>
      <c r="CV680" s="9"/>
      <c r="CW680" s="9"/>
      <c r="CX680" s="9"/>
      <c r="CY680" s="9"/>
      <c r="CZ680" s="9"/>
      <c r="DA680" s="9"/>
      <c r="DB680" s="9"/>
      <c r="DC680" s="9"/>
      <c r="DD680" s="9"/>
      <c r="DE680" s="9"/>
      <c r="DF680" s="9"/>
      <c r="DG680" s="9"/>
      <c r="DH680" s="9"/>
      <c r="DI680" s="9"/>
      <c r="DJ680" s="9"/>
      <c r="DK680" s="9"/>
      <c r="DL680" s="9"/>
      <c r="DM680" s="9"/>
      <c r="DN680" s="9"/>
      <c r="DO680" s="9"/>
      <c r="DP680" s="9"/>
      <c r="DQ680" s="9"/>
      <c r="DR680" s="9"/>
      <c r="DS680" s="9"/>
      <c r="DT680" s="9"/>
      <c r="DU680" s="9"/>
      <c r="DV680" s="9"/>
      <c r="DW680" s="9"/>
      <c r="DX680" s="9"/>
      <c r="DY680" s="9"/>
      <c r="DZ680" s="9"/>
      <c r="EA680" s="9"/>
      <c r="EB680" s="9"/>
      <c r="EC680" s="9"/>
      <c r="ED680" s="9"/>
      <c r="EE680" s="9"/>
      <c r="EF680" s="9"/>
      <c r="EG680" s="9"/>
      <c r="EH680" s="9"/>
      <c r="EI680" s="9"/>
      <c r="EJ680" s="9"/>
      <c r="EK680" s="9"/>
      <c r="EL680" s="9"/>
      <c r="EM680" s="9"/>
      <c r="EN680" s="9"/>
      <c r="EO680" s="9"/>
      <c r="EP680" s="9"/>
      <c r="EQ680" s="9"/>
      <c r="ER680" s="9"/>
      <c r="ES680" s="9"/>
      <c r="ET680" s="9"/>
      <c r="EU680" s="9"/>
      <c r="EV680" s="9"/>
      <c r="EW680" s="9"/>
      <c r="EX680" s="9"/>
      <c r="EY680" s="9"/>
      <c r="EZ680" s="9"/>
      <c r="FA680" s="9"/>
      <c r="FB680" s="9"/>
      <c r="FC680" s="9"/>
      <c r="FD680" s="9"/>
      <c r="FE680" s="9"/>
      <c r="FF680" s="9"/>
      <c r="FG680" s="9"/>
      <c r="FH680" s="9"/>
      <c r="FI680" s="9"/>
      <c r="FJ680" s="9"/>
      <c r="FK680" s="9"/>
      <c r="FL680" s="9"/>
      <c r="FM680" s="9"/>
      <c r="FN680" s="9"/>
      <c r="FO680" s="9"/>
      <c r="FP680" s="9"/>
      <c r="FQ680" s="9"/>
      <c r="FR680" s="9"/>
      <c r="FS680" s="9"/>
      <c r="FT680" s="9"/>
      <c r="FU680" s="9"/>
      <c r="FV680" s="9"/>
      <c r="FW680" s="9"/>
      <c r="FX680" s="9"/>
      <c r="FY680" s="9"/>
      <c r="FZ680" s="9"/>
      <c r="GA680" s="9"/>
      <c r="GB680" s="9"/>
      <c r="GC680" s="9"/>
      <c r="GD680" s="9"/>
      <c r="GE680" s="9"/>
      <c r="GF680" s="9"/>
      <c r="GG680" s="9"/>
      <c r="GH680" s="9"/>
      <c r="GI680" s="9"/>
      <c r="GJ680" s="9"/>
      <c r="GK680" s="9"/>
      <c r="GL680" s="9"/>
      <c r="GM680" s="9"/>
      <c r="GN680" s="9"/>
      <c r="GO680" s="9"/>
      <c r="GP680" s="9"/>
      <c r="GQ680" s="9"/>
      <c r="GR680" s="9"/>
      <c r="GS680" s="9"/>
      <c r="GT680" s="9"/>
      <c r="GU680" s="9"/>
      <c r="GV680" s="9"/>
      <c r="GW680" s="9"/>
      <c r="GX680" s="9"/>
      <c r="GY680" s="9"/>
      <c r="GZ680" s="9"/>
      <c r="HA680" s="9"/>
      <c r="HB680" s="9"/>
      <c r="HC680" s="9"/>
      <c r="HD680" s="9"/>
      <c r="HE680" s="9"/>
      <c r="HF680" s="9"/>
      <c r="HG680" s="9"/>
      <c r="HH680" s="9"/>
      <c r="HI680" s="9"/>
      <c r="HJ680" s="9"/>
      <c r="HK680" s="9"/>
      <c r="HL680" s="9"/>
      <c r="HM680" s="9"/>
      <c r="HN680" s="9"/>
      <c r="HO680" s="9"/>
    </row>
    <row r="681" spans="1:223" ht="28.5" customHeight="1" x14ac:dyDescent="0.2">
      <c r="A681" s="35">
        <f t="shared" si="22"/>
        <v>658</v>
      </c>
      <c r="B681" s="89" t="s">
        <v>1420</v>
      </c>
      <c r="C681" s="36" t="s">
        <v>2398</v>
      </c>
      <c r="D681" s="2">
        <v>2017.12</v>
      </c>
      <c r="E681" s="201" t="s">
        <v>1421</v>
      </c>
      <c r="F681" s="38">
        <v>327</v>
      </c>
      <c r="G681" s="38">
        <v>605</v>
      </c>
      <c r="H681" s="41" t="s">
        <v>180</v>
      </c>
      <c r="I681" s="40" t="s">
        <v>236</v>
      </c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  <c r="AB681" s="9"/>
      <c r="AC681" s="9"/>
      <c r="AD681" s="9"/>
      <c r="AE681" s="9"/>
      <c r="AF681" s="9"/>
      <c r="AG681" s="9"/>
      <c r="AH681" s="9"/>
      <c r="AI681" s="9"/>
      <c r="AJ681" s="9"/>
      <c r="AK681" s="9"/>
      <c r="AL681" s="9"/>
      <c r="AM681" s="9"/>
      <c r="AN681" s="9"/>
      <c r="AO681" s="9"/>
      <c r="AP681" s="9"/>
      <c r="AQ681" s="9"/>
      <c r="AR681" s="9"/>
      <c r="AS681" s="9"/>
      <c r="AT681" s="9"/>
      <c r="AU681" s="9"/>
      <c r="AV681" s="9"/>
      <c r="AW681" s="9"/>
      <c r="AX681" s="9"/>
      <c r="AY681" s="9"/>
      <c r="AZ681" s="9"/>
      <c r="BA681" s="9"/>
      <c r="BB681" s="9"/>
      <c r="BC681" s="9"/>
      <c r="BD681" s="9"/>
      <c r="BE681" s="9"/>
      <c r="BF681" s="9"/>
      <c r="BG681" s="9"/>
      <c r="BH681" s="9"/>
      <c r="BI681" s="9"/>
      <c r="BJ681" s="9"/>
      <c r="BK681" s="9"/>
      <c r="BL681" s="9"/>
      <c r="BM681" s="9"/>
      <c r="BN681" s="9"/>
      <c r="BO681" s="9"/>
      <c r="BP681" s="9"/>
      <c r="BQ681" s="9"/>
      <c r="BR681" s="9"/>
      <c r="BS681" s="9"/>
      <c r="BT681" s="9"/>
      <c r="BU681" s="9"/>
      <c r="BV681" s="9"/>
      <c r="BW681" s="9"/>
      <c r="BX681" s="9"/>
      <c r="BY681" s="9"/>
      <c r="BZ681" s="9"/>
      <c r="CA681" s="9"/>
      <c r="CB681" s="9"/>
      <c r="CC681" s="9"/>
      <c r="CD681" s="9"/>
      <c r="CE681" s="9"/>
      <c r="CF681" s="9"/>
      <c r="CG681" s="9"/>
      <c r="CH681" s="9"/>
      <c r="CI681" s="9"/>
      <c r="CJ681" s="9"/>
      <c r="CK681" s="9"/>
      <c r="CL681" s="9"/>
      <c r="CM681" s="9"/>
      <c r="CN681" s="9"/>
      <c r="CO681" s="9"/>
      <c r="CP681" s="9"/>
      <c r="CQ681" s="9"/>
      <c r="CR681" s="9"/>
      <c r="CS681" s="9"/>
      <c r="CT681" s="9"/>
      <c r="CU681" s="9"/>
      <c r="CV681" s="9"/>
      <c r="CW681" s="9"/>
      <c r="CX681" s="9"/>
      <c r="CY681" s="9"/>
      <c r="CZ681" s="9"/>
      <c r="DA681" s="9"/>
      <c r="DB681" s="9"/>
      <c r="DC681" s="9"/>
      <c r="DD681" s="9"/>
      <c r="DE681" s="9"/>
      <c r="DF681" s="9"/>
      <c r="DG681" s="9"/>
      <c r="DH681" s="9"/>
      <c r="DI681" s="9"/>
      <c r="DJ681" s="9"/>
      <c r="DK681" s="9"/>
      <c r="DL681" s="9"/>
      <c r="DM681" s="9"/>
      <c r="DN681" s="9"/>
      <c r="DO681" s="9"/>
      <c r="DP681" s="9"/>
      <c r="DQ681" s="9"/>
      <c r="DR681" s="9"/>
      <c r="DS681" s="9"/>
      <c r="DT681" s="9"/>
      <c r="DU681" s="9"/>
      <c r="DV681" s="9"/>
      <c r="DW681" s="9"/>
      <c r="DX681" s="9"/>
      <c r="DY681" s="9"/>
      <c r="DZ681" s="9"/>
      <c r="EA681" s="9"/>
      <c r="EB681" s="9"/>
      <c r="EC681" s="9"/>
      <c r="ED681" s="9"/>
      <c r="EE681" s="9"/>
      <c r="EF681" s="9"/>
      <c r="EG681" s="9"/>
      <c r="EH681" s="9"/>
      <c r="EI681" s="9"/>
      <c r="EJ681" s="9"/>
      <c r="EK681" s="9"/>
      <c r="EL681" s="9"/>
      <c r="EM681" s="9"/>
      <c r="EN681" s="9"/>
      <c r="EO681" s="9"/>
      <c r="EP681" s="9"/>
      <c r="EQ681" s="9"/>
      <c r="ER681" s="9"/>
      <c r="ES681" s="9"/>
      <c r="ET681" s="9"/>
      <c r="EU681" s="9"/>
      <c r="EV681" s="9"/>
      <c r="EW681" s="9"/>
      <c r="EX681" s="9"/>
      <c r="EY681" s="9"/>
      <c r="EZ681" s="9"/>
      <c r="FA681" s="9"/>
      <c r="FB681" s="9"/>
      <c r="FC681" s="9"/>
      <c r="FD681" s="9"/>
      <c r="FE681" s="9"/>
      <c r="FF681" s="9"/>
      <c r="FG681" s="9"/>
      <c r="FH681" s="9"/>
      <c r="FI681" s="9"/>
      <c r="FJ681" s="9"/>
      <c r="FK681" s="9"/>
      <c r="FL681" s="9"/>
      <c r="FM681" s="9"/>
      <c r="FN681" s="9"/>
      <c r="FO681" s="9"/>
      <c r="FP681" s="9"/>
      <c r="FQ681" s="9"/>
      <c r="FR681" s="9"/>
      <c r="FS681" s="9"/>
      <c r="FT681" s="9"/>
      <c r="FU681" s="9"/>
      <c r="FV681" s="9"/>
      <c r="FW681" s="9"/>
      <c r="FX681" s="9"/>
      <c r="FY681" s="9"/>
      <c r="FZ681" s="9"/>
      <c r="GA681" s="9"/>
      <c r="GB681" s="9"/>
      <c r="GC681" s="9"/>
      <c r="GD681" s="9"/>
      <c r="GE681" s="9"/>
      <c r="GF681" s="9"/>
      <c r="GG681" s="9"/>
      <c r="GH681" s="9"/>
      <c r="GI681" s="9"/>
      <c r="GJ681" s="9"/>
      <c r="GK681" s="9"/>
      <c r="GL681" s="9"/>
      <c r="GM681" s="9"/>
      <c r="GN681" s="9"/>
      <c r="GO681" s="9"/>
      <c r="GP681" s="9"/>
      <c r="GQ681" s="9"/>
      <c r="GR681" s="9"/>
      <c r="GS681" s="9"/>
      <c r="GT681" s="9"/>
      <c r="GU681" s="9"/>
      <c r="GV681" s="9"/>
      <c r="GW681" s="9"/>
      <c r="GX681" s="9"/>
      <c r="GY681" s="9"/>
      <c r="GZ681" s="9"/>
      <c r="HA681" s="9"/>
      <c r="HB681" s="9"/>
      <c r="HC681" s="9"/>
      <c r="HD681" s="9"/>
      <c r="HE681" s="9"/>
      <c r="HF681" s="9"/>
      <c r="HG681" s="9"/>
      <c r="HH681" s="9"/>
      <c r="HI681" s="9"/>
      <c r="HJ681" s="9"/>
      <c r="HK681" s="9"/>
      <c r="HL681" s="9"/>
      <c r="HM681" s="9"/>
      <c r="HN681" s="9"/>
      <c r="HO681" s="9"/>
    </row>
    <row r="682" spans="1:223" ht="28.5" customHeight="1" x14ac:dyDescent="0.2">
      <c r="A682" s="35">
        <f t="shared" si="22"/>
        <v>659</v>
      </c>
      <c r="B682" s="2" t="s">
        <v>2108</v>
      </c>
      <c r="C682" s="36" t="s">
        <v>2398</v>
      </c>
      <c r="D682" s="2">
        <v>2020.1</v>
      </c>
      <c r="E682" s="199" t="s">
        <v>2031</v>
      </c>
      <c r="F682" s="38">
        <v>368</v>
      </c>
      <c r="G682" s="38">
        <v>665</v>
      </c>
      <c r="H682" s="233" t="s">
        <v>181</v>
      </c>
      <c r="I682" s="257" t="s">
        <v>236</v>
      </c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  <c r="AB682" s="9"/>
      <c r="AC682" s="9"/>
      <c r="AD682" s="9"/>
      <c r="AE682" s="9"/>
      <c r="AF682" s="9"/>
      <c r="AG682" s="9"/>
      <c r="AH682" s="9"/>
      <c r="AI682" s="9"/>
      <c r="AJ682" s="9"/>
      <c r="AK682" s="9"/>
      <c r="AL682" s="9"/>
      <c r="AM682" s="9"/>
      <c r="AN682" s="9"/>
      <c r="AO682" s="9"/>
      <c r="AP682" s="9"/>
      <c r="AQ682" s="9"/>
      <c r="AR682" s="9"/>
      <c r="AS682" s="9"/>
      <c r="AT682" s="9"/>
      <c r="AU682" s="9"/>
      <c r="AV682" s="9"/>
      <c r="AW682" s="9"/>
      <c r="AX682" s="9"/>
      <c r="AY682" s="9"/>
      <c r="AZ682" s="9"/>
      <c r="BA682" s="9"/>
      <c r="BB682" s="9"/>
      <c r="BC682" s="9"/>
      <c r="BD682" s="9"/>
      <c r="BE682" s="9"/>
      <c r="BF682" s="9"/>
      <c r="BG682" s="9"/>
      <c r="BH682" s="9"/>
      <c r="BI682" s="9"/>
      <c r="BJ682" s="9"/>
      <c r="BK682" s="9"/>
      <c r="BL682" s="9"/>
      <c r="BM682" s="9"/>
      <c r="BN682" s="9"/>
      <c r="BO682" s="9"/>
      <c r="BP682" s="9"/>
      <c r="BQ682" s="9"/>
      <c r="BR682" s="9"/>
      <c r="BS682" s="9"/>
      <c r="BT682" s="9"/>
      <c r="BU682" s="9"/>
      <c r="BV682" s="9"/>
      <c r="BW682" s="9"/>
      <c r="BX682" s="9"/>
      <c r="BY682" s="9"/>
      <c r="BZ682" s="9"/>
      <c r="CA682" s="9"/>
      <c r="CB682" s="9"/>
      <c r="CC682" s="9"/>
      <c r="CD682" s="9"/>
      <c r="CE682" s="9"/>
      <c r="CF682" s="9"/>
      <c r="CG682" s="9"/>
      <c r="CH682" s="9"/>
      <c r="CI682" s="9"/>
      <c r="CJ682" s="9"/>
      <c r="CK682" s="9"/>
      <c r="CL682" s="9"/>
      <c r="CM682" s="9"/>
      <c r="CN682" s="9"/>
      <c r="CO682" s="9"/>
      <c r="CP682" s="9"/>
      <c r="CQ682" s="9"/>
      <c r="CR682" s="9"/>
      <c r="CS682" s="9"/>
      <c r="CT682" s="9"/>
      <c r="CU682" s="9"/>
      <c r="CV682" s="9"/>
      <c r="CW682" s="9"/>
      <c r="CX682" s="9"/>
      <c r="CY682" s="9"/>
      <c r="CZ682" s="9"/>
      <c r="DA682" s="9"/>
      <c r="DB682" s="9"/>
      <c r="DC682" s="9"/>
      <c r="DD682" s="9"/>
      <c r="DE682" s="9"/>
      <c r="DF682" s="9"/>
      <c r="DG682" s="9"/>
      <c r="DH682" s="9"/>
      <c r="DI682" s="9"/>
      <c r="DJ682" s="9"/>
      <c r="DK682" s="9"/>
      <c r="DL682" s="9"/>
      <c r="DM682" s="9"/>
      <c r="DN682" s="9"/>
      <c r="DO682" s="9"/>
      <c r="DP682" s="9"/>
      <c r="DQ682" s="9"/>
      <c r="DR682" s="9"/>
      <c r="DS682" s="9"/>
      <c r="DT682" s="9"/>
      <c r="DU682" s="9"/>
      <c r="DV682" s="9"/>
      <c r="DW682" s="9"/>
      <c r="DX682" s="9"/>
      <c r="DY682" s="9"/>
      <c r="DZ682" s="9"/>
      <c r="EA682" s="9"/>
      <c r="EB682" s="9"/>
      <c r="EC682" s="9"/>
      <c r="ED682" s="9"/>
      <c r="EE682" s="9"/>
      <c r="EF682" s="9"/>
      <c r="EG682" s="9"/>
      <c r="EH682" s="9"/>
      <c r="EI682" s="9"/>
      <c r="EJ682" s="9"/>
      <c r="EK682" s="9"/>
      <c r="EL682" s="9"/>
      <c r="EM682" s="9"/>
      <c r="EN682" s="9"/>
      <c r="EO682" s="9"/>
      <c r="EP682" s="9"/>
      <c r="EQ682" s="9"/>
      <c r="ER682" s="9"/>
      <c r="ES682" s="9"/>
      <c r="ET682" s="9"/>
      <c r="EU682" s="9"/>
      <c r="EV682" s="9"/>
      <c r="EW682" s="9"/>
      <c r="EX682" s="9"/>
      <c r="EY682" s="9"/>
      <c r="EZ682" s="9"/>
      <c r="FA682" s="9"/>
      <c r="FB682" s="9"/>
      <c r="FC682" s="9"/>
      <c r="FD682" s="9"/>
      <c r="FE682" s="9"/>
      <c r="FF682" s="9"/>
      <c r="FG682" s="9"/>
      <c r="FH682" s="9"/>
      <c r="FI682" s="9"/>
      <c r="FJ682" s="9"/>
      <c r="FK682" s="9"/>
      <c r="FL682" s="9"/>
      <c r="FM682" s="9"/>
      <c r="FN682" s="9"/>
      <c r="FO682" s="9"/>
      <c r="FP682" s="9"/>
      <c r="FQ682" s="9"/>
      <c r="FR682" s="9"/>
      <c r="FS682" s="9"/>
      <c r="FT682" s="9"/>
      <c r="FU682" s="9"/>
      <c r="FV682" s="9"/>
      <c r="FW682" s="9"/>
      <c r="FX682" s="9"/>
      <c r="FY682" s="9"/>
      <c r="FZ682" s="9"/>
      <c r="GA682" s="9"/>
      <c r="GB682" s="9"/>
      <c r="GC682" s="9"/>
      <c r="GD682" s="9"/>
      <c r="GE682" s="9"/>
      <c r="GF682" s="9"/>
      <c r="GG682" s="9"/>
      <c r="GH682" s="9"/>
      <c r="GI682" s="9"/>
      <c r="GJ682" s="9"/>
      <c r="GK682" s="9"/>
      <c r="GL682" s="9"/>
      <c r="GM682" s="9"/>
      <c r="GN682" s="9"/>
      <c r="GO682" s="9"/>
      <c r="GP682" s="9"/>
      <c r="GQ682" s="9"/>
      <c r="GR682" s="9"/>
      <c r="GS682" s="9"/>
      <c r="GT682" s="9"/>
      <c r="GU682" s="9"/>
      <c r="GV682" s="9"/>
      <c r="GW682" s="9"/>
      <c r="GX682" s="9"/>
      <c r="GY682" s="9"/>
      <c r="GZ682" s="9"/>
      <c r="HA682" s="9"/>
      <c r="HB682" s="9"/>
      <c r="HC682" s="9"/>
      <c r="HD682" s="9"/>
      <c r="HE682" s="9"/>
      <c r="HF682" s="9"/>
      <c r="HG682" s="9"/>
      <c r="HH682" s="9"/>
      <c r="HI682" s="9"/>
      <c r="HJ682" s="9"/>
      <c r="HK682" s="9"/>
      <c r="HL682" s="9"/>
      <c r="HM682" s="9"/>
      <c r="HN682" s="9"/>
      <c r="HO682" s="9"/>
    </row>
    <row r="683" spans="1:223" ht="27.6" customHeight="1" x14ac:dyDescent="0.2">
      <c r="A683" s="297">
        <f t="shared" ref="A683" si="23">ROW()-4</f>
        <v>679</v>
      </c>
      <c r="B683" s="22" t="s">
        <v>2397</v>
      </c>
      <c r="C683" s="134" t="s">
        <v>2398</v>
      </c>
      <c r="D683" s="22">
        <v>2020.5</v>
      </c>
      <c r="E683" s="128" t="s">
        <v>2399</v>
      </c>
      <c r="F683" s="23">
        <v>467</v>
      </c>
      <c r="G683" s="23">
        <v>1037</v>
      </c>
      <c r="H683" s="126" t="s">
        <v>237</v>
      </c>
      <c r="I683" s="127" t="s">
        <v>236</v>
      </c>
      <c r="J683" s="4" t="s">
        <v>1849</v>
      </c>
    </row>
    <row r="684" spans="1:223" s="10" customFormat="1" ht="28.5" customHeight="1" x14ac:dyDescent="0.2">
      <c r="A684" s="319" t="s">
        <v>2314</v>
      </c>
      <c r="B684" s="320"/>
      <c r="C684" s="320"/>
      <c r="D684" s="320"/>
      <c r="E684" s="320"/>
      <c r="F684" s="320"/>
      <c r="G684" s="320"/>
      <c r="H684" s="320"/>
      <c r="I684" s="321"/>
      <c r="J684" s="4"/>
    </row>
    <row r="685" spans="1:223" s="10" customFormat="1" ht="28.5" customHeight="1" x14ac:dyDescent="0.2">
      <c r="A685" s="35">
        <f>ROW()-24</f>
        <v>661</v>
      </c>
      <c r="B685" s="36" t="s">
        <v>223</v>
      </c>
      <c r="C685" s="2" t="s">
        <v>2149</v>
      </c>
      <c r="D685" s="36">
        <v>2012.9</v>
      </c>
      <c r="E685" s="44" t="s">
        <v>973</v>
      </c>
      <c r="F685" s="42">
        <v>619</v>
      </c>
      <c r="G685" s="42">
        <v>1276</v>
      </c>
      <c r="H685" s="45" t="s">
        <v>237</v>
      </c>
      <c r="I685" s="43" t="s">
        <v>236</v>
      </c>
      <c r="J685" s="4"/>
    </row>
    <row r="686" spans="1:223" s="8" customFormat="1" ht="28.5" customHeight="1" x14ac:dyDescent="0.2">
      <c r="A686" s="35">
        <f t="shared" ref="A686:A689" si="24">ROW()-24</f>
        <v>662</v>
      </c>
      <c r="B686" s="2" t="s">
        <v>432</v>
      </c>
      <c r="C686" s="2" t="s">
        <v>2149</v>
      </c>
      <c r="D686" s="2">
        <v>2014.4</v>
      </c>
      <c r="E686" s="64" t="s">
        <v>1040</v>
      </c>
      <c r="F686" s="67">
        <v>1161</v>
      </c>
      <c r="G686" s="42">
        <v>1425</v>
      </c>
      <c r="H686" s="45" t="s">
        <v>6</v>
      </c>
      <c r="I686" s="43" t="s">
        <v>236</v>
      </c>
      <c r="J686" s="4"/>
    </row>
    <row r="687" spans="1:223" s="8" customFormat="1" ht="28.5" customHeight="1" x14ac:dyDescent="0.2">
      <c r="A687" s="35">
        <f t="shared" si="24"/>
        <v>663</v>
      </c>
      <c r="B687" s="2" t="s">
        <v>621</v>
      </c>
      <c r="C687" s="2" t="s">
        <v>2149</v>
      </c>
      <c r="D687" s="2">
        <v>2015.11</v>
      </c>
      <c r="E687" s="37" t="s">
        <v>946</v>
      </c>
      <c r="F687" s="38">
        <v>517</v>
      </c>
      <c r="G687" s="38">
        <v>1101</v>
      </c>
      <c r="H687" s="41" t="s">
        <v>189</v>
      </c>
      <c r="I687" s="40" t="s">
        <v>236</v>
      </c>
      <c r="J687" s="4"/>
    </row>
    <row r="688" spans="1:223" s="8" customFormat="1" ht="28.5" customHeight="1" x14ac:dyDescent="0.2">
      <c r="A688" s="35">
        <f t="shared" si="24"/>
        <v>664</v>
      </c>
      <c r="B688" s="2" t="s">
        <v>832</v>
      </c>
      <c r="C688" s="2" t="s">
        <v>2149</v>
      </c>
      <c r="D688" s="2">
        <v>2017.5</v>
      </c>
      <c r="E688" s="37" t="s">
        <v>927</v>
      </c>
      <c r="F688" s="38">
        <v>384</v>
      </c>
      <c r="G688" s="38">
        <v>888</v>
      </c>
      <c r="H688" s="41" t="s">
        <v>189</v>
      </c>
      <c r="I688" s="84" t="s">
        <v>236</v>
      </c>
      <c r="J688" s="141"/>
    </row>
    <row r="689" spans="1:223" s="8" customFormat="1" ht="28.5" customHeight="1" x14ac:dyDescent="0.2">
      <c r="A689" s="35">
        <f t="shared" si="24"/>
        <v>665</v>
      </c>
      <c r="B689" s="89" t="s">
        <v>1408</v>
      </c>
      <c r="C689" s="2" t="s">
        <v>2149</v>
      </c>
      <c r="D689" s="2">
        <v>2017.11</v>
      </c>
      <c r="E689" s="37" t="s">
        <v>1417</v>
      </c>
      <c r="F689" s="38">
        <v>500</v>
      </c>
      <c r="G689" s="38">
        <v>1162</v>
      </c>
      <c r="H689" s="41" t="s">
        <v>180</v>
      </c>
      <c r="I689" s="40" t="s">
        <v>236</v>
      </c>
      <c r="J689" s="141"/>
    </row>
    <row r="690" spans="1:223" s="9" customFormat="1" ht="28.5" customHeight="1" x14ac:dyDescent="0.2">
      <c r="A690" s="319" t="s">
        <v>2324</v>
      </c>
      <c r="B690" s="320"/>
      <c r="C690" s="320"/>
      <c r="D690" s="320"/>
      <c r="E690" s="320"/>
      <c r="F690" s="320"/>
      <c r="G690" s="320"/>
      <c r="H690" s="320"/>
      <c r="I690" s="321"/>
      <c r="J690" s="141"/>
      <c r="K690" s="66"/>
      <c r="L690" s="66"/>
      <c r="M690" s="66"/>
      <c r="N690" s="66"/>
      <c r="O690" s="66"/>
      <c r="P690" s="66"/>
      <c r="Q690" s="66"/>
      <c r="R690" s="66"/>
      <c r="S690" s="66"/>
      <c r="T690" s="66"/>
      <c r="U690" s="66"/>
      <c r="V690" s="66"/>
      <c r="W690" s="66"/>
      <c r="X690" s="66"/>
      <c r="Y690" s="66"/>
      <c r="Z690" s="66"/>
      <c r="AA690" s="66"/>
      <c r="AB690" s="66"/>
      <c r="AC690" s="66"/>
      <c r="AD690" s="66"/>
      <c r="AE690" s="66"/>
      <c r="AF690" s="66"/>
      <c r="AG690" s="66"/>
      <c r="AH690" s="66"/>
      <c r="AI690" s="66"/>
      <c r="AJ690" s="66"/>
      <c r="AK690" s="66"/>
      <c r="AL690" s="66"/>
      <c r="AM690" s="66"/>
      <c r="AN690" s="66"/>
      <c r="AO690" s="66"/>
      <c r="AP690" s="66"/>
      <c r="AQ690" s="66"/>
      <c r="AR690" s="66"/>
      <c r="AS690" s="66"/>
      <c r="AT690" s="66"/>
      <c r="AU690" s="66"/>
      <c r="AV690" s="66"/>
      <c r="AW690" s="66"/>
      <c r="AX690" s="66"/>
      <c r="AY690" s="66"/>
      <c r="AZ690" s="66"/>
      <c r="BA690" s="66"/>
      <c r="BB690" s="66"/>
      <c r="BC690" s="66"/>
      <c r="BD690" s="66"/>
      <c r="BE690" s="66"/>
      <c r="BF690" s="66"/>
      <c r="BG690" s="66"/>
      <c r="BH690" s="66"/>
      <c r="BI690" s="66"/>
      <c r="BJ690" s="66"/>
      <c r="BK690" s="66"/>
      <c r="BL690" s="66"/>
      <c r="BM690" s="66"/>
      <c r="BN690" s="66"/>
      <c r="BO690" s="66"/>
      <c r="BP690" s="66"/>
      <c r="BQ690" s="66"/>
      <c r="BR690" s="66"/>
      <c r="BS690" s="66"/>
      <c r="BT690" s="66"/>
      <c r="BU690" s="66"/>
      <c r="BV690" s="66"/>
      <c r="BW690" s="66"/>
      <c r="BX690" s="66"/>
      <c r="BY690" s="66"/>
      <c r="BZ690" s="66"/>
      <c r="CA690" s="66"/>
      <c r="CB690" s="66"/>
      <c r="CC690" s="66"/>
      <c r="CD690" s="66"/>
      <c r="CE690" s="66"/>
      <c r="CF690" s="66"/>
      <c r="CG690" s="66"/>
      <c r="CH690" s="66"/>
      <c r="CI690" s="66"/>
      <c r="CJ690" s="66"/>
      <c r="CK690" s="66"/>
      <c r="CL690" s="66"/>
      <c r="CM690" s="66"/>
      <c r="CN690" s="66"/>
      <c r="CO690" s="66"/>
      <c r="CP690" s="66"/>
      <c r="CQ690" s="66"/>
      <c r="CR690" s="66"/>
      <c r="CS690" s="66"/>
      <c r="CT690" s="66"/>
      <c r="CU690" s="66"/>
      <c r="CV690" s="66"/>
      <c r="CW690" s="66"/>
      <c r="CX690" s="66"/>
      <c r="CY690" s="66"/>
      <c r="CZ690" s="66"/>
      <c r="DA690" s="66"/>
      <c r="DB690" s="66"/>
      <c r="DC690" s="66"/>
      <c r="DD690" s="66"/>
      <c r="DE690" s="66"/>
      <c r="DF690" s="66"/>
      <c r="DG690" s="66"/>
      <c r="DH690" s="66"/>
      <c r="DI690" s="66"/>
      <c r="DJ690" s="66"/>
      <c r="DK690" s="66"/>
      <c r="DL690" s="66"/>
      <c r="DM690" s="66"/>
      <c r="DN690" s="66"/>
      <c r="DO690" s="66"/>
      <c r="DP690" s="66"/>
      <c r="DQ690" s="66"/>
      <c r="DR690" s="66"/>
      <c r="DS690" s="66"/>
      <c r="DT690" s="66"/>
      <c r="DU690" s="66"/>
      <c r="DV690" s="66"/>
      <c r="DW690" s="66"/>
      <c r="DX690" s="66"/>
      <c r="DY690" s="66"/>
      <c r="DZ690" s="66"/>
      <c r="EA690" s="66"/>
      <c r="EB690" s="66"/>
      <c r="EC690" s="66"/>
      <c r="ED690" s="66"/>
      <c r="EE690" s="66"/>
      <c r="EF690" s="66"/>
      <c r="EG690" s="66"/>
      <c r="EH690" s="66"/>
      <c r="EI690" s="66"/>
      <c r="EJ690" s="66"/>
      <c r="EK690" s="66"/>
      <c r="EL690" s="66"/>
      <c r="EM690" s="66"/>
      <c r="EN690" s="66"/>
      <c r="EO690" s="66"/>
      <c r="EP690" s="66"/>
      <c r="EQ690" s="66"/>
      <c r="ER690" s="66"/>
      <c r="ES690" s="66"/>
      <c r="ET690" s="66"/>
      <c r="EU690" s="66"/>
      <c r="EV690" s="66"/>
      <c r="EW690" s="66"/>
      <c r="EX690" s="66"/>
      <c r="EY690" s="66"/>
      <c r="EZ690" s="66"/>
      <c r="FA690" s="66"/>
      <c r="FB690" s="66"/>
      <c r="FC690" s="66"/>
      <c r="FD690" s="66"/>
      <c r="FE690" s="66"/>
      <c r="FF690" s="66"/>
      <c r="FG690" s="66"/>
      <c r="FH690" s="66"/>
      <c r="FI690" s="66"/>
      <c r="FJ690" s="66"/>
      <c r="FK690" s="66"/>
      <c r="FL690" s="66"/>
      <c r="FM690" s="66"/>
      <c r="FN690" s="66"/>
      <c r="FO690" s="66"/>
      <c r="FP690" s="66"/>
      <c r="FQ690" s="66"/>
      <c r="FR690" s="66"/>
      <c r="FS690" s="66"/>
      <c r="FT690" s="66"/>
      <c r="FU690" s="66"/>
      <c r="FV690" s="66"/>
      <c r="FW690" s="66"/>
      <c r="FX690" s="66"/>
      <c r="FY690" s="66"/>
      <c r="FZ690" s="66"/>
      <c r="GA690" s="66"/>
      <c r="GB690" s="66"/>
      <c r="GC690" s="66"/>
      <c r="GD690" s="66"/>
      <c r="GE690" s="66"/>
      <c r="GF690" s="66"/>
      <c r="GG690" s="66"/>
      <c r="GH690" s="66"/>
      <c r="GI690" s="66"/>
      <c r="GJ690" s="66"/>
      <c r="GK690" s="66"/>
      <c r="GL690" s="66"/>
      <c r="GM690" s="66"/>
      <c r="GN690" s="66"/>
      <c r="GO690" s="66"/>
      <c r="GP690" s="66"/>
      <c r="GQ690" s="66"/>
      <c r="GR690" s="66"/>
      <c r="GS690" s="66"/>
      <c r="GT690" s="66"/>
      <c r="GU690" s="66"/>
      <c r="GV690" s="66"/>
      <c r="GW690" s="66"/>
      <c r="GX690" s="66"/>
      <c r="GY690" s="66"/>
      <c r="GZ690" s="66"/>
      <c r="HA690" s="66"/>
      <c r="HB690" s="66"/>
      <c r="HC690" s="66"/>
      <c r="HD690" s="66"/>
      <c r="HE690" s="66"/>
      <c r="HF690" s="66"/>
      <c r="HG690" s="66"/>
      <c r="HH690" s="66"/>
      <c r="HI690" s="66"/>
      <c r="HJ690" s="66"/>
      <c r="HK690" s="66"/>
      <c r="HL690" s="66"/>
      <c r="HM690" s="66"/>
      <c r="HN690" s="66"/>
      <c r="HO690" s="66"/>
    </row>
    <row r="691" spans="1:223" s="13" customFormat="1" ht="28.5" customHeight="1" x14ac:dyDescent="0.2">
      <c r="A691" s="35">
        <f>ROW()-25</f>
        <v>666</v>
      </c>
      <c r="B691" s="2" t="s">
        <v>1353</v>
      </c>
      <c r="C691" s="2" t="s">
        <v>2123</v>
      </c>
      <c r="D691" s="2">
        <v>2006.4</v>
      </c>
      <c r="E691" s="37" t="s">
        <v>951</v>
      </c>
      <c r="F691" s="38">
        <v>5450</v>
      </c>
      <c r="G691" s="38">
        <v>2840</v>
      </c>
      <c r="H691" s="41" t="s">
        <v>6</v>
      </c>
      <c r="I691" s="40" t="s">
        <v>236</v>
      </c>
    </row>
    <row r="692" spans="1:223" s="9" customFormat="1" ht="28.5" customHeight="1" x14ac:dyDescent="0.2">
      <c r="A692" s="35">
        <f t="shared" ref="A692:A736" si="25">ROW()-25</f>
        <v>667</v>
      </c>
      <c r="B692" s="2" t="s">
        <v>15</v>
      </c>
      <c r="C692" s="2" t="s">
        <v>2123</v>
      </c>
      <c r="D692" s="2">
        <v>2006.9</v>
      </c>
      <c r="E692" s="37" t="s">
        <v>1240</v>
      </c>
      <c r="F692" s="38">
        <v>30100</v>
      </c>
      <c r="G692" s="38">
        <v>49666</v>
      </c>
      <c r="H692" s="41" t="s">
        <v>6</v>
      </c>
      <c r="I692" s="40" t="s">
        <v>236</v>
      </c>
      <c r="J692" s="141"/>
      <c r="K692" s="66"/>
      <c r="L692" s="66"/>
      <c r="M692" s="66"/>
      <c r="N692" s="66"/>
      <c r="O692" s="66"/>
      <c r="P692" s="66"/>
      <c r="Q692" s="66"/>
      <c r="R692" s="66"/>
      <c r="S692" s="66"/>
      <c r="T692" s="66"/>
      <c r="U692" s="66"/>
      <c r="V692" s="66"/>
      <c r="W692" s="66"/>
      <c r="X692" s="66"/>
      <c r="Y692" s="66"/>
      <c r="Z692" s="66"/>
      <c r="AA692" s="66"/>
      <c r="AB692" s="66"/>
      <c r="AC692" s="66"/>
      <c r="AD692" s="66"/>
      <c r="AE692" s="66"/>
      <c r="AF692" s="66"/>
      <c r="AG692" s="66"/>
      <c r="AH692" s="66"/>
      <c r="AI692" s="66"/>
      <c r="AJ692" s="66"/>
      <c r="AK692" s="66"/>
      <c r="AL692" s="66"/>
      <c r="AM692" s="66"/>
      <c r="AN692" s="66"/>
      <c r="AO692" s="66"/>
      <c r="AP692" s="66"/>
      <c r="AQ692" s="66"/>
      <c r="AR692" s="66"/>
      <c r="AS692" s="66"/>
      <c r="AT692" s="66"/>
      <c r="AU692" s="66"/>
      <c r="AV692" s="66"/>
      <c r="AW692" s="66"/>
      <c r="AX692" s="66"/>
      <c r="AY692" s="66"/>
      <c r="AZ692" s="66"/>
      <c r="BA692" s="66"/>
      <c r="BB692" s="66"/>
      <c r="BC692" s="66"/>
      <c r="BD692" s="66"/>
      <c r="BE692" s="66"/>
      <c r="BF692" s="66"/>
      <c r="BG692" s="66"/>
      <c r="BH692" s="66"/>
      <c r="BI692" s="66"/>
      <c r="BJ692" s="66"/>
      <c r="BK692" s="66"/>
      <c r="BL692" s="66"/>
      <c r="BM692" s="66"/>
      <c r="BN692" s="66"/>
      <c r="BO692" s="66"/>
      <c r="BP692" s="66"/>
      <c r="BQ692" s="66"/>
      <c r="BR692" s="66"/>
      <c r="BS692" s="66"/>
      <c r="BT692" s="66"/>
      <c r="BU692" s="66"/>
      <c r="BV692" s="66"/>
      <c r="BW692" s="66"/>
      <c r="BX692" s="66"/>
      <c r="BY692" s="66"/>
      <c r="BZ692" s="66"/>
      <c r="CA692" s="66"/>
      <c r="CB692" s="66"/>
      <c r="CC692" s="66"/>
      <c r="CD692" s="66"/>
      <c r="CE692" s="66"/>
      <c r="CF692" s="66"/>
      <c r="CG692" s="66"/>
      <c r="CH692" s="66"/>
      <c r="CI692" s="66"/>
      <c r="CJ692" s="66"/>
      <c r="CK692" s="66"/>
      <c r="CL692" s="66"/>
      <c r="CM692" s="66"/>
      <c r="CN692" s="66"/>
      <c r="CO692" s="66"/>
      <c r="CP692" s="66"/>
      <c r="CQ692" s="66"/>
      <c r="CR692" s="66"/>
      <c r="CS692" s="66"/>
      <c r="CT692" s="66"/>
      <c r="CU692" s="66"/>
      <c r="CV692" s="66"/>
      <c r="CW692" s="66"/>
      <c r="CX692" s="66"/>
      <c r="CY692" s="66"/>
      <c r="CZ692" s="66"/>
      <c r="DA692" s="66"/>
      <c r="DB692" s="66"/>
      <c r="DC692" s="66"/>
      <c r="DD692" s="66"/>
      <c r="DE692" s="66"/>
      <c r="DF692" s="66"/>
      <c r="DG692" s="66"/>
      <c r="DH692" s="66"/>
      <c r="DI692" s="66"/>
      <c r="DJ692" s="66"/>
      <c r="DK692" s="66"/>
      <c r="DL692" s="66"/>
      <c r="DM692" s="66"/>
      <c r="DN692" s="66"/>
      <c r="DO692" s="66"/>
      <c r="DP692" s="66"/>
      <c r="DQ692" s="66"/>
      <c r="DR692" s="66"/>
      <c r="DS692" s="66"/>
      <c r="DT692" s="66"/>
      <c r="DU692" s="66"/>
      <c r="DV692" s="66"/>
      <c r="DW692" s="66"/>
      <c r="DX692" s="66"/>
      <c r="DY692" s="66"/>
      <c r="DZ692" s="66"/>
      <c r="EA692" s="66"/>
      <c r="EB692" s="66"/>
      <c r="EC692" s="66"/>
      <c r="ED692" s="66"/>
      <c r="EE692" s="66"/>
      <c r="EF692" s="66"/>
      <c r="EG692" s="66"/>
      <c r="EH692" s="66"/>
      <c r="EI692" s="66"/>
      <c r="EJ692" s="66"/>
      <c r="EK692" s="66"/>
      <c r="EL692" s="66"/>
      <c r="EM692" s="66"/>
      <c r="EN692" s="66"/>
      <c r="EO692" s="66"/>
      <c r="EP692" s="66"/>
      <c r="EQ692" s="66"/>
      <c r="ER692" s="66"/>
      <c r="ES692" s="66"/>
      <c r="ET692" s="66"/>
      <c r="EU692" s="66"/>
      <c r="EV692" s="66"/>
      <c r="EW692" s="66"/>
      <c r="EX692" s="66"/>
      <c r="EY692" s="66"/>
      <c r="EZ692" s="66"/>
      <c r="FA692" s="66"/>
      <c r="FB692" s="66"/>
      <c r="FC692" s="66"/>
      <c r="FD692" s="66"/>
      <c r="FE692" s="66"/>
      <c r="FF692" s="66"/>
      <c r="FG692" s="66"/>
      <c r="FH692" s="66"/>
      <c r="FI692" s="66"/>
      <c r="FJ692" s="66"/>
      <c r="FK692" s="66"/>
      <c r="FL692" s="66"/>
      <c r="FM692" s="66"/>
      <c r="FN692" s="66"/>
      <c r="FO692" s="66"/>
      <c r="FP692" s="66"/>
      <c r="FQ692" s="66"/>
      <c r="FR692" s="66"/>
      <c r="FS692" s="66"/>
      <c r="FT692" s="66"/>
      <c r="FU692" s="66"/>
      <c r="FV692" s="66"/>
      <c r="FW692" s="66"/>
      <c r="FX692" s="66"/>
      <c r="FY692" s="66"/>
      <c r="FZ692" s="66"/>
      <c r="GA692" s="66"/>
      <c r="GB692" s="66"/>
      <c r="GC692" s="66"/>
      <c r="GD692" s="66"/>
      <c r="GE692" s="66"/>
      <c r="GF692" s="66"/>
      <c r="GG692" s="66"/>
      <c r="GH692" s="66"/>
      <c r="GI692" s="66"/>
      <c r="GJ692" s="66"/>
      <c r="GK692" s="66"/>
      <c r="GL692" s="66"/>
      <c r="GM692" s="66"/>
      <c r="GN692" s="66"/>
      <c r="GO692" s="66"/>
      <c r="GP692" s="66"/>
      <c r="GQ692" s="66"/>
      <c r="GR692" s="66"/>
      <c r="GS692" s="66"/>
      <c r="GT692" s="66"/>
      <c r="GU692" s="66"/>
      <c r="GV692" s="66"/>
      <c r="GW692" s="66"/>
      <c r="GX692" s="66"/>
      <c r="GY692" s="66"/>
      <c r="GZ692" s="66"/>
      <c r="HA692" s="66"/>
      <c r="HB692" s="66"/>
      <c r="HC692" s="66"/>
      <c r="HD692" s="66"/>
      <c r="HE692" s="66"/>
      <c r="HF692" s="66"/>
      <c r="HG692" s="66"/>
      <c r="HH692" s="66"/>
      <c r="HI692" s="66"/>
      <c r="HJ692" s="66"/>
      <c r="HK692" s="66"/>
      <c r="HL692" s="66"/>
      <c r="HM692" s="66"/>
      <c r="HN692" s="66"/>
      <c r="HO692" s="66"/>
    </row>
    <row r="693" spans="1:223" s="9" customFormat="1" ht="28.2" customHeight="1" x14ac:dyDescent="0.2">
      <c r="A693" s="35">
        <f t="shared" si="25"/>
        <v>668</v>
      </c>
      <c r="B693" s="2" t="s">
        <v>30</v>
      </c>
      <c r="C693" s="2" t="s">
        <v>2123</v>
      </c>
      <c r="D693" s="60">
        <v>2007.1</v>
      </c>
      <c r="E693" s="37" t="s">
        <v>1051</v>
      </c>
      <c r="F693" s="38">
        <v>22452</v>
      </c>
      <c r="G693" s="38">
        <v>41751</v>
      </c>
      <c r="H693" s="41" t="s">
        <v>6</v>
      </c>
      <c r="I693" s="40" t="s">
        <v>236</v>
      </c>
      <c r="J693" s="141"/>
      <c r="K693" s="66"/>
      <c r="L693" s="66"/>
      <c r="M693" s="66"/>
      <c r="N693" s="66"/>
      <c r="O693" s="66"/>
      <c r="P693" s="66"/>
      <c r="Q693" s="66"/>
      <c r="R693" s="66"/>
      <c r="S693" s="66"/>
      <c r="T693" s="66"/>
      <c r="U693" s="66"/>
      <c r="V693" s="66"/>
      <c r="W693" s="66"/>
      <c r="X693" s="66"/>
      <c r="Y693" s="66"/>
      <c r="Z693" s="66"/>
      <c r="AA693" s="66"/>
      <c r="AB693" s="66"/>
      <c r="AC693" s="66"/>
      <c r="AD693" s="66"/>
      <c r="AE693" s="66"/>
      <c r="AF693" s="66"/>
      <c r="AG693" s="66"/>
      <c r="AH693" s="66"/>
      <c r="AI693" s="66"/>
      <c r="AJ693" s="66"/>
      <c r="AK693" s="66"/>
      <c r="AL693" s="66"/>
      <c r="AM693" s="66"/>
      <c r="AN693" s="66"/>
      <c r="AO693" s="66"/>
      <c r="AP693" s="66"/>
      <c r="AQ693" s="66"/>
      <c r="AR693" s="66"/>
      <c r="AS693" s="66"/>
      <c r="AT693" s="66"/>
      <c r="AU693" s="66"/>
      <c r="AV693" s="66"/>
      <c r="AW693" s="66"/>
      <c r="AX693" s="66"/>
      <c r="AY693" s="66"/>
      <c r="AZ693" s="66"/>
      <c r="BA693" s="66"/>
      <c r="BB693" s="66"/>
      <c r="BC693" s="66"/>
      <c r="BD693" s="66"/>
      <c r="BE693" s="66"/>
      <c r="BF693" s="66"/>
      <c r="BG693" s="66"/>
      <c r="BH693" s="66"/>
      <c r="BI693" s="66"/>
      <c r="BJ693" s="66"/>
      <c r="BK693" s="66"/>
      <c r="BL693" s="66"/>
      <c r="BM693" s="66"/>
      <c r="BN693" s="66"/>
      <c r="BO693" s="66"/>
      <c r="BP693" s="66"/>
      <c r="BQ693" s="66"/>
      <c r="BR693" s="66"/>
      <c r="BS693" s="66"/>
      <c r="BT693" s="66"/>
      <c r="BU693" s="66"/>
      <c r="BV693" s="66"/>
      <c r="BW693" s="66"/>
      <c r="BX693" s="66"/>
      <c r="BY693" s="66"/>
      <c r="BZ693" s="66"/>
      <c r="CA693" s="66"/>
      <c r="CB693" s="66"/>
      <c r="CC693" s="66"/>
      <c r="CD693" s="66"/>
      <c r="CE693" s="66"/>
      <c r="CF693" s="66"/>
      <c r="CG693" s="66"/>
      <c r="CH693" s="66"/>
      <c r="CI693" s="66"/>
      <c r="CJ693" s="66"/>
      <c r="CK693" s="66"/>
      <c r="CL693" s="66"/>
      <c r="CM693" s="66"/>
      <c r="CN693" s="66"/>
      <c r="CO693" s="66"/>
      <c r="CP693" s="66"/>
      <c r="CQ693" s="66"/>
      <c r="CR693" s="66"/>
      <c r="CS693" s="66"/>
      <c r="CT693" s="66"/>
      <c r="CU693" s="66"/>
      <c r="CV693" s="66"/>
      <c r="CW693" s="66"/>
      <c r="CX693" s="66"/>
      <c r="CY693" s="66"/>
      <c r="CZ693" s="66"/>
      <c r="DA693" s="66"/>
      <c r="DB693" s="66"/>
      <c r="DC693" s="66"/>
      <c r="DD693" s="66"/>
      <c r="DE693" s="66"/>
      <c r="DF693" s="66"/>
      <c r="DG693" s="66"/>
      <c r="DH693" s="66"/>
      <c r="DI693" s="66"/>
      <c r="DJ693" s="66"/>
      <c r="DK693" s="66"/>
      <c r="DL693" s="66"/>
      <c r="DM693" s="66"/>
      <c r="DN693" s="66"/>
      <c r="DO693" s="66"/>
      <c r="DP693" s="66"/>
      <c r="DQ693" s="66"/>
      <c r="DR693" s="66"/>
      <c r="DS693" s="66"/>
      <c r="DT693" s="66"/>
      <c r="DU693" s="66"/>
      <c r="DV693" s="66"/>
      <c r="DW693" s="66"/>
      <c r="DX693" s="66"/>
      <c r="DY693" s="66"/>
      <c r="DZ693" s="66"/>
      <c r="EA693" s="66"/>
      <c r="EB693" s="66"/>
      <c r="EC693" s="66"/>
      <c r="ED693" s="66"/>
      <c r="EE693" s="66"/>
      <c r="EF693" s="66"/>
      <c r="EG693" s="66"/>
      <c r="EH693" s="66"/>
      <c r="EI693" s="66"/>
      <c r="EJ693" s="66"/>
      <c r="EK693" s="66"/>
      <c r="EL693" s="66"/>
      <c r="EM693" s="66"/>
      <c r="EN693" s="66"/>
      <c r="EO693" s="66"/>
      <c r="EP693" s="66"/>
      <c r="EQ693" s="66"/>
      <c r="ER693" s="66"/>
      <c r="ES693" s="66"/>
      <c r="ET693" s="66"/>
      <c r="EU693" s="66"/>
      <c r="EV693" s="66"/>
      <c r="EW693" s="66"/>
      <c r="EX693" s="66"/>
      <c r="EY693" s="66"/>
      <c r="EZ693" s="66"/>
      <c r="FA693" s="66"/>
      <c r="FB693" s="66"/>
      <c r="FC693" s="66"/>
      <c r="FD693" s="66"/>
      <c r="FE693" s="66"/>
      <c r="FF693" s="66"/>
      <c r="FG693" s="66"/>
      <c r="FH693" s="66"/>
      <c r="FI693" s="66"/>
      <c r="FJ693" s="66"/>
      <c r="FK693" s="66"/>
      <c r="FL693" s="66"/>
      <c r="FM693" s="66"/>
      <c r="FN693" s="66"/>
      <c r="FO693" s="66"/>
      <c r="FP693" s="66"/>
      <c r="FQ693" s="66"/>
      <c r="FR693" s="66"/>
      <c r="FS693" s="66"/>
      <c r="FT693" s="66"/>
      <c r="FU693" s="66"/>
      <c r="FV693" s="66"/>
      <c r="FW693" s="66"/>
      <c r="FX693" s="66"/>
      <c r="FY693" s="66"/>
      <c r="FZ693" s="66"/>
      <c r="GA693" s="66"/>
      <c r="GB693" s="66"/>
      <c r="GC693" s="66"/>
      <c r="GD693" s="66"/>
      <c r="GE693" s="66"/>
      <c r="GF693" s="66"/>
      <c r="GG693" s="66"/>
      <c r="GH693" s="66"/>
      <c r="GI693" s="66"/>
      <c r="GJ693" s="66"/>
      <c r="GK693" s="66"/>
      <c r="GL693" s="66"/>
      <c r="GM693" s="66"/>
      <c r="GN693" s="66"/>
      <c r="GO693" s="66"/>
      <c r="GP693" s="66"/>
      <c r="GQ693" s="66"/>
      <c r="GR693" s="66"/>
      <c r="GS693" s="66"/>
      <c r="GT693" s="66"/>
      <c r="GU693" s="66"/>
      <c r="GV693" s="66"/>
      <c r="GW693" s="66"/>
      <c r="GX693" s="66"/>
      <c r="GY693" s="66"/>
      <c r="GZ693" s="66"/>
      <c r="HA693" s="66"/>
      <c r="HB693" s="66"/>
      <c r="HC693" s="66"/>
      <c r="HD693" s="66"/>
      <c r="HE693" s="66"/>
      <c r="HF693" s="66"/>
      <c r="HG693" s="66"/>
      <c r="HH693" s="66"/>
      <c r="HI693" s="66"/>
      <c r="HJ693" s="66"/>
      <c r="HK693" s="66"/>
      <c r="HL693" s="66"/>
      <c r="HM693" s="66"/>
      <c r="HN693" s="66"/>
      <c r="HO693" s="66"/>
    </row>
    <row r="694" spans="1:223" s="13" customFormat="1" ht="28.2" customHeight="1" x14ac:dyDescent="0.2">
      <c r="A694" s="35">
        <f t="shared" si="25"/>
        <v>669</v>
      </c>
      <c r="B694" s="2" t="s">
        <v>35</v>
      </c>
      <c r="C694" s="2" t="s">
        <v>2123</v>
      </c>
      <c r="D694" s="2">
        <v>2007.12</v>
      </c>
      <c r="E694" s="37" t="s">
        <v>1294</v>
      </c>
      <c r="F694" s="38">
        <v>856</v>
      </c>
      <c r="G694" s="38">
        <v>1113</v>
      </c>
      <c r="H694" s="41" t="s">
        <v>8</v>
      </c>
      <c r="I694" s="40" t="s">
        <v>236</v>
      </c>
    </row>
    <row r="695" spans="1:223" s="9" customFormat="1" ht="28.5" customHeight="1" x14ac:dyDescent="0.2">
      <c r="A695" s="35">
        <f t="shared" si="25"/>
        <v>670</v>
      </c>
      <c r="B695" s="2" t="s">
        <v>198</v>
      </c>
      <c r="C695" s="2" t="s">
        <v>2123</v>
      </c>
      <c r="D695" s="2">
        <v>2009.4</v>
      </c>
      <c r="E695" s="37" t="s">
        <v>1266</v>
      </c>
      <c r="F695" s="38">
        <v>5459</v>
      </c>
      <c r="G695" s="38">
        <v>9511</v>
      </c>
      <c r="H695" s="39" t="s">
        <v>6</v>
      </c>
      <c r="I695" s="40" t="s">
        <v>236</v>
      </c>
      <c r="J695" s="141"/>
      <c r="K695" s="66"/>
      <c r="L695" s="66"/>
      <c r="M695" s="66"/>
      <c r="N695" s="66"/>
      <c r="O695" s="66"/>
      <c r="P695" s="66"/>
      <c r="Q695" s="66"/>
      <c r="R695" s="66"/>
      <c r="S695" s="66"/>
      <c r="T695" s="66"/>
      <c r="U695" s="66"/>
      <c r="V695" s="66"/>
      <c r="W695" s="66"/>
      <c r="X695" s="66"/>
      <c r="Y695" s="66"/>
      <c r="Z695" s="66"/>
      <c r="AA695" s="66"/>
      <c r="AB695" s="66"/>
      <c r="AC695" s="66"/>
      <c r="AD695" s="66"/>
      <c r="AE695" s="66"/>
      <c r="AF695" s="66"/>
      <c r="AG695" s="66"/>
      <c r="AH695" s="66"/>
      <c r="AI695" s="66"/>
      <c r="AJ695" s="66"/>
      <c r="AK695" s="66"/>
      <c r="AL695" s="66"/>
      <c r="AM695" s="66"/>
      <c r="AN695" s="66"/>
      <c r="AO695" s="66"/>
      <c r="AP695" s="66"/>
      <c r="AQ695" s="66"/>
      <c r="AR695" s="66"/>
      <c r="AS695" s="66"/>
      <c r="AT695" s="66"/>
      <c r="AU695" s="66"/>
      <c r="AV695" s="66"/>
      <c r="AW695" s="66"/>
      <c r="AX695" s="66"/>
      <c r="AY695" s="66"/>
      <c r="AZ695" s="66"/>
      <c r="BA695" s="66"/>
      <c r="BB695" s="66"/>
      <c r="BC695" s="66"/>
      <c r="BD695" s="66"/>
      <c r="BE695" s="66"/>
      <c r="BF695" s="66"/>
      <c r="BG695" s="66"/>
      <c r="BH695" s="66"/>
      <c r="BI695" s="66"/>
      <c r="BJ695" s="66"/>
      <c r="BK695" s="66"/>
      <c r="BL695" s="66"/>
      <c r="BM695" s="66"/>
      <c r="BN695" s="66"/>
      <c r="BO695" s="66"/>
      <c r="BP695" s="66"/>
      <c r="BQ695" s="66"/>
      <c r="BR695" s="66"/>
      <c r="BS695" s="66"/>
      <c r="BT695" s="66"/>
      <c r="BU695" s="66"/>
      <c r="BV695" s="66"/>
      <c r="BW695" s="66"/>
      <c r="BX695" s="66"/>
      <c r="BY695" s="66"/>
      <c r="BZ695" s="66"/>
      <c r="CA695" s="66"/>
      <c r="CB695" s="66"/>
      <c r="CC695" s="66"/>
      <c r="CD695" s="66"/>
      <c r="CE695" s="66"/>
      <c r="CF695" s="66"/>
      <c r="CG695" s="66"/>
      <c r="CH695" s="66"/>
      <c r="CI695" s="66"/>
      <c r="CJ695" s="66"/>
      <c r="CK695" s="66"/>
      <c r="CL695" s="66"/>
      <c r="CM695" s="66"/>
      <c r="CN695" s="66"/>
      <c r="CO695" s="66"/>
      <c r="CP695" s="66"/>
      <c r="CQ695" s="66"/>
      <c r="CR695" s="66"/>
      <c r="CS695" s="66"/>
      <c r="CT695" s="66"/>
      <c r="CU695" s="66"/>
      <c r="CV695" s="66"/>
      <c r="CW695" s="66"/>
      <c r="CX695" s="66"/>
      <c r="CY695" s="66"/>
      <c r="CZ695" s="66"/>
      <c r="DA695" s="66"/>
      <c r="DB695" s="66"/>
      <c r="DC695" s="66"/>
      <c r="DD695" s="66"/>
      <c r="DE695" s="66"/>
      <c r="DF695" s="66"/>
      <c r="DG695" s="66"/>
      <c r="DH695" s="66"/>
      <c r="DI695" s="66"/>
      <c r="DJ695" s="66"/>
      <c r="DK695" s="66"/>
      <c r="DL695" s="66"/>
      <c r="DM695" s="66"/>
      <c r="DN695" s="66"/>
      <c r="DO695" s="66"/>
      <c r="DP695" s="66"/>
      <c r="DQ695" s="66"/>
      <c r="DR695" s="66"/>
      <c r="DS695" s="66"/>
      <c r="DT695" s="66"/>
      <c r="DU695" s="66"/>
      <c r="DV695" s="66"/>
      <c r="DW695" s="66"/>
      <c r="DX695" s="66"/>
      <c r="DY695" s="66"/>
      <c r="DZ695" s="66"/>
      <c r="EA695" s="66"/>
      <c r="EB695" s="66"/>
      <c r="EC695" s="66"/>
      <c r="ED695" s="66"/>
      <c r="EE695" s="66"/>
      <c r="EF695" s="66"/>
      <c r="EG695" s="66"/>
      <c r="EH695" s="66"/>
      <c r="EI695" s="66"/>
      <c r="EJ695" s="66"/>
      <c r="EK695" s="66"/>
      <c r="EL695" s="66"/>
      <c r="EM695" s="66"/>
      <c r="EN695" s="66"/>
      <c r="EO695" s="66"/>
      <c r="EP695" s="66"/>
      <c r="EQ695" s="66"/>
      <c r="ER695" s="66"/>
      <c r="ES695" s="66"/>
      <c r="ET695" s="66"/>
      <c r="EU695" s="66"/>
      <c r="EV695" s="66"/>
      <c r="EW695" s="66"/>
      <c r="EX695" s="66"/>
      <c r="EY695" s="66"/>
      <c r="EZ695" s="66"/>
      <c r="FA695" s="66"/>
      <c r="FB695" s="66"/>
      <c r="FC695" s="66"/>
      <c r="FD695" s="66"/>
      <c r="FE695" s="66"/>
      <c r="FF695" s="66"/>
      <c r="FG695" s="66"/>
      <c r="FH695" s="66"/>
      <c r="FI695" s="66"/>
      <c r="FJ695" s="66"/>
      <c r="FK695" s="66"/>
      <c r="FL695" s="66"/>
      <c r="FM695" s="66"/>
      <c r="FN695" s="66"/>
      <c r="FO695" s="66"/>
      <c r="FP695" s="66"/>
      <c r="FQ695" s="66"/>
      <c r="FR695" s="66"/>
      <c r="FS695" s="66"/>
      <c r="FT695" s="66"/>
      <c r="FU695" s="66"/>
      <c r="FV695" s="66"/>
      <c r="FW695" s="66"/>
      <c r="FX695" s="66"/>
      <c r="FY695" s="66"/>
      <c r="FZ695" s="66"/>
      <c r="GA695" s="66"/>
      <c r="GB695" s="66"/>
      <c r="GC695" s="66"/>
      <c r="GD695" s="66"/>
      <c r="GE695" s="66"/>
      <c r="GF695" s="66"/>
      <c r="GG695" s="66"/>
      <c r="GH695" s="66"/>
      <c r="GI695" s="66"/>
      <c r="GJ695" s="66"/>
      <c r="GK695" s="66"/>
      <c r="GL695" s="66"/>
      <c r="GM695" s="66"/>
      <c r="GN695" s="66"/>
      <c r="GO695" s="66"/>
      <c r="GP695" s="66"/>
      <c r="GQ695" s="66"/>
      <c r="GR695" s="66"/>
      <c r="GS695" s="66"/>
      <c r="GT695" s="66"/>
      <c r="GU695" s="66"/>
      <c r="GV695" s="66"/>
      <c r="GW695" s="66"/>
      <c r="GX695" s="66"/>
      <c r="GY695" s="66"/>
      <c r="GZ695" s="66"/>
      <c r="HA695" s="66"/>
      <c r="HB695" s="66"/>
      <c r="HC695" s="66"/>
      <c r="HD695" s="66"/>
      <c r="HE695" s="66"/>
      <c r="HF695" s="66"/>
      <c r="HG695" s="66"/>
      <c r="HH695" s="66"/>
      <c r="HI695" s="66"/>
      <c r="HJ695" s="66"/>
      <c r="HK695" s="66"/>
      <c r="HL695" s="66"/>
      <c r="HM695" s="66"/>
      <c r="HN695" s="66"/>
      <c r="HO695" s="66"/>
    </row>
    <row r="696" spans="1:223" s="9" customFormat="1" ht="28.2" customHeight="1" x14ac:dyDescent="0.2">
      <c r="A696" s="35">
        <f t="shared" si="25"/>
        <v>671</v>
      </c>
      <c r="B696" s="2" t="s">
        <v>67</v>
      </c>
      <c r="C696" s="2" t="s">
        <v>2123</v>
      </c>
      <c r="D696" s="2">
        <v>2009.4</v>
      </c>
      <c r="E696" s="37" t="s">
        <v>1267</v>
      </c>
      <c r="F696" s="38">
        <v>2630</v>
      </c>
      <c r="G696" s="38">
        <v>6602</v>
      </c>
      <c r="H696" s="39" t="s">
        <v>6</v>
      </c>
      <c r="I696" s="40" t="s">
        <v>236</v>
      </c>
      <c r="J696" s="143"/>
      <c r="K696" s="66"/>
      <c r="L696" s="66"/>
      <c r="M696" s="66"/>
      <c r="N696" s="66"/>
      <c r="O696" s="66"/>
      <c r="P696" s="66"/>
      <c r="Q696" s="66"/>
      <c r="R696" s="66"/>
      <c r="S696" s="66"/>
      <c r="T696" s="66"/>
      <c r="U696" s="66"/>
      <c r="V696" s="66"/>
      <c r="W696" s="66"/>
      <c r="X696" s="66"/>
      <c r="Y696" s="66"/>
      <c r="Z696" s="66"/>
      <c r="AA696" s="66"/>
      <c r="AB696" s="66"/>
      <c r="AC696" s="66"/>
      <c r="AD696" s="66"/>
      <c r="AE696" s="66"/>
      <c r="AF696" s="66"/>
      <c r="AG696" s="66"/>
      <c r="AH696" s="66"/>
      <c r="AI696" s="66"/>
      <c r="AJ696" s="66"/>
      <c r="AK696" s="66"/>
      <c r="AL696" s="66"/>
      <c r="AM696" s="66"/>
      <c r="AN696" s="66"/>
      <c r="AO696" s="66"/>
      <c r="AP696" s="66"/>
      <c r="AQ696" s="66"/>
      <c r="AR696" s="66"/>
      <c r="AS696" s="66"/>
      <c r="AT696" s="66"/>
      <c r="AU696" s="66"/>
      <c r="AV696" s="66"/>
      <c r="AW696" s="66"/>
      <c r="AX696" s="66"/>
      <c r="AY696" s="66"/>
      <c r="AZ696" s="66"/>
      <c r="BA696" s="66"/>
      <c r="BB696" s="66"/>
      <c r="BC696" s="66"/>
      <c r="BD696" s="66"/>
      <c r="BE696" s="66"/>
      <c r="BF696" s="66"/>
      <c r="BG696" s="66"/>
      <c r="BH696" s="66"/>
      <c r="BI696" s="66"/>
      <c r="BJ696" s="66"/>
      <c r="BK696" s="66"/>
      <c r="BL696" s="66"/>
      <c r="BM696" s="66"/>
      <c r="BN696" s="66"/>
      <c r="BO696" s="66"/>
      <c r="BP696" s="66"/>
      <c r="BQ696" s="66"/>
      <c r="BR696" s="66"/>
      <c r="BS696" s="66"/>
      <c r="BT696" s="66"/>
      <c r="BU696" s="66"/>
      <c r="BV696" s="66"/>
      <c r="BW696" s="66"/>
      <c r="BX696" s="66"/>
      <c r="BY696" s="66"/>
      <c r="BZ696" s="66"/>
      <c r="CA696" s="66"/>
      <c r="CB696" s="66"/>
      <c r="CC696" s="66"/>
      <c r="CD696" s="66"/>
      <c r="CE696" s="66"/>
      <c r="CF696" s="66"/>
      <c r="CG696" s="66"/>
      <c r="CH696" s="66"/>
      <c r="CI696" s="66"/>
      <c r="CJ696" s="66"/>
      <c r="CK696" s="66"/>
      <c r="CL696" s="66"/>
      <c r="CM696" s="66"/>
      <c r="CN696" s="66"/>
      <c r="CO696" s="66"/>
      <c r="CP696" s="66"/>
      <c r="CQ696" s="66"/>
      <c r="CR696" s="66"/>
      <c r="CS696" s="66"/>
      <c r="CT696" s="66"/>
      <c r="CU696" s="66"/>
      <c r="CV696" s="66"/>
      <c r="CW696" s="66"/>
      <c r="CX696" s="66"/>
      <c r="CY696" s="66"/>
      <c r="CZ696" s="66"/>
      <c r="DA696" s="66"/>
      <c r="DB696" s="66"/>
      <c r="DC696" s="66"/>
      <c r="DD696" s="66"/>
      <c r="DE696" s="66"/>
      <c r="DF696" s="66"/>
      <c r="DG696" s="66"/>
      <c r="DH696" s="66"/>
      <c r="DI696" s="66"/>
      <c r="DJ696" s="66"/>
      <c r="DK696" s="66"/>
      <c r="DL696" s="66"/>
      <c r="DM696" s="66"/>
      <c r="DN696" s="66"/>
      <c r="DO696" s="66"/>
      <c r="DP696" s="66"/>
      <c r="DQ696" s="66"/>
      <c r="DR696" s="66"/>
      <c r="DS696" s="66"/>
      <c r="DT696" s="66"/>
      <c r="DU696" s="66"/>
      <c r="DV696" s="66"/>
      <c r="DW696" s="66"/>
      <c r="DX696" s="66"/>
      <c r="DY696" s="66"/>
      <c r="DZ696" s="66"/>
      <c r="EA696" s="66"/>
      <c r="EB696" s="66"/>
      <c r="EC696" s="66"/>
      <c r="ED696" s="66"/>
      <c r="EE696" s="66"/>
      <c r="EF696" s="66"/>
      <c r="EG696" s="66"/>
      <c r="EH696" s="66"/>
      <c r="EI696" s="66"/>
      <c r="EJ696" s="66"/>
      <c r="EK696" s="66"/>
      <c r="EL696" s="66"/>
      <c r="EM696" s="66"/>
      <c r="EN696" s="66"/>
      <c r="EO696" s="66"/>
      <c r="EP696" s="66"/>
      <c r="EQ696" s="66"/>
      <c r="ER696" s="66"/>
      <c r="ES696" s="66"/>
      <c r="ET696" s="66"/>
      <c r="EU696" s="66"/>
      <c r="EV696" s="66"/>
      <c r="EW696" s="66"/>
      <c r="EX696" s="66"/>
      <c r="EY696" s="66"/>
      <c r="EZ696" s="66"/>
      <c r="FA696" s="66"/>
      <c r="FB696" s="66"/>
      <c r="FC696" s="66"/>
      <c r="FD696" s="66"/>
      <c r="FE696" s="66"/>
      <c r="FF696" s="66"/>
      <c r="FG696" s="66"/>
      <c r="FH696" s="66"/>
      <c r="FI696" s="66"/>
      <c r="FJ696" s="66"/>
      <c r="FK696" s="66"/>
      <c r="FL696" s="66"/>
      <c r="FM696" s="66"/>
      <c r="FN696" s="66"/>
      <c r="FO696" s="66"/>
      <c r="FP696" s="66"/>
      <c r="FQ696" s="66"/>
      <c r="FR696" s="66"/>
      <c r="FS696" s="66"/>
      <c r="FT696" s="66"/>
      <c r="FU696" s="66"/>
      <c r="FV696" s="66"/>
      <c r="FW696" s="66"/>
      <c r="FX696" s="66"/>
      <c r="FY696" s="66"/>
      <c r="FZ696" s="66"/>
      <c r="GA696" s="66"/>
      <c r="GB696" s="66"/>
      <c r="GC696" s="66"/>
      <c r="GD696" s="66"/>
      <c r="GE696" s="66"/>
      <c r="GF696" s="66"/>
      <c r="GG696" s="66"/>
      <c r="GH696" s="66"/>
      <c r="GI696" s="66"/>
      <c r="GJ696" s="66"/>
      <c r="GK696" s="66"/>
      <c r="GL696" s="66"/>
      <c r="GM696" s="66"/>
      <c r="GN696" s="66"/>
      <c r="GO696" s="66"/>
      <c r="GP696" s="66"/>
      <c r="GQ696" s="66"/>
      <c r="GR696" s="66"/>
      <c r="GS696" s="66"/>
      <c r="GT696" s="66"/>
      <c r="GU696" s="66"/>
      <c r="GV696" s="66"/>
      <c r="GW696" s="66"/>
      <c r="GX696" s="66"/>
      <c r="GY696" s="66"/>
      <c r="GZ696" s="66"/>
      <c r="HA696" s="66"/>
      <c r="HB696" s="66"/>
      <c r="HC696" s="66"/>
      <c r="HD696" s="66"/>
      <c r="HE696" s="66"/>
      <c r="HF696" s="66"/>
      <c r="HG696" s="66"/>
      <c r="HH696" s="66"/>
      <c r="HI696" s="66"/>
      <c r="HJ696" s="66"/>
      <c r="HK696" s="66"/>
      <c r="HL696" s="66"/>
      <c r="HM696" s="66"/>
      <c r="HN696" s="66"/>
      <c r="HO696" s="66"/>
    </row>
    <row r="697" spans="1:223" s="13" customFormat="1" ht="28.5" customHeight="1" x14ac:dyDescent="0.2">
      <c r="A697" s="35">
        <f t="shared" si="25"/>
        <v>672</v>
      </c>
      <c r="B697" s="2" t="s">
        <v>126</v>
      </c>
      <c r="C697" s="2" t="s">
        <v>2123</v>
      </c>
      <c r="D697" s="2">
        <v>2009.11</v>
      </c>
      <c r="E697" s="37" t="s">
        <v>1053</v>
      </c>
      <c r="F697" s="38">
        <v>153</v>
      </c>
      <c r="G697" s="38">
        <v>191</v>
      </c>
      <c r="H697" s="41" t="s">
        <v>6</v>
      </c>
      <c r="I697" s="40" t="s">
        <v>236</v>
      </c>
    </row>
    <row r="698" spans="1:223" s="9" customFormat="1" ht="28.5" customHeight="1" x14ac:dyDescent="0.2">
      <c r="A698" s="35">
        <f t="shared" si="25"/>
        <v>673</v>
      </c>
      <c r="B698" s="2" t="s">
        <v>123</v>
      </c>
      <c r="C698" s="2" t="s">
        <v>2123</v>
      </c>
      <c r="D698" s="2">
        <v>2009.12</v>
      </c>
      <c r="E698" s="37" t="s">
        <v>1275</v>
      </c>
      <c r="F698" s="38">
        <v>19644</v>
      </c>
      <c r="G698" s="38">
        <v>39848</v>
      </c>
      <c r="H698" s="41" t="s">
        <v>6</v>
      </c>
      <c r="I698" s="40" t="s">
        <v>236</v>
      </c>
      <c r="J698" s="141"/>
      <c r="K698" s="66"/>
      <c r="L698" s="66"/>
      <c r="M698" s="66"/>
      <c r="N698" s="66"/>
      <c r="O698" s="66"/>
      <c r="P698" s="66"/>
      <c r="Q698" s="66"/>
      <c r="R698" s="66"/>
      <c r="S698" s="66"/>
      <c r="T698" s="66"/>
      <c r="U698" s="66"/>
      <c r="V698" s="66"/>
      <c r="W698" s="66"/>
      <c r="X698" s="66"/>
      <c r="Y698" s="66"/>
      <c r="Z698" s="66"/>
      <c r="AA698" s="66"/>
      <c r="AB698" s="66"/>
      <c r="AC698" s="66"/>
      <c r="AD698" s="66"/>
      <c r="AE698" s="66"/>
      <c r="AF698" s="66"/>
      <c r="AG698" s="66"/>
      <c r="AH698" s="66"/>
      <c r="AI698" s="66"/>
      <c r="AJ698" s="66"/>
      <c r="AK698" s="66"/>
      <c r="AL698" s="66"/>
      <c r="AM698" s="66"/>
      <c r="AN698" s="66"/>
      <c r="AO698" s="66"/>
      <c r="AP698" s="66"/>
      <c r="AQ698" s="66"/>
      <c r="AR698" s="66"/>
      <c r="AS698" s="66"/>
      <c r="AT698" s="66"/>
      <c r="AU698" s="66"/>
      <c r="AV698" s="66"/>
      <c r="AW698" s="66"/>
      <c r="AX698" s="66"/>
      <c r="AY698" s="66"/>
      <c r="AZ698" s="66"/>
      <c r="BA698" s="66"/>
      <c r="BB698" s="66"/>
      <c r="BC698" s="66"/>
      <c r="BD698" s="66"/>
      <c r="BE698" s="66"/>
      <c r="BF698" s="66"/>
      <c r="BG698" s="66"/>
      <c r="BH698" s="66"/>
      <c r="BI698" s="66"/>
      <c r="BJ698" s="66"/>
      <c r="BK698" s="66"/>
      <c r="BL698" s="66"/>
      <c r="BM698" s="66"/>
      <c r="BN698" s="66"/>
      <c r="BO698" s="66"/>
      <c r="BP698" s="66"/>
      <c r="BQ698" s="66"/>
      <c r="BR698" s="66"/>
      <c r="BS698" s="66"/>
      <c r="BT698" s="66"/>
      <c r="BU698" s="66"/>
      <c r="BV698" s="66"/>
      <c r="BW698" s="66"/>
      <c r="BX698" s="66"/>
      <c r="BY698" s="66"/>
      <c r="BZ698" s="66"/>
      <c r="CA698" s="66"/>
      <c r="CB698" s="66"/>
      <c r="CC698" s="66"/>
      <c r="CD698" s="66"/>
      <c r="CE698" s="66"/>
      <c r="CF698" s="66"/>
      <c r="CG698" s="66"/>
      <c r="CH698" s="66"/>
      <c r="CI698" s="66"/>
      <c r="CJ698" s="66"/>
      <c r="CK698" s="66"/>
      <c r="CL698" s="66"/>
      <c r="CM698" s="66"/>
      <c r="CN698" s="66"/>
      <c r="CO698" s="66"/>
      <c r="CP698" s="66"/>
      <c r="CQ698" s="66"/>
      <c r="CR698" s="66"/>
      <c r="CS698" s="66"/>
      <c r="CT698" s="66"/>
      <c r="CU698" s="66"/>
      <c r="CV698" s="66"/>
      <c r="CW698" s="66"/>
      <c r="CX698" s="66"/>
      <c r="CY698" s="66"/>
      <c r="CZ698" s="66"/>
      <c r="DA698" s="66"/>
      <c r="DB698" s="66"/>
      <c r="DC698" s="66"/>
      <c r="DD698" s="66"/>
      <c r="DE698" s="66"/>
      <c r="DF698" s="66"/>
      <c r="DG698" s="66"/>
      <c r="DH698" s="66"/>
      <c r="DI698" s="66"/>
      <c r="DJ698" s="66"/>
      <c r="DK698" s="66"/>
      <c r="DL698" s="66"/>
      <c r="DM698" s="66"/>
      <c r="DN698" s="66"/>
      <c r="DO698" s="66"/>
      <c r="DP698" s="66"/>
      <c r="DQ698" s="66"/>
      <c r="DR698" s="66"/>
      <c r="DS698" s="66"/>
      <c r="DT698" s="66"/>
      <c r="DU698" s="66"/>
      <c r="DV698" s="66"/>
      <c r="DW698" s="66"/>
      <c r="DX698" s="66"/>
      <c r="DY698" s="66"/>
      <c r="DZ698" s="66"/>
      <c r="EA698" s="66"/>
      <c r="EB698" s="66"/>
      <c r="EC698" s="66"/>
      <c r="ED698" s="66"/>
      <c r="EE698" s="66"/>
      <c r="EF698" s="66"/>
      <c r="EG698" s="66"/>
      <c r="EH698" s="66"/>
      <c r="EI698" s="66"/>
      <c r="EJ698" s="66"/>
      <c r="EK698" s="66"/>
      <c r="EL698" s="66"/>
      <c r="EM698" s="66"/>
      <c r="EN698" s="66"/>
      <c r="EO698" s="66"/>
      <c r="EP698" s="66"/>
      <c r="EQ698" s="66"/>
      <c r="ER698" s="66"/>
      <c r="ES698" s="66"/>
      <c r="ET698" s="66"/>
      <c r="EU698" s="66"/>
      <c r="EV698" s="66"/>
      <c r="EW698" s="66"/>
      <c r="EX698" s="66"/>
      <c r="EY698" s="66"/>
      <c r="EZ698" s="66"/>
      <c r="FA698" s="66"/>
      <c r="FB698" s="66"/>
      <c r="FC698" s="66"/>
      <c r="FD698" s="66"/>
      <c r="FE698" s="66"/>
      <c r="FF698" s="66"/>
      <c r="FG698" s="66"/>
      <c r="FH698" s="66"/>
      <c r="FI698" s="66"/>
      <c r="FJ698" s="66"/>
      <c r="FK698" s="66"/>
      <c r="FL698" s="66"/>
      <c r="FM698" s="66"/>
      <c r="FN698" s="66"/>
      <c r="FO698" s="66"/>
      <c r="FP698" s="66"/>
      <c r="FQ698" s="66"/>
      <c r="FR698" s="66"/>
      <c r="FS698" s="66"/>
      <c r="FT698" s="66"/>
      <c r="FU698" s="66"/>
      <c r="FV698" s="66"/>
      <c r="FW698" s="66"/>
      <c r="FX698" s="66"/>
      <c r="FY698" s="66"/>
      <c r="FZ698" s="66"/>
      <c r="GA698" s="66"/>
      <c r="GB698" s="66"/>
      <c r="GC698" s="66"/>
      <c r="GD698" s="66"/>
      <c r="GE698" s="66"/>
      <c r="GF698" s="66"/>
      <c r="GG698" s="66"/>
      <c r="GH698" s="66"/>
      <c r="GI698" s="66"/>
      <c r="GJ698" s="66"/>
      <c r="GK698" s="66"/>
      <c r="GL698" s="66"/>
      <c r="GM698" s="66"/>
      <c r="GN698" s="66"/>
      <c r="GO698" s="66"/>
      <c r="GP698" s="66"/>
      <c r="GQ698" s="66"/>
      <c r="GR698" s="66"/>
      <c r="GS698" s="66"/>
      <c r="GT698" s="66"/>
      <c r="GU698" s="66"/>
      <c r="GV698" s="66"/>
      <c r="GW698" s="66"/>
      <c r="GX698" s="66"/>
      <c r="GY698" s="66"/>
      <c r="GZ698" s="66"/>
      <c r="HA698" s="66"/>
      <c r="HB698" s="66"/>
      <c r="HC698" s="66"/>
      <c r="HD698" s="66"/>
      <c r="HE698" s="66"/>
      <c r="HF698" s="66"/>
      <c r="HG698" s="66"/>
      <c r="HH698" s="66"/>
      <c r="HI698" s="66"/>
      <c r="HJ698" s="66"/>
      <c r="HK698" s="66"/>
      <c r="HL698" s="66"/>
      <c r="HM698" s="66"/>
      <c r="HN698" s="66"/>
      <c r="HO698" s="66"/>
    </row>
    <row r="699" spans="1:223" s="13" customFormat="1" ht="28.5" customHeight="1" x14ac:dyDescent="0.2">
      <c r="A699" s="35">
        <f t="shared" si="25"/>
        <v>674</v>
      </c>
      <c r="B699" s="2" t="s">
        <v>129</v>
      </c>
      <c r="C699" s="2" t="s">
        <v>2123</v>
      </c>
      <c r="D699" s="2">
        <v>2010.1</v>
      </c>
      <c r="E699" s="37" t="s">
        <v>950</v>
      </c>
      <c r="F699" s="38">
        <v>206</v>
      </c>
      <c r="G699" s="38">
        <v>133</v>
      </c>
      <c r="H699" s="41" t="s">
        <v>6</v>
      </c>
      <c r="I699" s="40" t="s">
        <v>236</v>
      </c>
    </row>
    <row r="700" spans="1:223" s="9" customFormat="1" ht="28.5" customHeight="1" x14ac:dyDescent="0.2">
      <c r="A700" s="35">
        <f t="shared" si="25"/>
        <v>675</v>
      </c>
      <c r="B700" s="2" t="s">
        <v>168</v>
      </c>
      <c r="C700" s="2" t="s">
        <v>2123</v>
      </c>
      <c r="D700" s="2">
        <v>2010.8</v>
      </c>
      <c r="E700" s="37" t="s">
        <v>1230</v>
      </c>
      <c r="F700" s="38">
        <v>3512</v>
      </c>
      <c r="G700" s="38">
        <v>3748</v>
      </c>
      <c r="H700" s="41" t="s">
        <v>6</v>
      </c>
      <c r="I700" s="40" t="s">
        <v>236</v>
      </c>
      <c r="J700" s="141"/>
      <c r="K700" s="66"/>
      <c r="L700" s="66"/>
      <c r="M700" s="66"/>
      <c r="N700" s="66"/>
      <c r="O700" s="66"/>
      <c r="P700" s="66"/>
      <c r="Q700" s="66"/>
      <c r="R700" s="66"/>
      <c r="S700" s="66"/>
      <c r="T700" s="66"/>
      <c r="U700" s="66"/>
      <c r="V700" s="66"/>
      <c r="W700" s="66"/>
      <c r="X700" s="66"/>
      <c r="Y700" s="66"/>
      <c r="Z700" s="66"/>
      <c r="AA700" s="66"/>
      <c r="AB700" s="66"/>
      <c r="AC700" s="66"/>
      <c r="AD700" s="66"/>
      <c r="AE700" s="66"/>
      <c r="AF700" s="66"/>
      <c r="AG700" s="66"/>
      <c r="AH700" s="66"/>
      <c r="AI700" s="66"/>
      <c r="AJ700" s="66"/>
      <c r="AK700" s="66"/>
      <c r="AL700" s="66"/>
      <c r="AM700" s="66"/>
      <c r="AN700" s="66"/>
      <c r="AO700" s="66"/>
      <c r="AP700" s="66"/>
      <c r="AQ700" s="66"/>
      <c r="AR700" s="66"/>
      <c r="AS700" s="66"/>
      <c r="AT700" s="66"/>
      <c r="AU700" s="66"/>
      <c r="AV700" s="66"/>
      <c r="AW700" s="66"/>
      <c r="AX700" s="66"/>
      <c r="AY700" s="66"/>
      <c r="AZ700" s="66"/>
      <c r="BA700" s="66"/>
      <c r="BB700" s="66"/>
      <c r="BC700" s="66"/>
      <c r="BD700" s="66"/>
      <c r="BE700" s="66"/>
      <c r="BF700" s="66"/>
      <c r="BG700" s="66"/>
      <c r="BH700" s="66"/>
      <c r="BI700" s="66"/>
      <c r="BJ700" s="66"/>
      <c r="BK700" s="66"/>
      <c r="BL700" s="66"/>
      <c r="BM700" s="66"/>
      <c r="BN700" s="66"/>
      <c r="BO700" s="66"/>
      <c r="BP700" s="66"/>
      <c r="BQ700" s="66"/>
      <c r="BR700" s="66"/>
      <c r="BS700" s="66"/>
      <c r="BT700" s="66"/>
      <c r="BU700" s="66"/>
      <c r="BV700" s="66"/>
      <c r="BW700" s="66"/>
      <c r="BX700" s="66"/>
      <c r="BY700" s="66"/>
      <c r="BZ700" s="66"/>
      <c r="CA700" s="66"/>
      <c r="CB700" s="66"/>
      <c r="CC700" s="66"/>
      <c r="CD700" s="66"/>
      <c r="CE700" s="66"/>
      <c r="CF700" s="66"/>
      <c r="CG700" s="66"/>
      <c r="CH700" s="66"/>
      <c r="CI700" s="66"/>
      <c r="CJ700" s="66"/>
      <c r="CK700" s="66"/>
      <c r="CL700" s="66"/>
      <c r="CM700" s="66"/>
      <c r="CN700" s="66"/>
      <c r="CO700" s="66"/>
      <c r="CP700" s="66"/>
      <c r="CQ700" s="66"/>
      <c r="CR700" s="66"/>
      <c r="CS700" s="66"/>
      <c r="CT700" s="66"/>
      <c r="CU700" s="66"/>
      <c r="CV700" s="66"/>
      <c r="CW700" s="66"/>
      <c r="CX700" s="66"/>
      <c r="CY700" s="66"/>
      <c r="CZ700" s="66"/>
      <c r="DA700" s="66"/>
      <c r="DB700" s="66"/>
      <c r="DC700" s="66"/>
      <c r="DD700" s="66"/>
      <c r="DE700" s="66"/>
      <c r="DF700" s="66"/>
      <c r="DG700" s="66"/>
      <c r="DH700" s="66"/>
      <c r="DI700" s="66"/>
      <c r="DJ700" s="66"/>
      <c r="DK700" s="66"/>
      <c r="DL700" s="66"/>
      <c r="DM700" s="66"/>
      <c r="DN700" s="66"/>
      <c r="DO700" s="66"/>
      <c r="DP700" s="66"/>
      <c r="DQ700" s="66"/>
      <c r="DR700" s="66"/>
      <c r="DS700" s="66"/>
      <c r="DT700" s="66"/>
      <c r="DU700" s="66"/>
      <c r="DV700" s="66"/>
      <c r="DW700" s="66"/>
      <c r="DX700" s="66"/>
      <c r="DY700" s="66"/>
      <c r="DZ700" s="66"/>
      <c r="EA700" s="66"/>
      <c r="EB700" s="66"/>
      <c r="EC700" s="66"/>
      <c r="ED700" s="66"/>
      <c r="EE700" s="66"/>
      <c r="EF700" s="66"/>
      <c r="EG700" s="66"/>
      <c r="EH700" s="66"/>
      <c r="EI700" s="66"/>
      <c r="EJ700" s="66"/>
      <c r="EK700" s="66"/>
      <c r="EL700" s="66"/>
      <c r="EM700" s="66"/>
      <c r="EN700" s="66"/>
      <c r="EO700" s="66"/>
      <c r="EP700" s="66"/>
      <c r="EQ700" s="66"/>
      <c r="ER700" s="66"/>
      <c r="ES700" s="66"/>
      <c r="ET700" s="66"/>
      <c r="EU700" s="66"/>
      <c r="EV700" s="66"/>
      <c r="EW700" s="66"/>
      <c r="EX700" s="66"/>
      <c r="EY700" s="66"/>
      <c r="EZ700" s="66"/>
      <c r="FA700" s="66"/>
      <c r="FB700" s="66"/>
      <c r="FC700" s="66"/>
      <c r="FD700" s="66"/>
      <c r="FE700" s="66"/>
      <c r="FF700" s="66"/>
      <c r="FG700" s="66"/>
      <c r="FH700" s="66"/>
      <c r="FI700" s="66"/>
      <c r="FJ700" s="66"/>
      <c r="FK700" s="66"/>
      <c r="FL700" s="66"/>
      <c r="FM700" s="66"/>
      <c r="FN700" s="66"/>
      <c r="FO700" s="66"/>
      <c r="FP700" s="66"/>
      <c r="FQ700" s="66"/>
      <c r="FR700" s="66"/>
      <c r="FS700" s="66"/>
      <c r="FT700" s="66"/>
      <c r="FU700" s="66"/>
      <c r="FV700" s="66"/>
      <c r="FW700" s="66"/>
      <c r="FX700" s="66"/>
      <c r="FY700" s="66"/>
      <c r="FZ700" s="66"/>
      <c r="GA700" s="66"/>
      <c r="GB700" s="66"/>
      <c r="GC700" s="66"/>
      <c r="GD700" s="66"/>
      <c r="GE700" s="66"/>
      <c r="GF700" s="66"/>
      <c r="GG700" s="66"/>
      <c r="GH700" s="66"/>
      <c r="GI700" s="66"/>
      <c r="GJ700" s="66"/>
      <c r="GK700" s="66"/>
      <c r="GL700" s="66"/>
      <c r="GM700" s="66"/>
      <c r="GN700" s="66"/>
      <c r="GO700" s="66"/>
      <c r="GP700" s="66"/>
      <c r="GQ700" s="66"/>
      <c r="GR700" s="66"/>
      <c r="GS700" s="66"/>
      <c r="GT700" s="66"/>
      <c r="GU700" s="66"/>
      <c r="GV700" s="66"/>
      <c r="GW700" s="66"/>
      <c r="GX700" s="66"/>
      <c r="GY700" s="66"/>
      <c r="GZ700" s="66"/>
      <c r="HA700" s="66"/>
      <c r="HB700" s="66"/>
      <c r="HC700" s="66"/>
      <c r="HD700" s="66"/>
      <c r="HE700" s="66"/>
      <c r="HF700" s="66"/>
      <c r="HG700" s="66"/>
      <c r="HH700" s="66"/>
      <c r="HI700" s="66"/>
      <c r="HJ700" s="66"/>
      <c r="HK700" s="66"/>
      <c r="HL700" s="66"/>
      <c r="HM700" s="66"/>
      <c r="HN700" s="66"/>
      <c r="HO700" s="66"/>
    </row>
    <row r="701" spans="1:223" s="9" customFormat="1" ht="28.5" customHeight="1" x14ac:dyDescent="0.2">
      <c r="A701" s="35">
        <f t="shared" si="25"/>
        <v>676</v>
      </c>
      <c r="B701" s="2" t="s">
        <v>311</v>
      </c>
      <c r="C701" s="2" t="s">
        <v>2123</v>
      </c>
      <c r="D701" s="2">
        <v>2010.8</v>
      </c>
      <c r="E701" s="37" t="s">
        <v>1232</v>
      </c>
      <c r="F701" s="38">
        <v>3209</v>
      </c>
      <c r="G701" s="38">
        <v>4052</v>
      </c>
      <c r="H701" s="41" t="s">
        <v>6</v>
      </c>
      <c r="I701" s="40" t="s">
        <v>236</v>
      </c>
      <c r="J701" s="141"/>
      <c r="K701" s="66"/>
      <c r="L701" s="66"/>
      <c r="M701" s="66"/>
      <c r="N701" s="66"/>
      <c r="O701" s="66"/>
      <c r="P701" s="66"/>
      <c r="Q701" s="66"/>
      <c r="R701" s="66"/>
      <c r="S701" s="66"/>
      <c r="T701" s="66"/>
      <c r="U701" s="66"/>
      <c r="V701" s="66"/>
      <c r="W701" s="66"/>
      <c r="X701" s="66"/>
      <c r="Y701" s="66"/>
      <c r="Z701" s="66"/>
      <c r="AA701" s="66"/>
      <c r="AB701" s="66"/>
      <c r="AC701" s="66"/>
      <c r="AD701" s="66"/>
      <c r="AE701" s="66"/>
      <c r="AF701" s="66"/>
      <c r="AG701" s="66"/>
      <c r="AH701" s="66"/>
      <c r="AI701" s="66"/>
      <c r="AJ701" s="66"/>
      <c r="AK701" s="66"/>
      <c r="AL701" s="66"/>
      <c r="AM701" s="66"/>
      <c r="AN701" s="66"/>
      <c r="AO701" s="66"/>
      <c r="AP701" s="66"/>
      <c r="AQ701" s="66"/>
      <c r="AR701" s="66"/>
      <c r="AS701" s="66"/>
      <c r="AT701" s="66"/>
      <c r="AU701" s="66"/>
      <c r="AV701" s="66"/>
      <c r="AW701" s="66"/>
      <c r="AX701" s="66"/>
      <c r="AY701" s="66"/>
      <c r="AZ701" s="66"/>
      <c r="BA701" s="66"/>
      <c r="BB701" s="66"/>
      <c r="BC701" s="66"/>
      <c r="BD701" s="66"/>
      <c r="BE701" s="66"/>
      <c r="BF701" s="66"/>
      <c r="BG701" s="66"/>
      <c r="BH701" s="66"/>
      <c r="BI701" s="66"/>
      <c r="BJ701" s="66"/>
      <c r="BK701" s="66"/>
      <c r="BL701" s="66"/>
      <c r="BM701" s="66"/>
      <c r="BN701" s="66"/>
      <c r="BO701" s="66"/>
      <c r="BP701" s="66"/>
      <c r="BQ701" s="66"/>
      <c r="BR701" s="66"/>
      <c r="BS701" s="66"/>
      <c r="BT701" s="66"/>
      <c r="BU701" s="66"/>
      <c r="BV701" s="66"/>
      <c r="BW701" s="66"/>
      <c r="BX701" s="66"/>
      <c r="BY701" s="66"/>
      <c r="BZ701" s="66"/>
      <c r="CA701" s="66"/>
      <c r="CB701" s="66"/>
      <c r="CC701" s="66"/>
      <c r="CD701" s="66"/>
      <c r="CE701" s="66"/>
      <c r="CF701" s="66"/>
      <c r="CG701" s="66"/>
      <c r="CH701" s="66"/>
      <c r="CI701" s="66"/>
      <c r="CJ701" s="66"/>
      <c r="CK701" s="66"/>
      <c r="CL701" s="66"/>
      <c r="CM701" s="66"/>
      <c r="CN701" s="66"/>
      <c r="CO701" s="66"/>
      <c r="CP701" s="66"/>
      <c r="CQ701" s="66"/>
      <c r="CR701" s="66"/>
      <c r="CS701" s="66"/>
      <c r="CT701" s="66"/>
      <c r="CU701" s="66"/>
      <c r="CV701" s="66"/>
      <c r="CW701" s="66"/>
      <c r="CX701" s="66"/>
      <c r="CY701" s="66"/>
      <c r="CZ701" s="66"/>
      <c r="DA701" s="66"/>
      <c r="DB701" s="66"/>
      <c r="DC701" s="66"/>
      <c r="DD701" s="66"/>
      <c r="DE701" s="66"/>
      <c r="DF701" s="66"/>
      <c r="DG701" s="66"/>
      <c r="DH701" s="66"/>
      <c r="DI701" s="66"/>
      <c r="DJ701" s="66"/>
      <c r="DK701" s="66"/>
      <c r="DL701" s="66"/>
      <c r="DM701" s="66"/>
      <c r="DN701" s="66"/>
      <c r="DO701" s="66"/>
      <c r="DP701" s="66"/>
      <c r="DQ701" s="66"/>
      <c r="DR701" s="66"/>
      <c r="DS701" s="66"/>
      <c r="DT701" s="66"/>
      <c r="DU701" s="66"/>
      <c r="DV701" s="66"/>
      <c r="DW701" s="66"/>
      <c r="DX701" s="66"/>
      <c r="DY701" s="66"/>
      <c r="DZ701" s="66"/>
      <c r="EA701" s="66"/>
      <c r="EB701" s="66"/>
      <c r="EC701" s="66"/>
      <c r="ED701" s="66"/>
      <c r="EE701" s="66"/>
      <c r="EF701" s="66"/>
      <c r="EG701" s="66"/>
      <c r="EH701" s="66"/>
      <c r="EI701" s="66"/>
      <c r="EJ701" s="66"/>
      <c r="EK701" s="66"/>
      <c r="EL701" s="66"/>
      <c r="EM701" s="66"/>
      <c r="EN701" s="66"/>
      <c r="EO701" s="66"/>
      <c r="EP701" s="66"/>
      <c r="EQ701" s="66"/>
      <c r="ER701" s="66"/>
      <c r="ES701" s="66"/>
      <c r="ET701" s="66"/>
      <c r="EU701" s="66"/>
      <c r="EV701" s="66"/>
      <c r="EW701" s="66"/>
      <c r="EX701" s="66"/>
      <c r="EY701" s="66"/>
      <c r="EZ701" s="66"/>
      <c r="FA701" s="66"/>
      <c r="FB701" s="66"/>
      <c r="FC701" s="66"/>
      <c r="FD701" s="66"/>
      <c r="FE701" s="66"/>
      <c r="FF701" s="66"/>
      <c r="FG701" s="66"/>
      <c r="FH701" s="66"/>
      <c r="FI701" s="66"/>
      <c r="FJ701" s="66"/>
      <c r="FK701" s="66"/>
      <c r="FL701" s="66"/>
      <c r="FM701" s="66"/>
      <c r="FN701" s="66"/>
      <c r="FO701" s="66"/>
      <c r="FP701" s="66"/>
      <c r="FQ701" s="66"/>
      <c r="FR701" s="66"/>
      <c r="FS701" s="66"/>
      <c r="FT701" s="66"/>
      <c r="FU701" s="66"/>
      <c r="FV701" s="66"/>
      <c r="FW701" s="66"/>
      <c r="FX701" s="66"/>
      <c r="FY701" s="66"/>
      <c r="FZ701" s="66"/>
      <c r="GA701" s="66"/>
      <c r="GB701" s="66"/>
      <c r="GC701" s="66"/>
      <c r="GD701" s="66"/>
      <c r="GE701" s="66"/>
      <c r="GF701" s="66"/>
      <c r="GG701" s="66"/>
      <c r="GH701" s="66"/>
      <c r="GI701" s="66"/>
      <c r="GJ701" s="66"/>
      <c r="GK701" s="66"/>
      <c r="GL701" s="66"/>
      <c r="GM701" s="66"/>
      <c r="GN701" s="66"/>
      <c r="GO701" s="66"/>
      <c r="GP701" s="66"/>
      <c r="GQ701" s="66"/>
      <c r="GR701" s="66"/>
      <c r="GS701" s="66"/>
      <c r="GT701" s="66"/>
      <c r="GU701" s="66"/>
      <c r="GV701" s="66"/>
      <c r="GW701" s="66"/>
      <c r="GX701" s="66"/>
      <c r="GY701" s="66"/>
      <c r="GZ701" s="66"/>
      <c r="HA701" s="66"/>
      <c r="HB701" s="66"/>
      <c r="HC701" s="66"/>
      <c r="HD701" s="66"/>
      <c r="HE701" s="66"/>
      <c r="HF701" s="66"/>
      <c r="HG701" s="66"/>
      <c r="HH701" s="66"/>
      <c r="HI701" s="66"/>
      <c r="HJ701" s="66"/>
      <c r="HK701" s="66"/>
      <c r="HL701" s="66"/>
      <c r="HM701" s="66"/>
      <c r="HN701" s="66"/>
      <c r="HO701" s="66"/>
    </row>
    <row r="702" spans="1:223" s="9" customFormat="1" ht="28.5" customHeight="1" x14ac:dyDescent="0.2">
      <c r="A702" s="35">
        <f t="shared" si="25"/>
        <v>677</v>
      </c>
      <c r="B702" s="2" t="s">
        <v>312</v>
      </c>
      <c r="C702" s="2" t="s">
        <v>2123</v>
      </c>
      <c r="D702" s="2">
        <v>2010.8</v>
      </c>
      <c r="E702" s="37" t="s">
        <v>1232</v>
      </c>
      <c r="F702" s="38">
        <v>2549</v>
      </c>
      <c r="G702" s="38">
        <v>3169</v>
      </c>
      <c r="H702" s="41" t="s">
        <v>6</v>
      </c>
      <c r="I702" s="40" t="s">
        <v>236</v>
      </c>
      <c r="J702" s="141"/>
      <c r="K702" s="66"/>
      <c r="L702" s="66"/>
      <c r="M702" s="66"/>
      <c r="N702" s="66"/>
      <c r="O702" s="66"/>
      <c r="P702" s="66"/>
      <c r="Q702" s="66"/>
      <c r="R702" s="66"/>
      <c r="S702" s="66"/>
      <c r="T702" s="66"/>
      <c r="U702" s="66"/>
      <c r="V702" s="66"/>
      <c r="W702" s="66"/>
      <c r="X702" s="66"/>
      <c r="Y702" s="66"/>
      <c r="Z702" s="66"/>
      <c r="AA702" s="66"/>
      <c r="AB702" s="66"/>
      <c r="AC702" s="66"/>
      <c r="AD702" s="66"/>
      <c r="AE702" s="66"/>
      <c r="AF702" s="66"/>
      <c r="AG702" s="66"/>
      <c r="AH702" s="66"/>
      <c r="AI702" s="66"/>
      <c r="AJ702" s="66"/>
      <c r="AK702" s="66"/>
      <c r="AL702" s="66"/>
      <c r="AM702" s="66"/>
      <c r="AN702" s="66"/>
      <c r="AO702" s="66"/>
      <c r="AP702" s="66"/>
      <c r="AQ702" s="66"/>
      <c r="AR702" s="66"/>
      <c r="AS702" s="66"/>
      <c r="AT702" s="66"/>
      <c r="AU702" s="66"/>
      <c r="AV702" s="66"/>
      <c r="AW702" s="66"/>
      <c r="AX702" s="66"/>
      <c r="AY702" s="66"/>
      <c r="AZ702" s="66"/>
      <c r="BA702" s="66"/>
      <c r="BB702" s="66"/>
      <c r="BC702" s="66"/>
      <c r="BD702" s="66"/>
      <c r="BE702" s="66"/>
      <c r="BF702" s="66"/>
      <c r="BG702" s="66"/>
      <c r="BH702" s="66"/>
      <c r="BI702" s="66"/>
      <c r="BJ702" s="66"/>
      <c r="BK702" s="66"/>
      <c r="BL702" s="66"/>
      <c r="BM702" s="66"/>
      <c r="BN702" s="66"/>
      <c r="BO702" s="66"/>
      <c r="BP702" s="66"/>
      <c r="BQ702" s="66"/>
      <c r="BR702" s="66"/>
      <c r="BS702" s="66"/>
      <c r="BT702" s="66"/>
      <c r="BU702" s="66"/>
      <c r="BV702" s="66"/>
      <c r="BW702" s="66"/>
      <c r="BX702" s="66"/>
      <c r="BY702" s="66"/>
      <c r="BZ702" s="66"/>
      <c r="CA702" s="66"/>
      <c r="CB702" s="66"/>
      <c r="CC702" s="66"/>
      <c r="CD702" s="66"/>
      <c r="CE702" s="66"/>
      <c r="CF702" s="66"/>
      <c r="CG702" s="66"/>
      <c r="CH702" s="66"/>
      <c r="CI702" s="66"/>
      <c r="CJ702" s="66"/>
      <c r="CK702" s="66"/>
      <c r="CL702" s="66"/>
      <c r="CM702" s="66"/>
      <c r="CN702" s="66"/>
      <c r="CO702" s="66"/>
      <c r="CP702" s="66"/>
      <c r="CQ702" s="66"/>
      <c r="CR702" s="66"/>
      <c r="CS702" s="66"/>
      <c r="CT702" s="66"/>
      <c r="CU702" s="66"/>
      <c r="CV702" s="66"/>
      <c r="CW702" s="66"/>
      <c r="CX702" s="66"/>
      <c r="CY702" s="66"/>
      <c r="CZ702" s="66"/>
      <c r="DA702" s="66"/>
      <c r="DB702" s="66"/>
      <c r="DC702" s="66"/>
      <c r="DD702" s="66"/>
      <c r="DE702" s="66"/>
      <c r="DF702" s="66"/>
      <c r="DG702" s="66"/>
      <c r="DH702" s="66"/>
      <c r="DI702" s="66"/>
      <c r="DJ702" s="66"/>
      <c r="DK702" s="66"/>
      <c r="DL702" s="66"/>
      <c r="DM702" s="66"/>
      <c r="DN702" s="66"/>
      <c r="DO702" s="66"/>
      <c r="DP702" s="66"/>
      <c r="DQ702" s="66"/>
      <c r="DR702" s="66"/>
      <c r="DS702" s="66"/>
      <c r="DT702" s="66"/>
      <c r="DU702" s="66"/>
      <c r="DV702" s="66"/>
      <c r="DW702" s="66"/>
      <c r="DX702" s="66"/>
      <c r="DY702" s="66"/>
      <c r="DZ702" s="66"/>
      <c r="EA702" s="66"/>
      <c r="EB702" s="66"/>
      <c r="EC702" s="66"/>
      <c r="ED702" s="66"/>
      <c r="EE702" s="66"/>
      <c r="EF702" s="66"/>
      <c r="EG702" s="66"/>
      <c r="EH702" s="66"/>
      <c r="EI702" s="66"/>
      <c r="EJ702" s="66"/>
      <c r="EK702" s="66"/>
      <c r="EL702" s="66"/>
      <c r="EM702" s="66"/>
      <c r="EN702" s="66"/>
      <c r="EO702" s="66"/>
      <c r="EP702" s="66"/>
      <c r="EQ702" s="66"/>
      <c r="ER702" s="66"/>
      <c r="ES702" s="66"/>
      <c r="ET702" s="66"/>
      <c r="EU702" s="66"/>
      <c r="EV702" s="66"/>
      <c r="EW702" s="66"/>
      <c r="EX702" s="66"/>
      <c r="EY702" s="66"/>
      <c r="EZ702" s="66"/>
      <c r="FA702" s="66"/>
      <c r="FB702" s="66"/>
      <c r="FC702" s="66"/>
      <c r="FD702" s="66"/>
      <c r="FE702" s="66"/>
      <c r="FF702" s="66"/>
      <c r="FG702" s="66"/>
      <c r="FH702" s="66"/>
      <c r="FI702" s="66"/>
      <c r="FJ702" s="66"/>
      <c r="FK702" s="66"/>
      <c r="FL702" s="66"/>
      <c r="FM702" s="66"/>
      <c r="FN702" s="66"/>
      <c r="FO702" s="66"/>
      <c r="FP702" s="66"/>
      <c r="FQ702" s="66"/>
      <c r="FR702" s="66"/>
      <c r="FS702" s="66"/>
      <c r="FT702" s="66"/>
      <c r="FU702" s="66"/>
      <c r="FV702" s="66"/>
      <c r="FW702" s="66"/>
      <c r="FX702" s="66"/>
      <c r="FY702" s="66"/>
      <c r="FZ702" s="66"/>
      <c r="GA702" s="66"/>
      <c r="GB702" s="66"/>
      <c r="GC702" s="66"/>
      <c r="GD702" s="66"/>
      <c r="GE702" s="66"/>
      <c r="GF702" s="66"/>
      <c r="GG702" s="66"/>
      <c r="GH702" s="66"/>
      <c r="GI702" s="66"/>
      <c r="GJ702" s="66"/>
      <c r="GK702" s="66"/>
      <c r="GL702" s="66"/>
      <c r="GM702" s="66"/>
      <c r="GN702" s="66"/>
      <c r="GO702" s="66"/>
      <c r="GP702" s="66"/>
      <c r="GQ702" s="66"/>
      <c r="GR702" s="66"/>
      <c r="GS702" s="66"/>
      <c r="GT702" s="66"/>
      <c r="GU702" s="66"/>
      <c r="GV702" s="66"/>
      <c r="GW702" s="66"/>
      <c r="GX702" s="66"/>
      <c r="GY702" s="66"/>
      <c r="GZ702" s="66"/>
      <c r="HA702" s="66"/>
      <c r="HB702" s="66"/>
      <c r="HC702" s="66"/>
      <c r="HD702" s="66"/>
      <c r="HE702" s="66"/>
      <c r="HF702" s="66"/>
      <c r="HG702" s="66"/>
      <c r="HH702" s="66"/>
      <c r="HI702" s="66"/>
      <c r="HJ702" s="66"/>
      <c r="HK702" s="66"/>
      <c r="HL702" s="66"/>
      <c r="HM702" s="66"/>
      <c r="HN702" s="66"/>
      <c r="HO702" s="66"/>
    </row>
    <row r="703" spans="1:223" s="9" customFormat="1" ht="28.5" customHeight="1" x14ac:dyDescent="0.2">
      <c r="A703" s="35">
        <f t="shared" si="25"/>
        <v>678</v>
      </c>
      <c r="B703" s="2" t="s">
        <v>313</v>
      </c>
      <c r="C703" s="2" t="s">
        <v>2123</v>
      </c>
      <c r="D703" s="2">
        <v>2010.8</v>
      </c>
      <c r="E703" s="37" t="s">
        <v>1232</v>
      </c>
      <c r="F703" s="38">
        <v>1180</v>
      </c>
      <c r="G703" s="38">
        <v>1483</v>
      </c>
      <c r="H703" s="41" t="s">
        <v>6</v>
      </c>
      <c r="I703" s="40" t="s">
        <v>236</v>
      </c>
      <c r="J703" s="26"/>
      <c r="K703" s="66"/>
      <c r="L703" s="66"/>
      <c r="M703" s="66"/>
      <c r="N703" s="66"/>
      <c r="O703" s="66"/>
      <c r="P703" s="66"/>
      <c r="Q703" s="66"/>
      <c r="R703" s="66"/>
      <c r="S703" s="66"/>
      <c r="T703" s="66"/>
      <c r="U703" s="66"/>
      <c r="V703" s="66"/>
      <c r="W703" s="66"/>
      <c r="X703" s="66"/>
      <c r="Y703" s="66"/>
      <c r="Z703" s="66"/>
      <c r="AA703" s="66"/>
      <c r="AB703" s="66"/>
      <c r="AC703" s="66"/>
      <c r="AD703" s="66"/>
      <c r="AE703" s="66"/>
      <c r="AF703" s="66"/>
      <c r="AG703" s="66"/>
      <c r="AH703" s="66"/>
      <c r="AI703" s="66"/>
      <c r="AJ703" s="66"/>
      <c r="AK703" s="66"/>
      <c r="AL703" s="66"/>
      <c r="AM703" s="66"/>
      <c r="AN703" s="66"/>
      <c r="AO703" s="66"/>
      <c r="AP703" s="66"/>
      <c r="AQ703" s="66"/>
      <c r="AR703" s="66"/>
      <c r="AS703" s="66"/>
      <c r="AT703" s="66"/>
      <c r="AU703" s="66"/>
      <c r="AV703" s="66"/>
      <c r="AW703" s="66"/>
      <c r="AX703" s="66"/>
      <c r="AY703" s="66"/>
      <c r="AZ703" s="66"/>
      <c r="BA703" s="66"/>
      <c r="BB703" s="66"/>
      <c r="BC703" s="66"/>
      <c r="BD703" s="66"/>
      <c r="BE703" s="66"/>
      <c r="BF703" s="66"/>
      <c r="BG703" s="66"/>
      <c r="BH703" s="66"/>
      <c r="BI703" s="66"/>
      <c r="BJ703" s="66"/>
      <c r="BK703" s="66"/>
      <c r="BL703" s="66"/>
      <c r="BM703" s="66"/>
      <c r="BN703" s="66"/>
      <c r="BO703" s="66"/>
      <c r="BP703" s="66"/>
      <c r="BQ703" s="66"/>
      <c r="BR703" s="66"/>
      <c r="BS703" s="66"/>
      <c r="BT703" s="66"/>
      <c r="BU703" s="66"/>
      <c r="BV703" s="66"/>
      <c r="BW703" s="66"/>
      <c r="BX703" s="66"/>
      <c r="BY703" s="66"/>
      <c r="BZ703" s="66"/>
      <c r="CA703" s="66"/>
      <c r="CB703" s="66"/>
      <c r="CC703" s="66"/>
      <c r="CD703" s="66"/>
      <c r="CE703" s="66"/>
      <c r="CF703" s="66"/>
      <c r="CG703" s="66"/>
      <c r="CH703" s="66"/>
      <c r="CI703" s="66"/>
      <c r="CJ703" s="66"/>
      <c r="CK703" s="66"/>
      <c r="CL703" s="66"/>
      <c r="CM703" s="66"/>
      <c r="CN703" s="66"/>
      <c r="CO703" s="66"/>
      <c r="CP703" s="66"/>
      <c r="CQ703" s="66"/>
      <c r="CR703" s="66"/>
      <c r="CS703" s="66"/>
      <c r="CT703" s="66"/>
      <c r="CU703" s="66"/>
      <c r="CV703" s="66"/>
      <c r="CW703" s="66"/>
      <c r="CX703" s="66"/>
      <c r="CY703" s="66"/>
      <c r="CZ703" s="66"/>
      <c r="DA703" s="66"/>
      <c r="DB703" s="66"/>
      <c r="DC703" s="66"/>
      <c r="DD703" s="66"/>
      <c r="DE703" s="66"/>
      <c r="DF703" s="66"/>
      <c r="DG703" s="66"/>
      <c r="DH703" s="66"/>
      <c r="DI703" s="66"/>
      <c r="DJ703" s="66"/>
      <c r="DK703" s="66"/>
      <c r="DL703" s="66"/>
      <c r="DM703" s="66"/>
      <c r="DN703" s="66"/>
      <c r="DO703" s="66"/>
      <c r="DP703" s="66"/>
      <c r="DQ703" s="66"/>
      <c r="DR703" s="66"/>
      <c r="DS703" s="66"/>
      <c r="DT703" s="66"/>
      <c r="DU703" s="66"/>
      <c r="DV703" s="66"/>
      <c r="DW703" s="66"/>
      <c r="DX703" s="66"/>
      <c r="DY703" s="66"/>
      <c r="DZ703" s="66"/>
      <c r="EA703" s="66"/>
      <c r="EB703" s="66"/>
      <c r="EC703" s="66"/>
      <c r="ED703" s="66"/>
      <c r="EE703" s="66"/>
      <c r="EF703" s="66"/>
      <c r="EG703" s="66"/>
      <c r="EH703" s="66"/>
      <c r="EI703" s="66"/>
      <c r="EJ703" s="66"/>
      <c r="EK703" s="66"/>
      <c r="EL703" s="66"/>
      <c r="EM703" s="66"/>
      <c r="EN703" s="66"/>
      <c r="EO703" s="66"/>
      <c r="EP703" s="66"/>
      <c r="EQ703" s="66"/>
      <c r="ER703" s="66"/>
      <c r="ES703" s="66"/>
      <c r="ET703" s="66"/>
      <c r="EU703" s="66"/>
      <c r="EV703" s="66"/>
      <c r="EW703" s="66"/>
      <c r="EX703" s="66"/>
      <c r="EY703" s="66"/>
      <c r="EZ703" s="66"/>
      <c r="FA703" s="66"/>
      <c r="FB703" s="66"/>
      <c r="FC703" s="66"/>
      <c r="FD703" s="66"/>
      <c r="FE703" s="66"/>
      <c r="FF703" s="66"/>
      <c r="FG703" s="66"/>
      <c r="FH703" s="66"/>
      <c r="FI703" s="66"/>
      <c r="FJ703" s="66"/>
      <c r="FK703" s="66"/>
      <c r="FL703" s="66"/>
      <c r="FM703" s="66"/>
      <c r="FN703" s="66"/>
      <c r="FO703" s="66"/>
      <c r="FP703" s="66"/>
      <c r="FQ703" s="66"/>
      <c r="FR703" s="66"/>
      <c r="FS703" s="66"/>
      <c r="FT703" s="66"/>
      <c r="FU703" s="66"/>
      <c r="FV703" s="66"/>
      <c r="FW703" s="66"/>
      <c r="FX703" s="66"/>
      <c r="FY703" s="66"/>
      <c r="FZ703" s="66"/>
      <c r="GA703" s="66"/>
      <c r="GB703" s="66"/>
      <c r="GC703" s="66"/>
      <c r="GD703" s="66"/>
      <c r="GE703" s="66"/>
      <c r="GF703" s="66"/>
      <c r="GG703" s="66"/>
      <c r="GH703" s="66"/>
      <c r="GI703" s="66"/>
      <c r="GJ703" s="66"/>
      <c r="GK703" s="66"/>
      <c r="GL703" s="66"/>
      <c r="GM703" s="66"/>
      <c r="GN703" s="66"/>
      <c r="GO703" s="66"/>
      <c r="GP703" s="66"/>
      <c r="GQ703" s="66"/>
      <c r="GR703" s="66"/>
      <c r="GS703" s="66"/>
      <c r="GT703" s="66"/>
      <c r="GU703" s="66"/>
      <c r="GV703" s="66"/>
      <c r="GW703" s="66"/>
      <c r="GX703" s="66"/>
      <c r="GY703" s="66"/>
      <c r="GZ703" s="66"/>
      <c r="HA703" s="66"/>
      <c r="HB703" s="66"/>
      <c r="HC703" s="66"/>
      <c r="HD703" s="66"/>
      <c r="HE703" s="66"/>
      <c r="HF703" s="66"/>
      <c r="HG703" s="66"/>
      <c r="HH703" s="66"/>
      <c r="HI703" s="66"/>
      <c r="HJ703" s="66"/>
      <c r="HK703" s="66"/>
      <c r="HL703" s="66"/>
      <c r="HM703" s="66"/>
      <c r="HN703" s="66"/>
      <c r="HO703" s="66"/>
    </row>
    <row r="704" spans="1:223" s="9" customFormat="1" ht="28.5" customHeight="1" x14ac:dyDescent="0.2">
      <c r="A704" s="35">
        <f t="shared" si="25"/>
        <v>679</v>
      </c>
      <c r="B704" s="2" t="s">
        <v>314</v>
      </c>
      <c r="C704" s="2" t="s">
        <v>2123</v>
      </c>
      <c r="D704" s="2">
        <v>2010.8</v>
      </c>
      <c r="E704" s="37" t="s">
        <v>1232</v>
      </c>
      <c r="F704" s="38">
        <v>2551</v>
      </c>
      <c r="G704" s="38">
        <v>1789</v>
      </c>
      <c r="H704" s="41" t="s">
        <v>6</v>
      </c>
      <c r="I704" s="40" t="s">
        <v>236</v>
      </c>
      <c r="J704" s="26"/>
      <c r="K704" s="66"/>
      <c r="L704" s="66"/>
      <c r="M704" s="66"/>
      <c r="N704" s="66"/>
      <c r="O704" s="66"/>
      <c r="P704" s="66"/>
      <c r="Q704" s="66"/>
      <c r="R704" s="66"/>
      <c r="S704" s="66"/>
      <c r="T704" s="66"/>
      <c r="U704" s="66"/>
      <c r="V704" s="66"/>
      <c r="W704" s="66"/>
      <c r="X704" s="66"/>
      <c r="Y704" s="66"/>
      <c r="Z704" s="66"/>
      <c r="AA704" s="66"/>
      <c r="AB704" s="66"/>
      <c r="AC704" s="66"/>
      <c r="AD704" s="66"/>
      <c r="AE704" s="66"/>
      <c r="AF704" s="66"/>
      <c r="AG704" s="66"/>
      <c r="AH704" s="66"/>
      <c r="AI704" s="66"/>
      <c r="AJ704" s="66"/>
      <c r="AK704" s="66"/>
      <c r="AL704" s="66"/>
      <c r="AM704" s="66"/>
      <c r="AN704" s="66"/>
      <c r="AO704" s="66"/>
      <c r="AP704" s="66"/>
      <c r="AQ704" s="66"/>
      <c r="AR704" s="66"/>
      <c r="AS704" s="66"/>
      <c r="AT704" s="66"/>
      <c r="AU704" s="66"/>
      <c r="AV704" s="66"/>
      <c r="AW704" s="66"/>
      <c r="AX704" s="66"/>
      <c r="AY704" s="66"/>
      <c r="AZ704" s="66"/>
      <c r="BA704" s="66"/>
      <c r="BB704" s="66"/>
      <c r="BC704" s="66"/>
      <c r="BD704" s="66"/>
      <c r="BE704" s="66"/>
      <c r="BF704" s="66"/>
      <c r="BG704" s="66"/>
      <c r="BH704" s="66"/>
      <c r="BI704" s="66"/>
      <c r="BJ704" s="66"/>
      <c r="BK704" s="66"/>
      <c r="BL704" s="66"/>
      <c r="BM704" s="66"/>
      <c r="BN704" s="66"/>
      <c r="BO704" s="66"/>
      <c r="BP704" s="66"/>
      <c r="BQ704" s="66"/>
      <c r="BR704" s="66"/>
      <c r="BS704" s="66"/>
      <c r="BT704" s="66"/>
      <c r="BU704" s="66"/>
      <c r="BV704" s="66"/>
      <c r="BW704" s="66"/>
      <c r="BX704" s="66"/>
      <c r="BY704" s="66"/>
      <c r="BZ704" s="66"/>
      <c r="CA704" s="66"/>
      <c r="CB704" s="66"/>
      <c r="CC704" s="66"/>
      <c r="CD704" s="66"/>
      <c r="CE704" s="66"/>
      <c r="CF704" s="66"/>
      <c r="CG704" s="66"/>
      <c r="CH704" s="66"/>
      <c r="CI704" s="66"/>
      <c r="CJ704" s="66"/>
      <c r="CK704" s="66"/>
      <c r="CL704" s="66"/>
      <c r="CM704" s="66"/>
      <c r="CN704" s="66"/>
      <c r="CO704" s="66"/>
      <c r="CP704" s="66"/>
      <c r="CQ704" s="66"/>
      <c r="CR704" s="66"/>
      <c r="CS704" s="66"/>
      <c r="CT704" s="66"/>
      <c r="CU704" s="66"/>
      <c r="CV704" s="66"/>
      <c r="CW704" s="66"/>
      <c r="CX704" s="66"/>
      <c r="CY704" s="66"/>
      <c r="CZ704" s="66"/>
      <c r="DA704" s="66"/>
      <c r="DB704" s="66"/>
      <c r="DC704" s="66"/>
      <c r="DD704" s="66"/>
      <c r="DE704" s="66"/>
      <c r="DF704" s="66"/>
      <c r="DG704" s="66"/>
      <c r="DH704" s="66"/>
      <c r="DI704" s="66"/>
      <c r="DJ704" s="66"/>
      <c r="DK704" s="66"/>
      <c r="DL704" s="66"/>
      <c r="DM704" s="66"/>
      <c r="DN704" s="66"/>
      <c r="DO704" s="66"/>
      <c r="DP704" s="66"/>
      <c r="DQ704" s="66"/>
      <c r="DR704" s="66"/>
      <c r="DS704" s="66"/>
      <c r="DT704" s="66"/>
      <c r="DU704" s="66"/>
      <c r="DV704" s="66"/>
      <c r="DW704" s="66"/>
      <c r="DX704" s="66"/>
      <c r="DY704" s="66"/>
      <c r="DZ704" s="66"/>
      <c r="EA704" s="66"/>
      <c r="EB704" s="66"/>
      <c r="EC704" s="66"/>
      <c r="ED704" s="66"/>
      <c r="EE704" s="66"/>
      <c r="EF704" s="66"/>
      <c r="EG704" s="66"/>
      <c r="EH704" s="66"/>
      <c r="EI704" s="66"/>
      <c r="EJ704" s="66"/>
      <c r="EK704" s="66"/>
      <c r="EL704" s="66"/>
      <c r="EM704" s="66"/>
      <c r="EN704" s="66"/>
      <c r="EO704" s="66"/>
      <c r="EP704" s="66"/>
      <c r="EQ704" s="66"/>
      <c r="ER704" s="66"/>
      <c r="ES704" s="66"/>
      <c r="ET704" s="66"/>
      <c r="EU704" s="66"/>
      <c r="EV704" s="66"/>
      <c r="EW704" s="66"/>
      <c r="EX704" s="66"/>
      <c r="EY704" s="66"/>
      <c r="EZ704" s="66"/>
      <c r="FA704" s="66"/>
      <c r="FB704" s="66"/>
      <c r="FC704" s="66"/>
      <c r="FD704" s="66"/>
      <c r="FE704" s="66"/>
      <c r="FF704" s="66"/>
      <c r="FG704" s="66"/>
      <c r="FH704" s="66"/>
      <c r="FI704" s="66"/>
      <c r="FJ704" s="66"/>
      <c r="FK704" s="66"/>
      <c r="FL704" s="66"/>
      <c r="FM704" s="66"/>
      <c r="FN704" s="66"/>
      <c r="FO704" s="66"/>
      <c r="FP704" s="66"/>
      <c r="FQ704" s="66"/>
      <c r="FR704" s="66"/>
      <c r="FS704" s="66"/>
      <c r="FT704" s="66"/>
      <c r="FU704" s="66"/>
      <c r="FV704" s="66"/>
      <c r="FW704" s="66"/>
      <c r="FX704" s="66"/>
      <c r="FY704" s="66"/>
      <c r="FZ704" s="66"/>
      <c r="GA704" s="66"/>
      <c r="GB704" s="66"/>
      <c r="GC704" s="66"/>
      <c r="GD704" s="66"/>
      <c r="GE704" s="66"/>
      <c r="GF704" s="66"/>
      <c r="GG704" s="66"/>
      <c r="GH704" s="66"/>
      <c r="GI704" s="66"/>
      <c r="GJ704" s="66"/>
      <c r="GK704" s="66"/>
      <c r="GL704" s="66"/>
      <c r="GM704" s="66"/>
      <c r="GN704" s="66"/>
      <c r="GO704" s="66"/>
      <c r="GP704" s="66"/>
      <c r="GQ704" s="66"/>
      <c r="GR704" s="66"/>
      <c r="GS704" s="66"/>
      <c r="GT704" s="66"/>
      <c r="GU704" s="66"/>
      <c r="GV704" s="66"/>
      <c r="GW704" s="66"/>
      <c r="GX704" s="66"/>
      <c r="GY704" s="66"/>
      <c r="GZ704" s="66"/>
      <c r="HA704" s="66"/>
      <c r="HB704" s="66"/>
      <c r="HC704" s="66"/>
      <c r="HD704" s="66"/>
      <c r="HE704" s="66"/>
      <c r="HF704" s="66"/>
      <c r="HG704" s="66"/>
      <c r="HH704" s="66"/>
      <c r="HI704" s="66"/>
      <c r="HJ704" s="66"/>
      <c r="HK704" s="66"/>
      <c r="HL704" s="66"/>
      <c r="HM704" s="66"/>
      <c r="HN704" s="66"/>
      <c r="HO704" s="66"/>
    </row>
    <row r="705" spans="1:238" ht="28.5" customHeight="1" x14ac:dyDescent="0.2">
      <c r="A705" s="35">
        <f t="shared" si="25"/>
        <v>680</v>
      </c>
      <c r="B705" s="2" t="s">
        <v>261</v>
      </c>
      <c r="C705" s="2" t="s">
        <v>2123</v>
      </c>
      <c r="D705" s="2">
        <v>2010.9</v>
      </c>
      <c r="E705" s="37" t="s">
        <v>1234</v>
      </c>
      <c r="F705" s="38">
        <v>26460</v>
      </c>
      <c r="G705" s="38">
        <v>56412</v>
      </c>
      <c r="H705" s="41" t="s">
        <v>124</v>
      </c>
      <c r="I705" s="40" t="s">
        <v>236</v>
      </c>
      <c r="J705" s="13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  <c r="AB705" s="9"/>
      <c r="AC705" s="9"/>
      <c r="AD705" s="9"/>
      <c r="AE705" s="9"/>
      <c r="AF705" s="9"/>
      <c r="AG705" s="9"/>
      <c r="AH705" s="9"/>
      <c r="AI705" s="9"/>
      <c r="AJ705" s="9"/>
      <c r="AK705" s="9"/>
      <c r="AL705" s="9"/>
      <c r="AM705" s="9"/>
      <c r="AN705" s="9"/>
      <c r="AO705" s="9"/>
      <c r="AP705" s="9"/>
      <c r="AQ705" s="9"/>
      <c r="AR705" s="9"/>
      <c r="AS705" s="9"/>
      <c r="AT705" s="9"/>
      <c r="AU705" s="9"/>
      <c r="AV705" s="9"/>
      <c r="AW705" s="9"/>
      <c r="AX705" s="9"/>
      <c r="AY705" s="9"/>
      <c r="AZ705" s="9"/>
      <c r="BA705" s="9"/>
      <c r="BB705" s="9"/>
      <c r="BC705" s="9"/>
      <c r="BD705" s="9"/>
      <c r="BE705" s="9"/>
      <c r="BF705" s="9"/>
      <c r="BG705" s="9"/>
      <c r="BH705" s="9"/>
      <c r="BI705" s="9"/>
      <c r="BJ705" s="9"/>
      <c r="BK705" s="9"/>
      <c r="BL705" s="9"/>
      <c r="BM705" s="9"/>
      <c r="BN705" s="9"/>
      <c r="BO705" s="9"/>
      <c r="BP705" s="9"/>
      <c r="BQ705" s="9"/>
      <c r="BR705" s="9"/>
      <c r="BS705" s="9"/>
      <c r="BT705" s="9"/>
      <c r="BU705" s="9"/>
      <c r="BV705" s="9"/>
      <c r="BW705" s="9"/>
      <c r="BX705" s="9"/>
      <c r="BY705" s="9"/>
      <c r="BZ705" s="9"/>
      <c r="CA705" s="9"/>
      <c r="CB705" s="9"/>
      <c r="CC705" s="9"/>
      <c r="CD705" s="9"/>
      <c r="CE705" s="9"/>
      <c r="CF705" s="9"/>
      <c r="CG705" s="9"/>
      <c r="CH705" s="9"/>
      <c r="CI705" s="9"/>
      <c r="CJ705" s="9"/>
      <c r="CK705" s="9"/>
      <c r="CL705" s="9"/>
      <c r="CM705" s="9"/>
      <c r="CN705" s="9"/>
      <c r="CO705" s="9"/>
      <c r="CP705" s="9"/>
      <c r="CQ705" s="9"/>
      <c r="CR705" s="9"/>
      <c r="CS705" s="9"/>
      <c r="CT705" s="9"/>
      <c r="CU705" s="9"/>
      <c r="CV705" s="9"/>
      <c r="CW705" s="9"/>
      <c r="CX705" s="9"/>
      <c r="CY705" s="9"/>
      <c r="CZ705" s="9"/>
      <c r="DA705" s="9"/>
      <c r="DB705" s="9"/>
      <c r="DC705" s="9"/>
      <c r="DD705" s="9"/>
      <c r="DE705" s="9"/>
      <c r="DF705" s="9"/>
      <c r="DG705" s="9"/>
      <c r="DH705" s="9"/>
      <c r="DI705" s="9"/>
      <c r="DJ705" s="9"/>
      <c r="DK705" s="9"/>
      <c r="DL705" s="9"/>
      <c r="DM705" s="9"/>
      <c r="DN705" s="9"/>
      <c r="DO705" s="9"/>
      <c r="DP705" s="9"/>
      <c r="DQ705" s="9"/>
      <c r="DR705" s="9"/>
      <c r="DS705" s="9"/>
      <c r="DT705" s="9"/>
      <c r="DU705" s="9"/>
      <c r="DV705" s="9"/>
      <c r="DW705" s="9"/>
      <c r="DX705" s="9"/>
      <c r="DY705" s="9"/>
      <c r="DZ705" s="9"/>
      <c r="EA705" s="9"/>
      <c r="EB705" s="9"/>
      <c r="EC705" s="9"/>
      <c r="ED705" s="9"/>
      <c r="EE705" s="9"/>
      <c r="EF705" s="9"/>
      <c r="EG705" s="9"/>
      <c r="EH705" s="9"/>
      <c r="EI705" s="9"/>
      <c r="EJ705" s="9"/>
      <c r="EK705" s="9"/>
      <c r="EL705" s="9"/>
      <c r="EM705" s="9"/>
      <c r="EN705" s="9"/>
      <c r="EO705" s="9"/>
      <c r="EP705" s="9"/>
      <c r="EQ705" s="9"/>
      <c r="ER705" s="9"/>
      <c r="ES705" s="9"/>
      <c r="ET705" s="9"/>
      <c r="EU705" s="9"/>
      <c r="EV705" s="9"/>
      <c r="EW705" s="9"/>
      <c r="EX705" s="9"/>
      <c r="EY705" s="9"/>
      <c r="EZ705" s="9"/>
      <c r="FA705" s="9"/>
      <c r="FB705" s="9"/>
      <c r="FC705" s="9"/>
      <c r="FD705" s="9"/>
      <c r="FE705" s="9"/>
      <c r="FF705" s="9"/>
      <c r="FG705" s="9"/>
      <c r="FH705" s="9"/>
      <c r="FI705" s="9"/>
      <c r="FJ705" s="9"/>
      <c r="FK705" s="9"/>
      <c r="FL705" s="9"/>
      <c r="FM705" s="9"/>
      <c r="FN705" s="9"/>
      <c r="FO705" s="9"/>
      <c r="FP705" s="9"/>
      <c r="FQ705" s="9"/>
      <c r="FR705" s="9"/>
      <c r="FS705" s="9"/>
      <c r="FT705" s="9"/>
      <c r="FU705" s="9"/>
      <c r="FV705" s="9"/>
      <c r="FW705" s="9"/>
      <c r="FX705" s="9"/>
      <c r="FY705" s="9"/>
      <c r="FZ705" s="9"/>
      <c r="GA705" s="9"/>
      <c r="GB705" s="9"/>
      <c r="GC705" s="9"/>
      <c r="GD705" s="9"/>
      <c r="GE705" s="9"/>
      <c r="GF705" s="9"/>
      <c r="GG705" s="9"/>
      <c r="GH705" s="9"/>
      <c r="GI705" s="9"/>
      <c r="GJ705" s="9"/>
      <c r="GK705" s="9"/>
      <c r="GL705" s="9"/>
      <c r="GM705" s="9"/>
      <c r="GN705" s="9"/>
      <c r="GO705" s="9"/>
      <c r="GP705" s="9"/>
      <c r="GQ705" s="9"/>
      <c r="GR705" s="9"/>
      <c r="GS705" s="9"/>
      <c r="GT705" s="9"/>
      <c r="GU705" s="9"/>
      <c r="GV705" s="9"/>
      <c r="GW705" s="9"/>
      <c r="GX705" s="9"/>
      <c r="GY705" s="9"/>
      <c r="GZ705" s="9"/>
      <c r="HA705" s="9"/>
      <c r="HB705" s="9"/>
      <c r="HC705" s="9"/>
      <c r="HD705" s="9"/>
      <c r="HE705" s="9"/>
      <c r="HF705" s="9"/>
      <c r="HG705" s="9"/>
      <c r="HH705" s="9"/>
      <c r="HI705" s="9"/>
      <c r="HJ705" s="9"/>
      <c r="HK705" s="9"/>
      <c r="HL705" s="9"/>
      <c r="HM705" s="9"/>
      <c r="HN705" s="9"/>
      <c r="HO705" s="9"/>
      <c r="HP705" s="9"/>
      <c r="HQ705" s="9"/>
      <c r="HR705" s="9"/>
      <c r="HS705" s="9"/>
      <c r="HT705" s="9"/>
      <c r="HU705" s="9"/>
      <c r="HV705" s="9"/>
      <c r="HW705" s="9"/>
      <c r="HX705" s="9"/>
      <c r="HY705" s="9"/>
      <c r="HZ705" s="9"/>
      <c r="IA705" s="9"/>
      <c r="IB705" s="9"/>
      <c r="IC705" s="9"/>
      <c r="ID705" s="9"/>
    </row>
    <row r="706" spans="1:238" s="13" customFormat="1" ht="28.5" customHeight="1" x14ac:dyDescent="0.2">
      <c r="A706" s="35">
        <f t="shared" si="25"/>
        <v>681</v>
      </c>
      <c r="B706" s="2" t="s">
        <v>154</v>
      </c>
      <c r="C706" s="2" t="s">
        <v>2123</v>
      </c>
      <c r="D706" s="2">
        <v>2010.11</v>
      </c>
      <c r="E706" s="37" t="s">
        <v>1241</v>
      </c>
      <c r="F706" s="38">
        <v>153</v>
      </c>
      <c r="G706" s="38">
        <v>250</v>
      </c>
      <c r="H706" s="233" t="s">
        <v>109</v>
      </c>
      <c r="I706" s="257" t="s">
        <v>236</v>
      </c>
    </row>
    <row r="707" spans="1:238" ht="28.5" customHeight="1" x14ac:dyDescent="0.2">
      <c r="A707" s="35">
        <f t="shared" si="25"/>
        <v>682</v>
      </c>
      <c r="B707" s="2" t="s">
        <v>174</v>
      </c>
      <c r="C707" s="2" t="s">
        <v>2123</v>
      </c>
      <c r="D707" s="2">
        <v>2011.6</v>
      </c>
      <c r="E707" s="37" t="s">
        <v>1050</v>
      </c>
      <c r="F707" s="38">
        <v>16365</v>
      </c>
      <c r="G707" s="38">
        <v>38530</v>
      </c>
      <c r="H707" s="41" t="s">
        <v>6</v>
      </c>
      <c r="I707" s="40" t="s">
        <v>236</v>
      </c>
      <c r="J707" s="13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  <c r="AB707" s="9"/>
      <c r="AC707" s="9"/>
      <c r="AD707" s="9"/>
      <c r="AE707" s="9"/>
      <c r="AF707" s="9"/>
      <c r="AG707" s="9"/>
      <c r="AH707" s="9"/>
      <c r="AI707" s="9"/>
      <c r="AJ707" s="9"/>
      <c r="AK707" s="9"/>
      <c r="AL707" s="9"/>
      <c r="AM707" s="9"/>
      <c r="AN707" s="9"/>
      <c r="AO707" s="9"/>
      <c r="AP707" s="9"/>
      <c r="AQ707" s="9"/>
      <c r="AR707" s="9"/>
      <c r="AS707" s="9"/>
      <c r="AT707" s="9"/>
      <c r="AU707" s="9"/>
      <c r="AV707" s="9"/>
      <c r="AW707" s="9"/>
      <c r="AX707" s="9"/>
      <c r="AY707" s="9"/>
      <c r="AZ707" s="9"/>
      <c r="BA707" s="9"/>
      <c r="BB707" s="9"/>
      <c r="BC707" s="9"/>
      <c r="BD707" s="9"/>
      <c r="BE707" s="9"/>
      <c r="BF707" s="9"/>
      <c r="BG707" s="9"/>
      <c r="BH707" s="9"/>
      <c r="BI707" s="9"/>
      <c r="BJ707" s="9"/>
      <c r="BK707" s="9"/>
      <c r="BL707" s="9"/>
      <c r="BM707" s="9"/>
      <c r="BN707" s="9"/>
      <c r="BO707" s="9"/>
      <c r="BP707" s="9"/>
      <c r="BQ707" s="9"/>
      <c r="BR707" s="9"/>
      <c r="BS707" s="9"/>
      <c r="BT707" s="9"/>
      <c r="BU707" s="9"/>
      <c r="BV707" s="9"/>
      <c r="BW707" s="9"/>
      <c r="BX707" s="9"/>
      <c r="BY707" s="9"/>
      <c r="BZ707" s="9"/>
      <c r="CA707" s="9"/>
      <c r="CB707" s="9"/>
      <c r="CC707" s="9"/>
      <c r="CD707" s="9"/>
      <c r="CE707" s="9"/>
      <c r="CF707" s="9"/>
      <c r="CG707" s="9"/>
      <c r="CH707" s="9"/>
      <c r="CI707" s="9"/>
      <c r="CJ707" s="9"/>
      <c r="CK707" s="9"/>
      <c r="CL707" s="9"/>
      <c r="CM707" s="9"/>
      <c r="CN707" s="9"/>
      <c r="CO707" s="9"/>
      <c r="CP707" s="9"/>
      <c r="CQ707" s="9"/>
      <c r="CR707" s="9"/>
      <c r="CS707" s="9"/>
      <c r="CT707" s="9"/>
      <c r="CU707" s="9"/>
      <c r="CV707" s="9"/>
      <c r="CW707" s="9"/>
      <c r="CX707" s="9"/>
      <c r="CY707" s="9"/>
      <c r="CZ707" s="9"/>
      <c r="DA707" s="9"/>
      <c r="DB707" s="9"/>
      <c r="DC707" s="9"/>
      <c r="DD707" s="9"/>
      <c r="DE707" s="9"/>
      <c r="DF707" s="9"/>
      <c r="DG707" s="9"/>
      <c r="DH707" s="9"/>
      <c r="DI707" s="9"/>
      <c r="DJ707" s="9"/>
      <c r="DK707" s="9"/>
      <c r="DL707" s="9"/>
      <c r="DM707" s="9"/>
      <c r="DN707" s="9"/>
      <c r="DO707" s="9"/>
      <c r="DP707" s="9"/>
      <c r="DQ707" s="9"/>
      <c r="DR707" s="9"/>
      <c r="DS707" s="9"/>
      <c r="DT707" s="9"/>
      <c r="DU707" s="9"/>
      <c r="DV707" s="9"/>
      <c r="DW707" s="9"/>
      <c r="DX707" s="9"/>
      <c r="DY707" s="9"/>
      <c r="DZ707" s="9"/>
      <c r="EA707" s="9"/>
      <c r="EB707" s="9"/>
      <c r="EC707" s="9"/>
      <c r="ED707" s="9"/>
      <c r="EE707" s="9"/>
      <c r="EF707" s="9"/>
      <c r="EG707" s="9"/>
      <c r="EH707" s="9"/>
      <c r="EI707" s="9"/>
      <c r="EJ707" s="9"/>
      <c r="EK707" s="9"/>
      <c r="EL707" s="9"/>
      <c r="EM707" s="9"/>
      <c r="EN707" s="9"/>
      <c r="EO707" s="9"/>
      <c r="EP707" s="9"/>
      <c r="EQ707" s="9"/>
      <c r="ER707" s="9"/>
      <c r="ES707" s="9"/>
      <c r="ET707" s="9"/>
      <c r="EU707" s="9"/>
      <c r="EV707" s="9"/>
      <c r="EW707" s="9"/>
      <c r="EX707" s="9"/>
      <c r="EY707" s="9"/>
      <c r="EZ707" s="9"/>
      <c r="FA707" s="9"/>
      <c r="FB707" s="9"/>
      <c r="FC707" s="9"/>
      <c r="FD707" s="9"/>
      <c r="FE707" s="9"/>
      <c r="FF707" s="9"/>
      <c r="FG707" s="9"/>
      <c r="FH707" s="9"/>
      <c r="FI707" s="9"/>
      <c r="FJ707" s="9"/>
      <c r="FK707" s="9"/>
      <c r="FL707" s="9"/>
      <c r="FM707" s="9"/>
      <c r="FN707" s="9"/>
      <c r="FO707" s="9"/>
      <c r="FP707" s="9"/>
      <c r="FQ707" s="9"/>
      <c r="FR707" s="9"/>
      <c r="FS707" s="9"/>
      <c r="FT707" s="9"/>
      <c r="FU707" s="9"/>
      <c r="FV707" s="9"/>
      <c r="FW707" s="9"/>
      <c r="FX707" s="9"/>
      <c r="FY707" s="9"/>
      <c r="FZ707" s="9"/>
      <c r="GA707" s="9"/>
      <c r="GB707" s="9"/>
      <c r="GC707" s="9"/>
      <c r="GD707" s="9"/>
      <c r="GE707" s="9"/>
      <c r="GF707" s="9"/>
      <c r="GG707" s="9"/>
      <c r="GH707" s="9"/>
      <c r="GI707" s="9"/>
      <c r="GJ707" s="9"/>
      <c r="GK707" s="9"/>
      <c r="GL707" s="9"/>
      <c r="GM707" s="9"/>
      <c r="GN707" s="9"/>
      <c r="GO707" s="9"/>
      <c r="GP707" s="9"/>
      <c r="GQ707" s="9"/>
      <c r="GR707" s="9"/>
      <c r="GS707" s="9"/>
      <c r="GT707" s="9"/>
      <c r="GU707" s="9"/>
      <c r="GV707" s="9"/>
      <c r="GW707" s="9"/>
      <c r="GX707" s="9"/>
      <c r="GY707" s="9"/>
      <c r="GZ707" s="9"/>
      <c r="HA707" s="9"/>
      <c r="HB707" s="9"/>
      <c r="HC707" s="9"/>
      <c r="HD707" s="9"/>
      <c r="HE707" s="9"/>
      <c r="HF707" s="9"/>
      <c r="HG707" s="9"/>
      <c r="HH707" s="9"/>
      <c r="HI707" s="9"/>
      <c r="HJ707" s="9"/>
      <c r="HK707" s="9"/>
      <c r="HL707" s="9"/>
      <c r="HM707" s="9"/>
      <c r="HN707" s="9"/>
      <c r="HO707" s="9"/>
      <c r="HP707" s="9"/>
      <c r="HQ707" s="9"/>
      <c r="HR707" s="9"/>
      <c r="HS707" s="9"/>
      <c r="HT707" s="9"/>
      <c r="HU707" s="9"/>
      <c r="HV707" s="9"/>
      <c r="HW707" s="9"/>
      <c r="HX707" s="9"/>
      <c r="HY707" s="9"/>
      <c r="HZ707" s="9"/>
      <c r="IA707" s="9"/>
      <c r="IB707" s="9"/>
      <c r="IC707" s="9"/>
      <c r="ID707" s="9"/>
    </row>
    <row r="708" spans="1:238" s="13" customFormat="1" ht="28.5" customHeight="1" x14ac:dyDescent="0.2">
      <c r="A708" s="35">
        <f t="shared" si="25"/>
        <v>683</v>
      </c>
      <c r="B708" s="2" t="s">
        <v>634</v>
      </c>
      <c r="C708" s="2" t="s">
        <v>2123</v>
      </c>
      <c r="D708" s="2">
        <v>2011.7</v>
      </c>
      <c r="E708" s="37" t="s">
        <v>950</v>
      </c>
      <c r="F708" s="38">
        <v>166</v>
      </c>
      <c r="G708" s="38">
        <v>302</v>
      </c>
      <c r="H708" s="41" t="s">
        <v>109</v>
      </c>
      <c r="I708" s="40" t="s">
        <v>236</v>
      </c>
    </row>
    <row r="709" spans="1:238" ht="28.5" customHeight="1" x14ac:dyDescent="0.2">
      <c r="A709" s="35">
        <f t="shared" si="25"/>
        <v>684</v>
      </c>
      <c r="B709" s="2" t="s">
        <v>333</v>
      </c>
      <c r="C709" s="2" t="s">
        <v>2123</v>
      </c>
      <c r="D709" s="2">
        <v>2013.3</v>
      </c>
      <c r="E709" s="37" t="s">
        <v>1178</v>
      </c>
      <c r="F709" s="38">
        <v>8195</v>
      </c>
      <c r="G709" s="38">
        <v>19782</v>
      </c>
      <c r="H709" s="41" t="s">
        <v>254</v>
      </c>
      <c r="I709" s="40" t="s">
        <v>236</v>
      </c>
      <c r="J709" s="13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  <c r="AB709" s="9"/>
      <c r="AC709" s="9"/>
      <c r="AD709" s="9"/>
      <c r="AE709" s="9"/>
      <c r="AF709" s="9"/>
      <c r="AG709" s="9"/>
      <c r="AH709" s="9"/>
      <c r="AI709" s="9"/>
      <c r="AJ709" s="9"/>
      <c r="AK709" s="9"/>
      <c r="AL709" s="9"/>
      <c r="AM709" s="9"/>
      <c r="AN709" s="9"/>
      <c r="AO709" s="9"/>
      <c r="AP709" s="9"/>
      <c r="AQ709" s="9"/>
      <c r="AR709" s="9"/>
      <c r="AS709" s="9"/>
      <c r="AT709" s="9"/>
      <c r="AU709" s="9"/>
      <c r="AV709" s="9"/>
      <c r="AW709" s="9"/>
      <c r="AX709" s="9"/>
      <c r="AY709" s="9"/>
      <c r="AZ709" s="9"/>
      <c r="BA709" s="9"/>
      <c r="BB709" s="9"/>
      <c r="BC709" s="9"/>
      <c r="BD709" s="9"/>
      <c r="BE709" s="9"/>
      <c r="BF709" s="9"/>
      <c r="BG709" s="9"/>
      <c r="BH709" s="9"/>
      <c r="BI709" s="9"/>
      <c r="BJ709" s="9"/>
      <c r="BK709" s="9"/>
      <c r="BL709" s="9"/>
      <c r="BM709" s="9"/>
      <c r="BN709" s="9"/>
      <c r="BO709" s="9"/>
      <c r="BP709" s="9"/>
      <c r="BQ709" s="9"/>
      <c r="BR709" s="9"/>
      <c r="BS709" s="9"/>
      <c r="BT709" s="9"/>
      <c r="BU709" s="9"/>
      <c r="BV709" s="9"/>
      <c r="BW709" s="9"/>
      <c r="BX709" s="9"/>
      <c r="BY709" s="9"/>
      <c r="BZ709" s="9"/>
      <c r="CA709" s="9"/>
      <c r="CB709" s="9"/>
      <c r="CC709" s="9"/>
      <c r="CD709" s="9"/>
      <c r="CE709" s="9"/>
      <c r="CF709" s="9"/>
      <c r="CG709" s="9"/>
      <c r="CH709" s="9"/>
      <c r="CI709" s="9"/>
      <c r="CJ709" s="9"/>
      <c r="CK709" s="9"/>
      <c r="CL709" s="9"/>
      <c r="CM709" s="9"/>
      <c r="CN709" s="9"/>
      <c r="CO709" s="9"/>
      <c r="CP709" s="9"/>
      <c r="CQ709" s="9"/>
      <c r="CR709" s="9"/>
      <c r="CS709" s="9"/>
      <c r="CT709" s="9"/>
      <c r="CU709" s="9"/>
      <c r="CV709" s="9"/>
      <c r="CW709" s="9"/>
      <c r="CX709" s="9"/>
      <c r="CY709" s="9"/>
      <c r="CZ709" s="9"/>
      <c r="DA709" s="9"/>
      <c r="DB709" s="9"/>
      <c r="DC709" s="9"/>
      <c r="DD709" s="9"/>
      <c r="DE709" s="9"/>
      <c r="DF709" s="9"/>
      <c r="DG709" s="9"/>
      <c r="DH709" s="9"/>
      <c r="DI709" s="9"/>
      <c r="DJ709" s="9"/>
      <c r="DK709" s="9"/>
      <c r="DL709" s="9"/>
      <c r="DM709" s="9"/>
      <c r="DN709" s="9"/>
      <c r="DO709" s="9"/>
      <c r="DP709" s="9"/>
      <c r="DQ709" s="9"/>
      <c r="DR709" s="9"/>
      <c r="DS709" s="9"/>
      <c r="DT709" s="9"/>
      <c r="DU709" s="9"/>
      <c r="DV709" s="9"/>
      <c r="DW709" s="9"/>
      <c r="DX709" s="9"/>
      <c r="DY709" s="9"/>
      <c r="DZ709" s="9"/>
      <c r="EA709" s="9"/>
      <c r="EB709" s="9"/>
      <c r="EC709" s="9"/>
      <c r="ED709" s="9"/>
      <c r="EE709" s="9"/>
      <c r="EF709" s="9"/>
      <c r="EG709" s="9"/>
      <c r="EH709" s="9"/>
      <c r="EI709" s="9"/>
      <c r="EJ709" s="9"/>
      <c r="EK709" s="9"/>
      <c r="EL709" s="9"/>
      <c r="EM709" s="9"/>
      <c r="EN709" s="9"/>
      <c r="EO709" s="9"/>
      <c r="EP709" s="9"/>
      <c r="EQ709" s="9"/>
      <c r="ER709" s="9"/>
      <c r="ES709" s="9"/>
      <c r="ET709" s="9"/>
      <c r="EU709" s="9"/>
      <c r="EV709" s="9"/>
      <c r="EW709" s="9"/>
      <c r="EX709" s="9"/>
      <c r="EY709" s="9"/>
      <c r="EZ709" s="9"/>
      <c r="FA709" s="9"/>
      <c r="FB709" s="9"/>
      <c r="FC709" s="9"/>
      <c r="FD709" s="9"/>
      <c r="FE709" s="9"/>
      <c r="FF709" s="9"/>
      <c r="FG709" s="9"/>
      <c r="FH709" s="9"/>
      <c r="FI709" s="9"/>
      <c r="FJ709" s="9"/>
      <c r="FK709" s="9"/>
      <c r="FL709" s="9"/>
      <c r="FM709" s="9"/>
      <c r="FN709" s="9"/>
      <c r="FO709" s="9"/>
      <c r="FP709" s="9"/>
      <c r="FQ709" s="9"/>
      <c r="FR709" s="9"/>
      <c r="FS709" s="9"/>
      <c r="FT709" s="9"/>
      <c r="FU709" s="9"/>
      <c r="FV709" s="9"/>
      <c r="FW709" s="9"/>
      <c r="FX709" s="9"/>
      <c r="FY709" s="9"/>
      <c r="FZ709" s="9"/>
      <c r="GA709" s="9"/>
      <c r="GB709" s="9"/>
      <c r="GC709" s="9"/>
      <c r="GD709" s="9"/>
      <c r="GE709" s="9"/>
      <c r="GF709" s="9"/>
      <c r="GG709" s="9"/>
      <c r="GH709" s="9"/>
      <c r="GI709" s="9"/>
      <c r="GJ709" s="9"/>
      <c r="GK709" s="9"/>
      <c r="GL709" s="9"/>
      <c r="GM709" s="9"/>
      <c r="GN709" s="9"/>
      <c r="GO709" s="9"/>
      <c r="GP709" s="9"/>
      <c r="GQ709" s="9"/>
      <c r="GR709" s="9"/>
      <c r="GS709" s="9"/>
      <c r="GT709" s="9"/>
      <c r="GU709" s="9"/>
      <c r="GV709" s="9"/>
      <c r="GW709" s="9"/>
      <c r="GX709" s="9"/>
      <c r="GY709" s="9"/>
      <c r="GZ709" s="9"/>
      <c r="HA709" s="9"/>
      <c r="HB709" s="9"/>
      <c r="HC709" s="9"/>
      <c r="HD709" s="9"/>
      <c r="HE709" s="9"/>
      <c r="HF709" s="9"/>
      <c r="HG709" s="9"/>
      <c r="HH709" s="9"/>
      <c r="HI709" s="9"/>
      <c r="HJ709" s="9"/>
      <c r="HK709" s="9"/>
      <c r="HL709" s="9"/>
      <c r="HM709" s="9"/>
      <c r="HN709" s="9"/>
      <c r="HO709" s="9"/>
      <c r="HP709" s="9"/>
      <c r="HQ709" s="9"/>
      <c r="HR709" s="9"/>
      <c r="HS709" s="9"/>
      <c r="HT709" s="9"/>
      <c r="HU709" s="9"/>
      <c r="HV709" s="9"/>
      <c r="HW709" s="9"/>
      <c r="HX709" s="9"/>
      <c r="HY709" s="9"/>
      <c r="HZ709" s="9"/>
      <c r="IA709" s="9"/>
      <c r="IB709" s="9"/>
      <c r="IC709" s="9"/>
      <c r="ID709" s="9"/>
    </row>
    <row r="710" spans="1:238" ht="28.5" customHeight="1" x14ac:dyDescent="0.2">
      <c r="A710" s="35">
        <f t="shared" si="25"/>
        <v>685</v>
      </c>
      <c r="B710" s="2" t="s">
        <v>336</v>
      </c>
      <c r="C710" s="2" t="s">
        <v>2123</v>
      </c>
      <c r="D710" s="2">
        <v>2013.3</v>
      </c>
      <c r="E710" s="37" t="s">
        <v>1178</v>
      </c>
      <c r="F710" s="38">
        <v>4316</v>
      </c>
      <c r="G710" s="38">
        <v>8892</v>
      </c>
      <c r="H710" s="41" t="s">
        <v>189</v>
      </c>
      <c r="I710" s="40" t="s">
        <v>236</v>
      </c>
      <c r="J710" s="13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  <c r="AB710" s="9"/>
      <c r="AC710" s="9"/>
      <c r="AD710" s="9"/>
      <c r="AE710" s="9"/>
      <c r="AF710" s="9"/>
      <c r="AG710" s="9"/>
      <c r="AH710" s="9"/>
      <c r="AI710" s="9"/>
      <c r="AJ710" s="9"/>
      <c r="AK710" s="9"/>
      <c r="AL710" s="9"/>
      <c r="AM710" s="9"/>
      <c r="AN710" s="9"/>
      <c r="AO710" s="9"/>
      <c r="AP710" s="9"/>
      <c r="AQ710" s="9"/>
      <c r="AR710" s="9"/>
      <c r="AS710" s="9"/>
      <c r="AT710" s="9"/>
      <c r="AU710" s="9"/>
      <c r="AV710" s="9"/>
      <c r="AW710" s="9"/>
      <c r="AX710" s="9"/>
      <c r="AY710" s="9"/>
      <c r="AZ710" s="9"/>
      <c r="BA710" s="9"/>
      <c r="BB710" s="9"/>
      <c r="BC710" s="9"/>
      <c r="BD710" s="9"/>
      <c r="BE710" s="9"/>
      <c r="BF710" s="9"/>
      <c r="BG710" s="9"/>
      <c r="BH710" s="9"/>
      <c r="BI710" s="9"/>
      <c r="BJ710" s="9"/>
      <c r="BK710" s="9"/>
      <c r="BL710" s="9"/>
      <c r="BM710" s="9"/>
      <c r="BN710" s="9"/>
      <c r="BO710" s="9"/>
      <c r="BP710" s="9"/>
      <c r="BQ710" s="9"/>
      <c r="BR710" s="9"/>
      <c r="BS710" s="9"/>
      <c r="BT710" s="9"/>
      <c r="BU710" s="9"/>
      <c r="BV710" s="9"/>
      <c r="BW710" s="9"/>
      <c r="BX710" s="9"/>
      <c r="BY710" s="9"/>
      <c r="BZ710" s="9"/>
      <c r="CA710" s="9"/>
      <c r="CB710" s="9"/>
      <c r="CC710" s="9"/>
      <c r="CD710" s="9"/>
      <c r="CE710" s="9"/>
      <c r="CF710" s="9"/>
      <c r="CG710" s="9"/>
      <c r="CH710" s="9"/>
      <c r="CI710" s="9"/>
      <c r="CJ710" s="9"/>
      <c r="CK710" s="9"/>
      <c r="CL710" s="9"/>
      <c r="CM710" s="9"/>
      <c r="CN710" s="9"/>
      <c r="CO710" s="9"/>
      <c r="CP710" s="9"/>
      <c r="CQ710" s="9"/>
      <c r="CR710" s="9"/>
      <c r="CS710" s="9"/>
      <c r="CT710" s="9"/>
      <c r="CU710" s="9"/>
      <c r="CV710" s="9"/>
      <c r="CW710" s="9"/>
      <c r="CX710" s="9"/>
      <c r="CY710" s="9"/>
      <c r="CZ710" s="9"/>
      <c r="DA710" s="9"/>
      <c r="DB710" s="9"/>
      <c r="DC710" s="9"/>
      <c r="DD710" s="9"/>
      <c r="DE710" s="9"/>
      <c r="DF710" s="9"/>
      <c r="DG710" s="9"/>
      <c r="DH710" s="9"/>
      <c r="DI710" s="9"/>
      <c r="DJ710" s="9"/>
      <c r="DK710" s="9"/>
      <c r="DL710" s="9"/>
      <c r="DM710" s="9"/>
      <c r="DN710" s="9"/>
      <c r="DO710" s="9"/>
      <c r="DP710" s="9"/>
      <c r="DQ710" s="9"/>
      <c r="DR710" s="9"/>
      <c r="DS710" s="9"/>
      <c r="DT710" s="9"/>
      <c r="DU710" s="9"/>
      <c r="DV710" s="9"/>
      <c r="DW710" s="9"/>
      <c r="DX710" s="9"/>
      <c r="DY710" s="9"/>
      <c r="DZ710" s="9"/>
      <c r="EA710" s="9"/>
      <c r="EB710" s="9"/>
      <c r="EC710" s="9"/>
      <c r="ED710" s="9"/>
      <c r="EE710" s="9"/>
      <c r="EF710" s="9"/>
      <c r="EG710" s="9"/>
      <c r="EH710" s="9"/>
      <c r="EI710" s="9"/>
      <c r="EJ710" s="9"/>
      <c r="EK710" s="9"/>
      <c r="EL710" s="9"/>
      <c r="EM710" s="9"/>
      <c r="EN710" s="9"/>
      <c r="EO710" s="9"/>
      <c r="EP710" s="9"/>
      <c r="EQ710" s="9"/>
      <c r="ER710" s="9"/>
      <c r="ES710" s="9"/>
      <c r="ET710" s="9"/>
      <c r="EU710" s="9"/>
      <c r="EV710" s="9"/>
      <c r="EW710" s="9"/>
      <c r="EX710" s="9"/>
      <c r="EY710" s="9"/>
      <c r="EZ710" s="9"/>
      <c r="FA710" s="9"/>
      <c r="FB710" s="9"/>
      <c r="FC710" s="9"/>
      <c r="FD710" s="9"/>
      <c r="FE710" s="9"/>
      <c r="FF710" s="9"/>
      <c r="FG710" s="9"/>
      <c r="FH710" s="9"/>
      <c r="FI710" s="9"/>
      <c r="FJ710" s="9"/>
      <c r="FK710" s="9"/>
      <c r="FL710" s="9"/>
      <c r="FM710" s="9"/>
      <c r="FN710" s="9"/>
      <c r="FO710" s="9"/>
      <c r="FP710" s="9"/>
      <c r="FQ710" s="9"/>
      <c r="FR710" s="9"/>
      <c r="FS710" s="9"/>
      <c r="FT710" s="9"/>
      <c r="FU710" s="9"/>
      <c r="FV710" s="9"/>
      <c r="FW710" s="9"/>
      <c r="FX710" s="9"/>
      <c r="FY710" s="9"/>
      <c r="FZ710" s="9"/>
      <c r="GA710" s="9"/>
      <c r="GB710" s="9"/>
      <c r="GC710" s="9"/>
      <c r="GD710" s="9"/>
      <c r="GE710" s="9"/>
      <c r="GF710" s="9"/>
      <c r="GG710" s="9"/>
      <c r="GH710" s="9"/>
      <c r="GI710" s="9"/>
      <c r="GJ710" s="9"/>
      <c r="GK710" s="9"/>
      <c r="GL710" s="9"/>
      <c r="GM710" s="9"/>
      <c r="GN710" s="9"/>
      <c r="GO710" s="9"/>
      <c r="GP710" s="9"/>
      <c r="GQ710" s="9"/>
      <c r="GR710" s="9"/>
      <c r="GS710" s="9"/>
      <c r="GT710" s="9"/>
      <c r="GU710" s="9"/>
      <c r="GV710" s="9"/>
      <c r="GW710" s="9"/>
      <c r="GX710" s="9"/>
      <c r="GY710" s="9"/>
      <c r="GZ710" s="9"/>
      <c r="HA710" s="9"/>
      <c r="HB710" s="9"/>
      <c r="HC710" s="9"/>
      <c r="HD710" s="9"/>
      <c r="HE710" s="9"/>
      <c r="HF710" s="9"/>
      <c r="HG710" s="9"/>
      <c r="HH710" s="9"/>
      <c r="HI710" s="9"/>
      <c r="HJ710" s="9"/>
      <c r="HK710" s="9"/>
      <c r="HL710" s="9"/>
      <c r="HM710" s="9"/>
      <c r="HN710" s="9"/>
      <c r="HO710" s="9"/>
      <c r="HP710" s="9"/>
      <c r="HQ710" s="9"/>
      <c r="HR710" s="9"/>
      <c r="HS710" s="9"/>
      <c r="HT710" s="9"/>
      <c r="HU710" s="9"/>
      <c r="HV710" s="9"/>
      <c r="HW710" s="9"/>
      <c r="HX710" s="9"/>
      <c r="HY710" s="9"/>
      <c r="HZ710" s="9"/>
      <c r="IA710" s="9"/>
      <c r="IB710" s="9"/>
      <c r="IC710" s="9"/>
      <c r="ID710" s="9"/>
    </row>
    <row r="711" spans="1:238" ht="28.5" customHeight="1" x14ac:dyDescent="0.2">
      <c r="A711" s="35">
        <f t="shared" si="25"/>
        <v>686</v>
      </c>
      <c r="B711" s="2" t="s">
        <v>337</v>
      </c>
      <c r="C711" s="2" t="s">
        <v>2123</v>
      </c>
      <c r="D711" s="2">
        <v>2013.3</v>
      </c>
      <c r="E711" s="37" t="s">
        <v>1178</v>
      </c>
      <c r="F711" s="38">
        <v>1335</v>
      </c>
      <c r="G711" s="38">
        <v>2893</v>
      </c>
      <c r="H711" s="41" t="s">
        <v>254</v>
      </c>
      <c r="I711" s="40" t="s">
        <v>236</v>
      </c>
      <c r="J711" s="13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  <c r="AB711" s="9"/>
      <c r="AC711" s="9"/>
      <c r="AD711" s="9"/>
      <c r="AE711" s="9"/>
      <c r="AF711" s="9"/>
      <c r="AG711" s="9"/>
      <c r="AH711" s="9"/>
      <c r="AI711" s="9"/>
      <c r="AJ711" s="9"/>
      <c r="AK711" s="9"/>
      <c r="AL711" s="9"/>
      <c r="AM711" s="9"/>
      <c r="AN711" s="9"/>
      <c r="AO711" s="9"/>
      <c r="AP711" s="9"/>
      <c r="AQ711" s="9"/>
      <c r="AR711" s="9"/>
      <c r="AS711" s="9"/>
      <c r="AT711" s="9"/>
      <c r="AU711" s="9"/>
      <c r="AV711" s="9"/>
      <c r="AW711" s="9"/>
      <c r="AX711" s="9"/>
      <c r="AY711" s="9"/>
      <c r="AZ711" s="9"/>
      <c r="BA711" s="9"/>
      <c r="BB711" s="9"/>
      <c r="BC711" s="9"/>
      <c r="BD711" s="9"/>
      <c r="BE711" s="9"/>
      <c r="BF711" s="9"/>
      <c r="BG711" s="9"/>
      <c r="BH711" s="9"/>
      <c r="BI711" s="9"/>
      <c r="BJ711" s="9"/>
      <c r="BK711" s="9"/>
      <c r="BL711" s="9"/>
      <c r="BM711" s="9"/>
      <c r="BN711" s="9"/>
      <c r="BO711" s="9"/>
      <c r="BP711" s="9"/>
      <c r="BQ711" s="9"/>
      <c r="BR711" s="9"/>
      <c r="BS711" s="9"/>
      <c r="BT711" s="9"/>
      <c r="BU711" s="9"/>
      <c r="BV711" s="9"/>
      <c r="BW711" s="9"/>
      <c r="BX711" s="9"/>
      <c r="BY711" s="9"/>
      <c r="BZ711" s="9"/>
      <c r="CA711" s="9"/>
      <c r="CB711" s="9"/>
      <c r="CC711" s="9"/>
      <c r="CD711" s="9"/>
      <c r="CE711" s="9"/>
      <c r="CF711" s="9"/>
      <c r="CG711" s="9"/>
      <c r="CH711" s="9"/>
      <c r="CI711" s="9"/>
      <c r="CJ711" s="9"/>
      <c r="CK711" s="9"/>
      <c r="CL711" s="9"/>
      <c r="CM711" s="9"/>
      <c r="CN711" s="9"/>
      <c r="CO711" s="9"/>
      <c r="CP711" s="9"/>
      <c r="CQ711" s="9"/>
      <c r="CR711" s="9"/>
      <c r="CS711" s="9"/>
      <c r="CT711" s="9"/>
      <c r="CU711" s="9"/>
      <c r="CV711" s="9"/>
      <c r="CW711" s="9"/>
      <c r="CX711" s="9"/>
      <c r="CY711" s="9"/>
      <c r="CZ711" s="9"/>
      <c r="DA711" s="9"/>
      <c r="DB711" s="9"/>
      <c r="DC711" s="9"/>
      <c r="DD711" s="9"/>
      <c r="DE711" s="9"/>
      <c r="DF711" s="9"/>
      <c r="DG711" s="9"/>
      <c r="DH711" s="9"/>
      <c r="DI711" s="9"/>
      <c r="DJ711" s="9"/>
      <c r="DK711" s="9"/>
      <c r="DL711" s="9"/>
      <c r="DM711" s="9"/>
      <c r="DN711" s="9"/>
      <c r="DO711" s="9"/>
      <c r="DP711" s="9"/>
      <c r="DQ711" s="9"/>
      <c r="DR711" s="9"/>
      <c r="DS711" s="9"/>
      <c r="DT711" s="9"/>
      <c r="DU711" s="9"/>
      <c r="DV711" s="9"/>
      <c r="DW711" s="9"/>
      <c r="DX711" s="9"/>
      <c r="DY711" s="9"/>
      <c r="DZ711" s="9"/>
      <c r="EA711" s="9"/>
      <c r="EB711" s="9"/>
      <c r="EC711" s="9"/>
      <c r="ED711" s="9"/>
      <c r="EE711" s="9"/>
      <c r="EF711" s="9"/>
      <c r="EG711" s="9"/>
      <c r="EH711" s="9"/>
      <c r="EI711" s="9"/>
      <c r="EJ711" s="9"/>
      <c r="EK711" s="9"/>
      <c r="EL711" s="9"/>
      <c r="EM711" s="9"/>
      <c r="EN711" s="9"/>
      <c r="EO711" s="9"/>
      <c r="EP711" s="9"/>
      <c r="EQ711" s="9"/>
      <c r="ER711" s="9"/>
      <c r="ES711" s="9"/>
      <c r="ET711" s="9"/>
      <c r="EU711" s="9"/>
      <c r="EV711" s="9"/>
      <c r="EW711" s="9"/>
      <c r="EX711" s="9"/>
      <c r="EY711" s="9"/>
      <c r="EZ711" s="9"/>
      <c r="FA711" s="9"/>
      <c r="FB711" s="9"/>
      <c r="FC711" s="9"/>
      <c r="FD711" s="9"/>
      <c r="FE711" s="9"/>
      <c r="FF711" s="9"/>
      <c r="FG711" s="9"/>
      <c r="FH711" s="9"/>
      <c r="FI711" s="9"/>
      <c r="FJ711" s="9"/>
      <c r="FK711" s="9"/>
      <c r="FL711" s="9"/>
      <c r="FM711" s="9"/>
      <c r="FN711" s="9"/>
      <c r="FO711" s="9"/>
      <c r="FP711" s="9"/>
      <c r="FQ711" s="9"/>
      <c r="FR711" s="9"/>
      <c r="FS711" s="9"/>
      <c r="FT711" s="9"/>
      <c r="FU711" s="9"/>
      <c r="FV711" s="9"/>
      <c r="FW711" s="9"/>
      <c r="FX711" s="9"/>
      <c r="FY711" s="9"/>
      <c r="FZ711" s="9"/>
      <c r="GA711" s="9"/>
      <c r="GB711" s="9"/>
      <c r="GC711" s="9"/>
      <c r="GD711" s="9"/>
      <c r="GE711" s="9"/>
      <c r="GF711" s="9"/>
      <c r="GG711" s="9"/>
      <c r="GH711" s="9"/>
      <c r="GI711" s="9"/>
      <c r="GJ711" s="9"/>
      <c r="GK711" s="9"/>
      <c r="GL711" s="9"/>
      <c r="GM711" s="9"/>
      <c r="GN711" s="9"/>
      <c r="GO711" s="9"/>
      <c r="GP711" s="9"/>
      <c r="GQ711" s="9"/>
      <c r="GR711" s="9"/>
      <c r="GS711" s="9"/>
      <c r="GT711" s="9"/>
      <c r="GU711" s="9"/>
      <c r="GV711" s="9"/>
      <c r="GW711" s="9"/>
      <c r="GX711" s="9"/>
      <c r="GY711" s="9"/>
      <c r="GZ711" s="9"/>
      <c r="HA711" s="9"/>
      <c r="HB711" s="9"/>
      <c r="HC711" s="9"/>
      <c r="HD711" s="9"/>
      <c r="HE711" s="9"/>
      <c r="HF711" s="9"/>
      <c r="HG711" s="9"/>
      <c r="HH711" s="9"/>
      <c r="HI711" s="9"/>
      <c r="HJ711" s="9"/>
      <c r="HK711" s="9"/>
      <c r="HL711" s="9"/>
      <c r="HM711" s="9"/>
      <c r="HN711" s="9"/>
      <c r="HO711" s="9"/>
      <c r="HP711" s="9"/>
      <c r="HQ711" s="9"/>
      <c r="HR711" s="9"/>
      <c r="HS711" s="9"/>
      <c r="HT711" s="9"/>
      <c r="HU711" s="9"/>
      <c r="HV711" s="9"/>
      <c r="HW711" s="9"/>
      <c r="HX711" s="9"/>
      <c r="HY711" s="9"/>
      <c r="HZ711" s="9"/>
      <c r="IA711" s="9"/>
      <c r="IB711" s="9"/>
      <c r="IC711" s="9"/>
      <c r="ID711" s="9"/>
    </row>
    <row r="712" spans="1:238" ht="28.5" customHeight="1" x14ac:dyDescent="0.2">
      <c r="A712" s="35">
        <f t="shared" si="25"/>
        <v>687</v>
      </c>
      <c r="B712" s="49" t="s">
        <v>394</v>
      </c>
      <c r="C712" s="2" t="s">
        <v>2123</v>
      </c>
      <c r="D712" s="49">
        <v>2013.12</v>
      </c>
      <c r="E712" s="68" t="s">
        <v>1116</v>
      </c>
      <c r="F712" s="69">
        <v>1762</v>
      </c>
      <c r="G712" s="69">
        <v>2432</v>
      </c>
      <c r="H712" s="70" t="s">
        <v>109</v>
      </c>
      <c r="I712" s="71" t="s">
        <v>236</v>
      </c>
      <c r="J712" s="13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  <c r="AB712" s="9"/>
      <c r="AC712" s="9"/>
      <c r="AD712" s="9"/>
      <c r="AE712" s="9"/>
      <c r="AF712" s="9"/>
      <c r="AG712" s="9"/>
      <c r="AH712" s="9"/>
      <c r="AI712" s="9"/>
      <c r="AJ712" s="9"/>
      <c r="AK712" s="9"/>
      <c r="AL712" s="9"/>
      <c r="AM712" s="9"/>
      <c r="AN712" s="9"/>
      <c r="AO712" s="9"/>
      <c r="AP712" s="9"/>
      <c r="AQ712" s="9"/>
      <c r="AR712" s="9"/>
      <c r="AS712" s="9"/>
      <c r="AT712" s="9"/>
      <c r="AU712" s="9"/>
      <c r="AV712" s="9"/>
      <c r="AW712" s="9"/>
      <c r="AX712" s="9"/>
      <c r="AY712" s="9"/>
      <c r="AZ712" s="9"/>
      <c r="BA712" s="9"/>
      <c r="BB712" s="9"/>
      <c r="BC712" s="9"/>
      <c r="BD712" s="9"/>
      <c r="BE712" s="9"/>
      <c r="BF712" s="9"/>
      <c r="BG712" s="9"/>
      <c r="BH712" s="9"/>
      <c r="BI712" s="9"/>
      <c r="BJ712" s="9"/>
      <c r="BK712" s="9"/>
      <c r="BL712" s="9"/>
      <c r="BM712" s="9"/>
      <c r="BN712" s="9"/>
      <c r="BO712" s="9"/>
      <c r="BP712" s="9"/>
      <c r="BQ712" s="9"/>
      <c r="BR712" s="9"/>
      <c r="BS712" s="9"/>
      <c r="BT712" s="9"/>
      <c r="BU712" s="9"/>
      <c r="BV712" s="9"/>
      <c r="BW712" s="9"/>
      <c r="BX712" s="9"/>
      <c r="BY712" s="9"/>
      <c r="BZ712" s="9"/>
      <c r="CA712" s="9"/>
      <c r="CB712" s="9"/>
      <c r="CC712" s="9"/>
      <c r="CD712" s="9"/>
      <c r="CE712" s="9"/>
      <c r="CF712" s="9"/>
      <c r="CG712" s="9"/>
      <c r="CH712" s="9"/>
      <c r="CI712" s="9"/>
      <c r="CJ712" s="9"/>
      <c r="CK712" s="9"/>
      <c r="CL712" s="9"/>
      <c r="CM712" s="9"/>
      <c r="CN712" s="9"/>
      <c r="CO712" s="9"/>
      <c r="CP712" s="9"/>
      <c r="CQ712" s="9"/>
      <c r="CR712" s="9"/>
      <c r="CS712" s="9"/>
      <c r="CT712" s="9"/>
      <c r="CU712" s="9"/>
      <c r="CV712" s="9"/>
      <c r="CW712" s="9"/>
      <c r="CX712" s="9"/>
      <c r="CY712" s="9"/>
      <c r="CZ712" s="9"/>
      <c r="DA712" s="9"/>
      <c r="DB712" s="9"/>
      <c r="DC712" s="9"/>
      <c r="DD712" s="9"/>
      <c r="DE712" s="9"/>
      <c r="DF712" s="9"/>
      <c r="DG712" s="9"/>
      <c r="DH712" s="9"/>
      <c r="DI712" s="9"/>
      <c r="DJ712" s="9"/>
      <c r="DK712" s="9"/>
      <c r="DL712" s="9"/>
      <c r="DM712" s="9"/>
      <c r="DN712" s="9"/>
      <c r="DO712" s="9"/>
      <c r="DP712" s="9"/>
      <c r="DQ712" s="9"/>
      <c r="DR712" s="9"/>
      <c r="DS712" s="9"/>
      <c r="DT712" s="9"/>
      <c r="DU712" s="9"/>
      <c r="DV712" s="9"/>
      <c r="DW712" s="9"/>
      <c r="DX712" s="9"/>
      <c r="DY712" s="9"/>
      <c r="DZ712" s="9"/>
      <c r="EA712" s="9"/>
      <c r="EB712" s="9"/>
      <c r="EC712" s="9"/>
      <c r="ED712" s="9"/>
      <c r="EE712" s="9"/>
      <c r="EF712" s="9"/>
      <c r="EG712" s="9"/>
      <c r="EH712" s="9"/>
      <c r="EI712" s="9"/>
      <c r="EJ712" s="9"/>
      <c r="EK712" s="9"/>
      <c r="EL712" s="9"/>
      <c r="EM712" s="9"/>
      <c r="EN712" s="9"/>
      <c r="EO712" s="9"/>
      <c r="EP712" s="9"/>
      <c r="EQ712" s="9"/>
      <c r="ER712" s="9"/>
      <c r="ES712" s="9"/>
      <c r="ET712" s="9"/>
      <c r="EU712" s="9"/>
      <c r="EV712" s="9"/>
      <c r="EW712" s="9"/>
      <c r="EX712" s="9"/>
      <c r="EY712" s="9"/>
      <c r="EZ712" s="9"/>
      <c r="FA712" s="9"/>
      <c r="FB712" s="9"/>
      <c r="FC712" s="9"/>
      <c r="FD712" s="9"/>
      <c r="FE712" s="9"/>
      <c r="FF712" s="9"/>
      <c r="FG712" s="9"/>
      <c r="FH712" s="9"/>
      <c r="FI712" s="9"/>
      <c r="FJ712" s="9"/>
      <c r="FK712" s="9"/>
      <c r="FL712" s="9"/>
      <c r="FM712" s="9"/>
      <c r="FN712" s="9"/>
      <c r="FO712" s="9"/>
      <c r="FP712" s="9"/>
      <c r="FQ712" s="9"/>
      <c r="FR712" s="9"/>
      <c r="FS712" s="9"/>
      <c r="FT712" s="9"/>
      <c r="FU712" s="9"/>
      <c r="FV712" s="9"/>
      <c r="FW712" s="9"/>
      <c r="FX712" s="9"/>
      <c r="FY712" s="9"/>
      <c r="FZ712" s="9"/>
      <c r="GA712" s="9"/>
      <c r="GB712" s="9"/>
      <c r="GC712" s="9"/>
      <c r="GD712" s="9"/>
      <c r="GE712" s="9"/>
      <c r="GF712" s="9"/>
      <c r="GG712" s="9"/>
      <c r="GH712" s="9"/>
      <c r="GI712" s="9"/>
      <c r="GJ712" s="9"/>
      <c r="GK712" s="9"/>
      <c r="GL712" s="9"/>
      <c r="GM712" s="9"/>
      <c r="GN712" s="9"/>
      <c r="GO712" s="9"/>
      <c r="GP712" s="9"/>
      <c r="GQ712" s="9"/>
      <c r="GR712" s="9"/>
      <c r="GS712" s="9"/>
      <c r="GT712" s="9"/>
      <c r="GU712" s="9"/>
      <c r="GV712" s="9"/>
      <c r="GW712" s="9"/>
      <c r="GX712" s="9"/>
      <c r="GY712" s="9"/>
      <c r="GZ712" s="9"/>
      <c r="HA712" s="9"/>
      <c r="HB712" s="9"/>
      <c r="HC712" s="9"/>
      <c r="HD712" s="9"/>
      <c r="HE712" s="9"/>
      <c r="HF712" s="9"/>
      <c r="HG712" s="9"/>
      <c r="HH712" s="9"/>
      <c r="HI712" s="9"/>
      <c r="HJ712" s="9"/>
      <c r="HK712" s="9"/>
      <c r="HL712" s="9"/>
      <c r="HM712" s="9"/>
      <c r="HN712" s="9"/>
      <c r="HO712" s="9"/>
      <c r="HP712" s="9"/>
      <c r="HQ712" s="9"/>
      <c r="HR712" s="9"/>
      <c r="HS712" s="9"/>
      <c r="HT712" s="9"/>
      <c r="HU712" s="9"/>
      <c r="HV712" s="9"/>
      <c r="HW712" s="9"/>
      <c r="HX712" s="9"/>
      <c r="HY712" s="9"/>
      <c r="HZ712" s="9"/>
      <c r="IA712" s="9"/>
      <c r="IB712" s="9"/>
      <c r="IC712" s="9"/>
      <c r="ID712" s="9"/>
    </row>
    <row r="713" spans="1:238" ht="28.5" customHeight="1" x14ac:dyDescent="0.2">
      <c r="A713" s="35">
        <f t="shared" si="25"/>
        <v>688</v>
      </c>
      <c r="B713" s="30" t="s">
        <v>395</v>
      </c>
      <c r="C713" s="2" t="s">
        <v>2123</v>
      </c>
      <c r="D713" s="30">
        <v>2013.12</v>
      </c>
      <c r="E713" s="31" t="s">
        <v>1116</v>
      </c>
      <c r="F713" s="32">
        <v>1648</v>
      </c>
      <c r="G713" s="32">
        <v>2736</v>
      </c>
      <c r="H713" s="33" t="s">
        <v>109</v>
      </c>
      <c r="I713" s="34" t="s">
        <v>236</v>
      </c>
      <c r="J713" s="13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  <c r="AB713" s="9"/>
      <c r="AC713" s="9"/>
      <c r="AD713" s="9"/>
      <c r="AE713" s="9"/>
      <c r="AF713" s="9"/>
      <c r="AG713" s="9"/>
      <c r="AH713" s="9"/>
      <c r="AI713" s="9"/>
      <c r="AJ713" s="9"/>
      <c r="AK713" s="9"/>
      <c r="AL713" s="9"/>
      <c r="AM713" s="9"/>
      <c r="AN713" s="9"/>
      <c r="AO713" s="9"/>
      <c r="AP713" s="9"/>
      <c r="AQ713" s="9"/>
      <c r="AR713" s="9"/>
      <c r="AS713" s="9"/>
      <c r="AT713" s="9"/>
      <c r="AU713" s="9"/>
      <c r="AV713" s="9"/>
      <c r="AW713" s="9"/>
      <c r="AX713" s="9"/>
      <c r="AY713" s="9"/>
      <c r="AZ713" s="9"/>
      <c r="BA713" s="9"/>
      <c r="BB713" s="9"/>
      <c r="BC713" s="9"/>
      <c r="BD713" s="9"/>
      <c r="BE713" s="9"/>
      <c r="BF713" s="9"/>
      <c r="BG713" s="9"/>
      <c r="BH713" s="9"/>
      <c r="BI713" s="9"/>
      <c r="BJ713" s="9"/>
      <c r="BK713" s="9"/>
      <c r="BL713" s="9"/>
      <c r="BM713" s="9"/>
      <c r="BN713" s="9"/>
      <c r="BO713" s="9"/>
      <c r="BP713" s="9"/>
      <c r="BQ713" s="9"/>
      <c r="BR713" s="9"/>
      <c r="BS713" s="9"/>
      <c r="BT713" s="9"/>
      <c r="BU713" s="9"/>
      <c r="BV713" s="9"/>
      <c r="BW713" s="9"/>
      <c r="BX713" s="9"/>
      <c r="BY713" s="9"/>
      <c r="BZ713" s="9"/>
      <c r="CA713" s="9"/>
      <c r="CB713" s="9"/>
      <c r="CC713" s="9"/>
      <c r="CD713" s="9"/>
      <c r="CE713" s="9"/>
      <c r="CF713" s="9"/>
      <c r="CG713" s="9"/>
      <c r="CH713" s="9"/>
      <c r="CI713" s="9"/>
      <c r="CJ713" s="9"/>
      <c r="CK713" s="9"/>
      <c r="CL713" s="9"/>
      <c r="CM713" s="9"/>
      <c r="CN713" s="9"/>
      <c r="CO713" s="9"/>
      <c r="CP713" s="9"/>
      <c r="CQ713" s="9"/>
      <c r="CR713" s="9"/>
      <c r="CS713" s="9"/>
      <c r="CT713" s="9"/>
      <c r="CU713" s="9"/>
      <c r="CV713" s="9"/>
      <c r="CW713" s="9"/>
      <c r="CX713" s="9"/>
      <c r="CY713" s="9"/>
      <c r="CZ713" s="9"/>
      <c r="DA713" s="9"/>
      <c r="DB713" s="9"/>
      <c r="DC713" s="9"/>
      <c r="DD713" s="9"/>
      <c r="DE713" s="9"/>
      <c r="DF713" s="9"/>
      <c r="DG713" s="9"/>
      <c r="DH713" s="9"/>
      <c r="DI713" s="9"/>
      <c r="DJ713" s="9"/>
      <c r="DK713" s="9"/>
      <c r="DL713" s="9"/>
      <c r="DM713" s="9"/>
      <c r="DN713" s="9"/>
      <c r="DO713" s="9"/>
      <c r="DP713" s="9"/>
      <c r="DQ713" s="9"/>
      <c r="DR713" s="9"/>
      <c r="DS713" s="9"/>
      <c r="DT713" s="9"/>
      <c r="DU713" s="9"/>
      <c r="DV713" s="9"/>
      <c r="DW713" s="9"/>
      <c r="DX713" s="9"/>
      <c r="DY713" s="9"/>
      <c r="DZ713" s="9"/>
      <c r="EA713" s="9"/>
      <c r="EB713" s="9"/>
      <c r="EC713" s="9"/>
      <c r="ED713" s="9"/>
      <c r="EE713" s="9"/>
      <c r="EF713" s="9"/>
      <c r="EG713" s="9"/>
      <c r="EH713" s="9"/>
      <c r="EI713" s="9"/>
      <c r="EJ713" s="9"/>
      <c r="EK713" s="9"/>
      <c r="EL713" s="9"/>
      <c r="EM713" s="9"/>
      <c r="EN713" s="9"/>
      <c r="EO713" s="9"/>
      <c r="EP713" s="9"/>
      <c r="EQ713" s="9"/>
      <c r="ER713" s="9"/>
      <c r="ES713" s="9"/>
      <c r="ET713" s="9"/>
      <c r="EU713" s="9"/>
      <c r="EV713" s="9"/>
      <c r="EW713" s="9"/>
      <c r="EX713" s="9"/>
      <c r="EY713" s="9"/>
      <c r="EZ713" s="9"/>
      <c r="FA713" s="9"/>
      <c r="FB713" s="9"/>
      <c r="FC713" s="9"/>
      <c r="FD713" s="9"/>
      <c r="FE713" s="9"/>
      <c r="FF713" s="9"/>
      <c r="FG713" s="9"/>
      <c r="FH713" s="9"/>
      <c r="FI713" s="9"/>
      <c r="FJ713" s="9"/>
      <c r="FK713" s="9"/>
      <c r="FL713" s="9"/>
      <c r="FM713" s="9"/>
      <c r="FN713" s="9"/>
      <c r="FO713" s="9"/>
      <c r="FP713" s="9"/>
      <c r="FQ713" s="9"/>
      <c r="FR713" s="9"/>
      <c r="FS713" s="9"/>
      <c r="FT713" s="9"/>
      <c r="FU713" s="9"/>
      <c r="FV713" s="9"/>
      <c r="FW713" s="9"/>
      <c r="FX713" s="9"/>
      <c r="FY713" s="9"/>
      <c r="FZ713" s="9"/>
      <c r="GA713" s="9"/>
      <c r="GB713" s="9"/>
      <c r="GC713" s="9"/>
      <c r="GD713" s="9"/>
      <c r="GE713" s="9"/>
      <c r="GF713" s="9"/>
      <c r="GG713" s="9"/>
      <c r="GH713" s="9"/>
      <c r="GI713" s="9"/>
      <c r="GJ713" s="9"/>
      <c r="GK713" s="9"/>
      <c r="GL713" s="9"/>
      <c r="GM713" s="9"/>
      <c r="GN713" s="9"/>
      <c r="GO713" s="9"/>
      <c r="GP713" s="9"/>
      <c r="GQ713" s="9"/>
      <c r="GR713" s="9"/>
      <c r="GS713" s="9"/>
      <c r="GT713" s="9"/>
      <c r="GU713" s="9"/>
      <c r="GV713" s="9"/>
      <c r="GW713" s="9"/>
      <c r="GX713" s="9"/>
      <c r="GY713" s="9"/>
      <c r="GZ713" s="9"/>
      <c r="HA713" s="9"/>
      <c r="HB713" s="9"/>
      <c r="HC713" s="9"/>
      <c r="HD713" s="9"/>
      <c r="HE713" s="9"/>
      <c r="HF713" s="9"/>
      <c r="HG713" s="9"/>
      <c r="HH713" s="9"/>
      <c r="HI713" s="9"/>
      <c r="HJ713" s="9"/>
      <c r="HK713" s="9"/>
      <c r="HL713" s="9"/>
      <c r="HM713" s="9"/>
      <c r="HN713" s="9"/>
      <c r="HO713" s="9"/>
      <c r="HP713" s="9"/>
      <c r="HQ713" s="9"/>
      <c r="HR713" s="9"/>
      <c r="HS713" s="9"/>
      <c r="HT713" s="9"/>
      <c r="HU713" s="9"/>
      <c r="HV713" s="9"/>
      <c r="HW713" s="9"/>
      <c r="HX713" s="9"/>
      <c r="HY713" s="9"/>
      <c r="HZ713" s="9"/>
      <c r="IA713" s="9"/>
      <c r="IB713" s="9"/>
      <c r="IC713" s="9"/>
      <c r="ID713" s="9"/>
    </row>
    <row r="714" spans="1:238" ht="28.5" customHeight="1" x14ac:dyDescent="0.2">
      <c r="A714" s="35">
        <f t="shared" si="25"/>
        <v>689</v>
      </c>
      <c r="B714" s="2" t="s">
        <v>396</v>
      </c>
      <c r="C714" s="2" t="s">
        <v>2123</v>
      </c>
      <c r="D714" s="2">
        <v>2013.12</v>
      </c>
      <c r="E714" s="37" t="s">
        <v>1116</v>
      </c>
      <c r="F714" s="38">
        <v>2337</v>
      </c>
      <c r="G714" s="38">
        <v>4203</v>
      </c>
      <c r="H714" s="41" t="s">
        <v>109</v>
      </c>
      <c r="I714" s="40" t="s">
        <v>236</v>
      </c>
      <c r="J714" s="13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  <c r="AB714" s="9"/>
      <c r="AC714" s="9"/>
      <c r="AD714" s="9"/>
      <c r="AE714" s="9"/>
      <c r="AF714" s="9"/>
      <c r="AG714" s="9"/>
      <c r="AH714" s="9"/>
      <c r="AI714" s="9"/>
      <c r="AJ714" s="9"/>
      <c r="AK714" s="9"/>
      <c r="AL714" s="9"/>
      <c r="AM714" s="9"/>
      <c r="AN714" s="9"/>
      <c r="AO714" s="9"/>
      <c r="AP714" s="9"/>
      <c r="AQ714" s="9"/>
      <c r="AR714" s="9"/>
      <c r="AS714" s="9"/>
      <c r="AT714" s="9"/>
      <c r="AU714" s="9"/>
      <c r="AV714" s="9"/>
      <c r="AW714" s="9"/>
      <c r="AX714" s="9"/>
      <c r="AY714" s="9"/>
      <c r="AZ714" s="9"/>
      <c r="BA714" s="9"/>
      <c r="BB714" s="9"/>
      <c r="BC714" s="9"/>
      <c r="BD714" s="9"/>
      <c r="BE714" s="9"/>
      <c r="BF714" s="9"/>
      <c r="BG714" s="9"/>
      <c r="BH714" s="9"/>
      <c r="BI714" s="9"/>
      <c r="BJ714" s="9"/>
      <c r="BK714" s="9"/>
      <c r="BL714" s="9"/>
      <c r="BM714" s="9"/>
      <c r="BN714" s="9"/>
      <c r="BO714" s="9"/>
      <c r="BP714" s="9"/>
      <c r="BQ714" s="9"/>
      <c r="BR714" s="9"/>
      <c r="BS714" s="9"/>
      <c r="BT714" s="9"/>
      <c r="BU714" s="9"/>
      <c r="BV714" s="9"/>
      <c r="BW714" s="9"/>
      <c r="BX714" s="9"/>
      <c r="BY714" s="9"/>
      <c r="BZ714" s="9"/>
      <c r="CA714" s="9"/>
      <c r="CB714" s="9"/>
      <c r="CC714" s="9"/>
      <c r="CD714" s="9"/>
      <c r="CE714" s="9"/>
      <c r="CF714" s="9"/>
      <c r="CG714" s="9"/>
      <c r="CH714" s="9"/>
      <c r="CI714" s="9"/>
      <c r="CJ714" s="9"/>
      <c r="CK714" s="9"/>
      <c r="CL714" s="9"/>
      <c r="CM714" s="9"/>
      <c r="CN714" s="9"/>
      <c r="CO714" s="9"/>
      <c r="CP714" s="9"/>
      <c r="CQ714" s="9"/>
      <c r="CR714" s="9"/>
      <c r="CS714" s="9"/>
      <c r="CT714" s="9"/>
      <c r="CU714" s="9"/>
      <c r="CV714" s="9"/>
      <c r="CW714" s="9"/>
      <c r="CX714" s="9"/>
      <c r="CY714" s="9"/>
      <c r="CZ714" s="9"/>
      <c r="DA714" s="9"/>
      <c r="DB714" s="9"/>
      <c r="DC714" s="9"/>
      <c r="DD714" s="9"/>
      <c r="DE714" s="9"/>
      <c r="DF714" s="9"/>
      <c r="DG714" s="9"/>
      <c r="DH714" s="9"/>
      <c r="DI714" s="9"/>
      <c r="DJ714" s="9"/>
      <c r="DK714" s="9"/>
      <c r="DL714" s="9"/>
      <c r="DM714" s="9"/>
      <c r="DN714" s="9"/>
      <c r="DO714" s="9"/>
      <c r="DP714" s="9"/>
      <c r="DQ714" s="9"/>
      <c r="DR714" s="9"/>
      <c r="DS714" s="9"/>
      <c r="DT714" s="9"/>
      <c r="DU714" s="9"/>
      <c r="DV714" s="9"/>
      <c r="DW714" s="9"/>
      <c r="DX714" s="9"/>
      <c r="DY714" s="9"/>
      <c r="DZ714" s="9"/>
      <c r="EA714" s="9"/>
      <c r="EB714" s="9"/>
      <c r="EC714" s="9"/>
      <c r="ED714" s="9"/>
      <c r="EE714" s="9"/>
      <c r="EF714" s="9"/>
      <c r="EG714" s="9"/>
      <c r="EH714" s="9"/>
      <c r="EI714" s="9"/>
      <c r="EJ714" s="9"/>
      <c r="EK714" s="9"/>
      <c r="EL714" s="9"/>
      <c r="EM714" s="9"/>
      <c r="EN714" s="9"/>
      <c r="EO714" s="9"/>
      <c r="EP714" s="9"/>
      <c r="EQ714" s="9"/>
      <c r="ER714" s="9"/>
      <c r="ES714" s="9"/>
      <c r="ET714" s="9"/>
      <c r="EU714" s="9"/>
      <c r="EV714" s="9"/>
      <c r="EW714" s="9"/>
      <c r="EX714" s="9"/>
      <c r="EY714" s="9"/>
      <c r="EZ714" s="9"/>
      <c r="FA714" s="9"/>
      <c r="FB714" s="9"/>
      <c r="FC714" s="9"/>
      <c r="FD714" s="9"/>
      <c r="FE714" s="9"/>
      <c r="FF714" s="9"/>
      <c r="FG714" s="9"/>
      <c r="FH714" s="9"/>
      <c r="FI714" s="9"/>
      <c r="FJ714" s="9"/>
      <c r="FK714" s="9"/>
      <c r="FL714" s="9"/>
      <c r="FM714" s="9"/>
      <c r="FN714" s="9"/>
      <c r="FO714" s="9"/>
      <c r="FP714" s="9"/>
      <c r="FQ714" s="9"/>
      <c r="FR714" s="9"/>
      <c r="FS714" s="9"/>
      <c r="FT714" s="9"/>
      <c r="FU714" s="9"/>
      <c r="FV714" s="9"/>
      <c r="FW714" s="9"/>
      <c r="FX714" s="9"/>
      <c r="FY714" s="9"/>
      <c r="FZ714" s="9"/>
      <c r="GA714" s="9"/>
      <c r="GB714" s="9"/>
      <c r="GC714" s="9"/>
      <c r="GD714" s="9"/>
      <c r="GE714" s="9"/>
      <c r="GF714" s="9"/>
      <c r="GG714" s="9"/>
      <c r="GH714" s="9"/>
      <c r="GI714" s="9"/>
      <c r="GJ714" s="9"/>
      <c r="GK714" s="9"/>
      <c r="GL714" s="9"/>
      <c r="GM714" s="9"/>
      <c r="GN714" s="9"/>
      <c r="GO714" s="9"/>
      <c r="GP714" s="9"/>
      <c r="GQ714" s="9"/>
      <c r="GR714" s="9"/>
      <c r="GS714" s="9"/>
      <c r="GT714" s="9"/>
      <c r="GU714" s="9"/>
      <c r="GV714" s="9"/>
      <c r="GW714" s="9"/>
      <c r="GX714" s="9"/>
      <c r="GY714" s="9"/>
      <c r="GZ714" s="9"/>
      <c r="HA714" s="9"/>
      <c r="HB714" s="9"/>
      <c r="HC714" s="9"/>
      <c r="HD714" s="9"/>
      <c r="HE714" s="9"/>
      <c r="HF714" s="9"/>
      <c r="HG714" s="9"/>
      <c r="HH714" s="9"/>
      <c r="HI714" s="9"/>
      <c r="HJ714" s="9"/>
      <c r="HK714" s="9"/>
      <c r="HL714" s="9"/>
      <c r="HM714" s="9"/>
      <c r="HN714" s="9"/>
      <c r="HO714" s="9"/>
      <c r="HP714" s="9"/>
      <c r="HQ714" s="9"/>
      <c r="HR714" s="9"/>
      <c r="HS714" s="9"/>
      <c r="HT714" s="9"/>
      <c r="HU714" s="9"/>
      <c r="HV714" s="9"/>
      <c r="HW714" s="9"/>
      <c r="HX714" s="9"/>
      <c r="HY714" s="9"/>
      <c r="HZ714" s="9"/>
      <c r="IA714" s="9"/>
      <c r="IB714" s="9"/>
      <c r="IC714" s="9"/>
      <c r="ID714" s="9"/>
    </row>
    <row r="715" spans="1:238" ht="28.5" customHeight="1" x14ac:dyDescent="0.2">
      <c r="A715" s="35">
        <f t="shared" si="25"/>
        <v>690</v>
      </c>
      <c r="B715" s="2" t="s">
        <v>397</v>
      </c>
      <c r="C715" s="2" t="s">
        <v>2123</v>
      </c>
      <c r="D715" s="2">
        <v>2013.12</v>
      </c>
      <c r="E715" s="37" t="s">
        <v>1116</v>
      </c>
      <c r="F715" s="38">
        <v>1900</v>
      </c>
      <c r="G715" s="38">
        <v>2721</v>
      </c>
      <c r="H715" s="41" t="s">
        <v>109</v>
      </c>
      <c r="I715" s="40" t="s">
        <v>236</v>
      </c>
      <c r="J715" s="13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  <c r="AB715" s="9"/>
      <c r="AC715" s="9"/>
      <c r="AD715" s="9"/>
      <c r="AE715" s="9"/>
      <c r="AF715" s="9"/>
      <c r="AG715" s="9"/>
      <c r="AH715" s="9"/>
      <c r="AI715" s="9"/>
      <c r="AJ715" s="9"/>
      <c r="AK715" s="9"/>
      <c r="AL715" s="9"/>
      <c r="AM715" s="9"/>
      <c r="AN715" s="9"/>
      <c r="AO715" s="9"/>
      <c r="AP715" s="9"/>
      <c r="AQ715" s="9"/>
      <c r="AR715" s="9"/>
      <c r="AS715" s="9"/>
      <c r="AT715" s="9"/>
      <c r="AU715" s="9"/>
      <c r="AV715" s="9"/>
      <c r="AW715" s="9"/>
      <c r="AX715" s="9"/>
      <c r="AY715" s="9"/>
      <c r="AZ715" s="9"/>
      <c r="BA715" s="9"/>
      <c r="BB715" s="9"/>
      <c r="BC715" s="9"/>
      <c r="BD715" s="9"/>
      <c r="BE715" s="9"/>
      <c r="BF715" s="9"/>
      <c r="BG715" s="9"/>
      <c r="BH715" s="9"/>
      <c r="BI715" s="9"/>
      <c r="BJ715" s="9"/>
      <c r="BK715" s="9"/>
      <c r="BL715" s="9"/>
      <c r="BM715" s="9"/>
      <c r="BN715" s="9"/>
      <c r="BO715" s="9"/>
      <c r="BP715" s="9"/>
      <c r="BQ715" s="9"/>
      <c r="BR715" s="9"/>
      <c r="BS715" s="9"/>
      <c r="BT715" s="9"/>
      <c r="BU715" s="9"/>
      <c r="BV715" s="9"/>
      <c r="BW715" s="9"/>
      <c r="BX715" s="9"/>
      <c r="BY715" s="9"/>
      <c r="BZ715" s="9"/>
      <c r="CA715" s="9"/>
      <c r="CB715" s="9"/>
      <c r="CC715" s="9"/>
      <c r="CD715" s="9"/>
      <c r="CE715" s="9"/>
      <c r="CF715" s="9"/>
      <c r="CG715" s="9"/>
      <c r="CH715" s="9"/>
      <c r="CI715" s="9"/>
      <c r="CJ715" s="9"/>
      <c r="CK715" s="9"/>
      <c r="CL715" s="9"/>
      <c r="CM715" s="9"/>
      <c r="CN715" s="9"/>
      <c r="CO715" s="9"/>
      <c r="CP715" s="9"/>
      <c r="CQ715" s="9"/>
      <c r="CR715" s="9"/>
      <c r="CS715" s="9"/>
      <c r="CT715" s="9"/>
      <c r="CU715" s="9"/>
      <c r="CV715" s="9"/>
      <c r="CW715" s="9"/>
      <c r="CX715" s="9"/>
      <c r="CY715" s="9"/>
      <c r="CZ715" s="9"/>
      <c r="DA715" s="9"/>
      <c r="DB715" s="9"/>
      <c r="DC715" s="9"/>
      <c r="DD715" s="9"/>
      <c r="DE715" s="9"/>
      <c r="DF715" s="9"/>
      <c r="DG715" s="9"/>
      <c r="DH715" s="9"/>
      <c r="DI715" s="9"/>
      <c r="DJ715" s="9"/>
      <c r="DK715" s="9"/>
      <c r="DL715" s="9"/>
      <c r="DM715" s="9"/>
      <c r="DN715" s="9"/>
      <c r="DO715" s="9"/>
      <c r="DP715" s="9"/>
      <c r="DQ715" s="9"/>
      <c r="DR715" s="9"/>
      <c r="DS715" s="9"/>
      <c r="DT715" s="9"/>
      <c r="DU715" s="9"/>
      <c r="DV715" s="9"/>
      <c r="DW715" s="9"/>
      <c r="DX715" s="9"/>
      <c r="DY715" s="9"/>
      <c r="DZ715" s="9"/>
      <c r="EA715" s="9"/>
      <c r="EB715" s="9"/>
      <c r="EC715" s="9"/>
      <c r="ED715" s="9"/>
      <c r="EE715" s="9"/>
      <c r="EF715" s="9"/>
      <c r="EG715" s="9"/>
      <c r="EH715" s="9"/>
      <c r="EI715" s="9"/>
      <c r="EJ715" s="9"/>
      <c r="EK715" s="9"/>
      <c r="EL715" s="9"/>
      <c r="EM715" s="9"/>
      <c r="EN715" s="9"/>
      <c r="EO715" s="9"/>
      <c r="EP715" s="9"/>
      <c r="EQ715" s="9"/>
      <c r="ER715" s="9"/>
      <c r="ES715" s="9"/>
      <c r="ET715" s="9"/>
      <c r="EU715" s="9"/>
      <c r="EV715" s="9"/>
      <c r="EW715" s="9"/>
      <c r="EX715" s="9"/>
      <c r="EY715" s="9"/>
      <c r="EZ715" s="9"/>
      <c r="FA715" s="9"/>
      <c r="FB715" s="9"/>
      <c r="FC715" s="9"/>
      <c r="FD715" s="9"/>
      <c r="FE715" s="9"/>
      <c r="FF715" s="9"/>
      <c r="FG715" s="9"/>
      <c r="FH715" s="9"/>
      <c r="FI715" s="9"/>
      <c r="FJ715" s="9"/>
      <c r="FK715" s="9"/>
      <c r="FL715" s="9"/>
      <c r="FM715" s="9"/>
      <c r="FN715" s="9"/>
      <c r="FO715" s="9"/>
      <c r="FP715" s="9"/>
      <c r="FQ715" s="9"/>
      <c r="FR715" s="9"/>
      <c r="FS715" s="9"/>
      <c r="FT715" s="9"/>
      <c r="FU715" s="9"/>
      <c r="FV715" s="9"/>
      <c r="FW715" s="9"/>
      <c r="FX715" s="9"/>
      <c r="FY715" s="9"/>
      <c r="FZ715" s="9"/>
      <c r="GA715" s="9"/>
      <c r="GB715" s="9"/>
      <c r="GC715" s="9"/>
      <c r="GD715" s="9"/>
      <c r="GE715" s="9"/>
      <c r="GF715" s="9"/>
      <c r="GG715" s="9"/>
      <c r="GH715" s="9"/>
      <c r="GI715" s="9"/>
      <c r="GJ715" s="9"/>
      <c r="GK715" s="9"/>
      <c r="GL715" s="9"/>
      <c r="GM715" s="9"/>
      <c r="GN715" s="9"/>
      <c r="GO715" s="9"/>
      <c r="GP715" s="9"/>
      <c r="GQ715" s="9"/>
      <c r="GR715" s="9"/>
      <c r="GS715" s="9"/>
      <c r="GT715" s="9"/>
      <c r="GU715" s="9"/>
      <c r="GV715" s="9"/>
      <c r="GW715" s="9"/>
      <c r="GX715" s="9"/>
      <c r="GY715" s="9"/>
      <c r="GZ715" s="9"/>
      <c r="HA715" s="9"/>
      <c r="HB715" s="9"/>
      <c r="HC715" s="9"/>
      <c r="HD715" s="9"/>
      <c r="HE715" s="9"/>
      <c r="HF715" s="9"/>
      <c r="HG715" s="9"/>
      <c r="HH715" s="9"/>
      <c r="HI715" s="9"/>
      <c r="HJ715" s="9"/>
      <c r="HK715" s="9"/>
      <c r="HL715" s="9"/>
      <c r="HM715" s="9"/>
      <c r="HN715" s="9"/>
      <c r="HO715" s="9"/>
      <c r="HP715" s="9"/>
      <c r="HQ715" s="9"/>
      <c r="HR715" s="9"/>
      <c r="HS715" s="9"/>
      <c r="HT715" s="9"/>
      <c r="HU715" s="9"/>
      <c r="HV715" s="9"/>
      <c r="HW715" s="9"/>
      <c r="HX715" s="9"/>
      <c r="HY715" s="9"/>
      <c r="HZ715" s="9"/>
      <c r="IA715" s="9"/>
      <c r="IB715" s="9"/>
      <c r="IC715" s="9"/>
      <c r="ID715" s="9"/>
    </row>
    <row r="716" spans="1:238" ht="28.5" customHeight="1" x14ac:dyDescent="0.2">
      <c r="A716" s="35">
        <f t="shared" si="25"/>
        <v>691</v>
      </c>
      <c r="B716" s="2" t="s">
        <v>398</v>
      </c>
      <c r="C716" s="2" t="s">
        <v>2123</v>
      </c>
      <c r="D716" s="2">
        <v>2013.12</v>
      </c>
      <c r="E716" s="37" t="s">
        <v>1116</v>
      </c>
      <c r="F716" s="38">
        <v>1949</v>
      </c>
      <c r="G716" s="38">
        <v>2761</v>
      </c>
      <c r="H716" s="41" t="s">
        <v>109</v>
      </c>
      <c r="I716" s="40" t="s">
        <v>236</v>
      </c>
      <c r="J716" s="13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  <c r="AB716" s="9"/>
      <c r="AC716" s="9"/>
      <c r="AD716" s="9"/>
      <c r="AE716" s="9"/>
      <c r="AF716" s="9"/>
      <c r="AG716" s="9"/>
      <c r="AH716" s="9"/>
      <c r="AI716" s="9"/>
      <c r="AJ716" s="9"/>
      <c r="AK716" s="9"/>
      <c r="AL716" s="9"/>
      <c r="AM716" s="9"/>
      <c r="AN716" s="9"/>
      <c r="AO716" s="9"/>
      <c r="AP716" s="9"/>
      <c r="AQ716" s="9"/>
      <c r="AR716" s="9"/>
      <c r="AS716" s="9"/>
      <c r="AT716" s="9"/>
      <c r="AU716" s="9"/>
      <c r="AV716" s="9"/>
      <c r="AW716" s="9"/>
      <c r="AX716" s="9"/>
      <c r="AY716" s="9"/>
      <c r="AZ716" s="9"/>
      <c r="BA716" s="9"/>
      <c r="BB716" s="9"/>
      <c r="BC716" s="9"/>
      <c r="BD716" s="9"/>
      <c r="BE716" s="9"/>
      <c r="BF716" s="9"/>
      <c r="BG716" s="9"/>
      <c r="BH716" s="9"/>
      <c r="BI716" s="9"/>
      <c r="BJ716" s="9"/>
      <c r="BK716" s="9"/>
      <c r="BL716" s="9"/>
      <c r="BM716" s="9"/>
      <c r="BN716" s="9"/>
      <c r="BO716" s="9"/>
      <c r="BP716" s="9"/>
      <c r="BQ716" s="9"/>
      <c r="BR716" s="9"/>
      <c r="BS716" s="9"/>
      <c r="BT716" s="9"/>
      <c r="BU716" s="9"/>
      <c r="BV716" s="9"/>
      <c r="BW716" s="9"/>
      <c r="BX716" s="9"/>
      <c r="BY716" s="9"/>
      <c r="BZ716" s="9"/>
      <c r="CA716" s="9"/>
      <c r="CB716" s="9"/>
      <c r="CC716" s="9"/>
      <c r="CD716" s="9"/>
      <c r="CE716" s="9"/>
      <c r="CF716" s="9"/>
      <c r="CG716" s="9"/>
      <c r="CH716" s="9"/>
      <c r="CI716" s="9"/>
      <c r="CJ716" s="9"/>
      <c r="CK716" s="9"/>
      <c r="CL716" s="9"/>
      <c r="CM716" s="9"/>
      <c r="CN716" s="9"/>
      <c r="CO716" s="9"/>
      <c r="CP716" s="9"/>
      <c r="CQ716" s="9"/>
      <c r="CR716" s="9"/>
      <c r="CS716" s="9"/>
      <c r="CT716" s="9"/>
      <c r="CU716" s="9"/>
      <c r="CV716" s="9"/>
      <c r="CW716" s="9"/>
      <c r="CX716" s="9"/>
      <c r="CY716" s="9"/>
      <c r="CZ716" s="9"/>
      <c r="DA716" s="9"/>
      <c r="DB716" s="9"/>
      <c r="DC716" s="9"/>
      <c r="DD716" s="9"/>
      <c r="DE716" s="9"/>
      <c r="DF716" s="9"/>
      <c r="DG716" s="9"/>
      <c r="DH716" s="9"/>
      <c r="DI716" s="9"/>
      <c r="DJ716" s="9"/>
      <c r="DK716" s="9"/>
      <c r="DL716" s="9"/>
      <c r="DM716" s="9"/>
      <c r="DN716" s="9"/>
      <c r="DO716" s="9"/>
      <c r="DP716" s="9"/>
      <c r="DQ716" s="9"/>
      <c r="DR716" s="9"/>
      <c r="DS716" s="9"/>
      <c r="DT716" s="9"/>
      <c r="DU716" s="9"/>
      <c r="DV716" s="9"/>
      <c r="DW716" s="9"/>
      <c r="DX716" s="9"/>
      <c r="DY716" s="9"/>
      <c r="DZ716" s="9"/>
      <c r="EA716" s="9"/>
      <c r="EB716" s="9"/>
      <c r="EC716" s="9"/>
      <c r="ED716" s="9"/>
      <c r="EE716" s="9"/>
      <c r="EF716" s="9"/>
      <c r="EG716" s="9"/>
      <c r="EH716" s="9"/>
      <c r="EI716" s="9"/>
      <c r="EJ716" s="9"/>
      <c r="EK716" s="9"/>
      <c r="EL716" s="9"/>
      <c r="EM716" s="9"/>
      <c r="EN716" s="9"/>
      <c r="EO716" s="9"/>
      <c r="EP716" s="9"/>
      <c r="EQ716" s="9"/>
      <c r="ER716" s="9"/>
      <c r="ES716" s="9"/>
      <c r="ET716" s="9"/>
      <c r="EU716" s="9"/>
      <c r="EV716" s="9"/>
      <c r="EW716" s="9"/>
      <c r="EX716" s="9"/>
      <c r="EY716" s="9"/>
      <c r="EZ716" s="9"/>
      <c r="FA716" s="9"/>
      <c r="FB716" s="9"/>
      <c r="FC716" s="9"/>
      <c r="FD716" s="9"/>
      <c r="FE716" s="9"/>
      <c r="FF716" s="9"/>
      <c r="FG716" s="9"/>
      <c r="FH716" s="9"/>
      <c r="FI716" s="9"/>
      <c r="FJ716" s="9"/>
      <c r="FK716" s="9"/>
      <c r="FL716" s="9"/>
      <c r="FM716" s="9"/>
      <c r="FN716" s="9"/>
      <c r="FO716" s="9"/>
      <c r="FP716" s="9"/>
      <c r="FQ716" s="9"/>
      <c r="FR716" s="9"/>
      <c r="FS716" s="9"/>
      <c r="FT716" s="9"/>
      <c r="FU716" s="9"/>
      <c r="FV716" s="9"/>
      <c r="FW716" s="9"/>
      <c r="FX716" s="9"/>
      <c r="FY716" s="9"/>
      <c r="FZ716" s="9"/>
      <c r="GA716" s="9"/>
      <c r="GB716" s="9"/>
      <c r="GC716" s="9"/>
      <c r="GD716" s="9"/>
      <c r="GE716" s="9"/>
      <c r="GF716" s="9"/>
      <c r="GG716" s="9"/>
      <c r="GH716" s="9"/>
      <c r="GI716" s="9"/>
      <c r="GJ716" s="9"/>
      <c r="GK716" s="9"/>
      <c r="GL716" s="9"/>
      <c r="GM716" s="9"/>
      <c r="GN716" s="9"/>
      <c r="GO716" s="9"/>
      <c r="GP716" s="9"/>
      <c r="GQ716" s="9"/>
      <c r="GR716" s="9"/>
      <c r="GS716" s="9"/>
      <c r="GT716" s="9"/>
      <c r="GU716" s="9"/>
      <c r="GV716" s="9"/>
      <c r="GW716" s="9"/>
      <c r="GX716" s="9"/>
      <c r="GY716" s="9"/>
      <c r="GZ716" s="9"/>
      <c r="HA716" s="9"/>
      <c r="HB716" s="9"/>
      <c r="HC716" s="9"/>
      <c r="HD716" s="9"/>
      <c r="HE716" s="9"/>
      <c r="HF716" s="9"/>
      <c r="HG716" s="9"/>
      <c r="HH716" s="9"/>
      <c r="HI716" s="9"/>
      <c r="HJ716" s="9"/>
      <c r="HK716" s="9"/>
      <c r="HL716" s="9"/>
      <c r="HM716" s="9"/>
      <c r="HN716" s="9"/>
      <c r="HO716" s="9"/>
      <c r="HP716" s="9"/>
      <c r="HQ716" s="9"/>
      <c r="HR716" s="9"/>
      <c r="HS716" s="9"/>
      <c r="HT716" s="9"/>
      <c r="HU716" s="9"/>
      <c r="HV716" s="9"/>
      <c r="HW716" s="9"/>
      <c r="HX716" s="9"/>
      <c r="HY716" s="9"/>
      <c r="HZ716" s="9"/>
      <c r="IA716" s="9"/>
      <c r="IB716" s="9"/>
      <c r="IC716" s="9"/>
      <c r="ID716" s="9"/>
    </row>
    <row r="717" spans="1:238" ht="28.5" customHeight="1" x14ac:dyDescent="0.2">
      <c r="A717" s="35">
        <f t="shared" si="25"/>
        <v>692</v>
      </c>
      <c r="B717" s="2" t="s">
        <v>399</v>
      </c>
      <c r="C717" s="2" t="s">
        <v>2123</v>
      </c>
      <c r="D717" s="2">
        <v>2013.12</v>
      </c>
      <c r="E717" s="37" t="s">
        <v>1116</v>
      </c>
      <c r="F717" s="38">
        <v>1949</v>
      </c>
      <c r="G717" s="38">
        <v>2761</v>
      </c>
      <c r="H717" s="41" t="s">
        <v>109</v>
      </c>
      <c r="I717" s="40" t="s">
        <v>236</v>
      </c>
      <c r="J717" s="13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  <c r="AB717" s="9"/>
      <c r="AC717" s="9"/>
      <c r="AD717" s="9"/>
      <c r="AE717" s="9"/>
      <c r="AF717" s="9"/>
      <c r="AG717" s="9"/>
      <c r="AH717" s="9"/>
      <c r="AI717" s="9"/>
      <c r="AJ717" s="9"/>
      <c r="AK717" s="9"/>
      <c r="AL717" s="9"/>
      <c r="AM717" s="9"/>
      <c r="AN717" s="9"/>
      <c r="AO717" s="9"/>
      <c r="AP717" s="9"/>
      <c r="AQ717" s="9"/>
      <c r="AR717" s="9"/>
      <c r="AS717" s="9"/>
      <c r="AT717" s="9"/>
      <c r="AU717" s="9"/>
      <c r="AV717" s="9"/>
      <c r="AW717" s="9"/>
      <c r="AX717" s="9"/>
      <c r="AY717" s="9"/>
      <c r="AZ717" s="9"/>
      <c r="BA717" s="9"/>
      <c r="BB717" s="9"/>
      <c r="BC717" s="9"/>
      <c r="BD717" s="9"/>
      <c r="BE717" s="9"/>
      <c r="BF717" s="9"/>
      <c r="BG717" s="9"/>
      <c r="BH717" s="9"/>
      <c r="BI717" s="9"/>
      <c r="BJ717" s="9"/>
      <c r="BK717" s="9"/>
      <c r="BL717" s="9"/>
      <c r="BM717" s="9"/>
      <c r="BN717" s="9"/>
      <c r="BO717" s="9"/>
      <c r="BP717" s="9"/>
      <c r="BQ717" s="9"/>
      <c r="BR717" s="9"/>
      <c r="BS717" s="9"/>
      <c r="BT717" s="9"/>
      <c r="BU717" s="9"/>
      <c r="BV717" s="9"/>
      <c r="BW717" s="9"/>
      <c r="BX717" s="9"/>
      <c r="BY717" s="9"/>
      <c r="BZ717" s="9"/>
      <c r="CA717" s="9"/>
      <c r="CB717" s="9"/>
      <c r="CC717" s="9"/>
      <c r="CD717" s="9"/>
      <c r="CE717" s="9"/>
      <c r="CF717" s="9"/>
      <c r="CG717" s="9"/>
      <c r="CH717" s="9"/>
      <c r="CI717" s="9"/>
      <c r="CJ717" s="9"/>
      <c r="CK717" s="9"/>
      <c r="CL717" s="9"/>
      <c r="CM717" s="9"/>
      <c r="CN717" s="9"/>
      <c r="CO717" s="9"/>
      <c r="CP717" s="9"/>
      <c r="CQ717" s="9"/>
      <c r="CR717" s="9"/>
      <c r="CS717" s="9"/>
      <c r="CT717" s="9"/>
      <c r="CU717" s="9"/>
      <c r="CV717" s="9"/>
      <c r="CW717" s="9"/>
      <c r="CX717" s="9"/>
      <c r="CY717" s="9"/>
      <c r="CZ717" s="9"/>
      <c r="DA717" s="9"/>
      <c r="DB717" s="9"/>
      <c r="DC717" s="9"/>
      <c r="DD717" s="9"/>
      <c r="DE717" s="9"/>
      <c r="DF717" s="9"/>
      <c r="DG717" s="9"/>
      <c r="DH717" s="9"/>
      <c r="DI717" s="9"/>
      <c r="DJ717" s="9"/>
      <c r="DK717" s="9"/>
      <c r="DL717" s="9"/>
      <c r="DM717" s="9"/>
      <c r="DN717" s="9"/>
      <c r="DO717" s="9"/>
      <c r="DP717" s="9"/>
      <c r="DQ717" s="9"/>
      <c r="DR717" s="9"/>
      <c r="DS717" s="9"/>
      <c r="DT717" s="9"/>
      <c r="DU717" s="9"/>
      <c r="DV717" s="9"/>
      <c r="DW717" s="9"/>
      <c r="DX717" s="9"/>
      <c r="DY717" s="9"/>
      <c r="DZ717" s="9"/>
      <c r="EA717" s="9"/>
      <c r="EB717" s="9"/>
      <c r="EC717" s="9"/>
      <c r="ED717" s="9"/>
      <c r="EE717" s="9"/>
      <c r="EF717" s="9"/>
      <c r="EG717" s="9"/>
      <c r="EH717" s="9"/>
      <c r="EI717" s="9"/>
      <c r="EJ717" s="9"/>
      <c r="EK717" s="9"/>
      <c r="EL717" s="9"/>
      <c r="EM717" s="9"/>
      <c r="EN717" s="9"/>
      <c r="EO717" s="9"/>
      <c r="EP717" s="9"/>
      <c r="EQ717" s="9"/>
      <c r="ER717" s="9"/>
      <c r="ES717" s="9"/>
      <c r="ET717" s="9"/>
      <c r="EU717" s="9"/>
      <c r="EV717" s="9"/>
      <c r="EW717" s="9"/>
      <c r="EX717" s="9"/>
      <c r="EY717" s="9"/>
      <c r="EZ717" s="9"/>
      <c r="FA717" s="9"/>
      <c r="FB717" s="9"/>
      <c r="FC717" s="9"/>
      <c r="FD717" s="9"/>
      <c r="FE717" s="9"/>
      <c r="FF717" s="9"/>
      <c r="FG717" s="9"/>
      <c r="FH717" s="9"/>
      <c r="FI717" s="9"/>
      <c r="FJ717" s="9"/>
      <c r="FK717" s="9"/>
      <c r="FL717" s="9"/>
      <c r="FM717" s="9"/>
      <c r="FN717" s="9"/>
      <c r="FO717" s="9"/>
      <c r="FP717" s="9"/>
      <c r="FQ717" s="9"/>
      <c r="FR717" s="9"/>
      <c r="FS717" s="9"/>
      <c r="FT717" s="9"/>
      <c r="FU717" s="9"/>
      <c r="FV717" s="9"/>
      <c r="FW717" s="9"/>
      <c r="FX717" s="9"/>
      <c r="FY717" s="9"/>
      <c r="FZ717" s="9"/>
      <c r="GA717" s="9"/>
      <c r="GB717" s="9"/>
      <c r="GC717" s="9"/>
      <c r="GD717" s="9"/>
      <c r="GE717" s="9"/>
      <c r="GF717" s="9"/>
      <c r="GG717" s="9"/>
      <c r="GH717" s="9"/>
      <c r="GI717" s="9"/>
      <c r="GJ717" s="9"/>
      <c r="GK717" s="9"/>
      <c r="GL717" s="9"/>
      <c r="GM717" s="9"/>
      <c r="GN717" s="9"/>
      <c r="GO717" s="9"/>
      <c r="GP717" s="9"/>
      <c r="GQ717" s="9"/>
      <c r="GR717" s="9"/>
      <c r="GS717" s="9"/>
      <c r="GT717" s="9"/>
      <c r="GU717" s="9"/>
      <c r="GV717" s="9"/>
      <c r="GW717" s="9"/>
      <c r="GX717" s="9"/>
      <c r="GY717" s="9"/>
      <c r="GZ717" s="9"/>
      <c r="HA717" s="9"/>
      <c r="HB717" s="9"/>
      <c r="HC717" s="9"/>
      <c r="HD717" s="9"/>
      <c r="HE717" s="9"/>
      <c r="HF717" s="9"/>
      <c r="HG717" s="9"/>
      <c r="HH717" s="9"/>
      <c r="HI717" s="9"/>
      <c r="HJ717" s="9"/>
      <c r="HK717" s="9"/>
      <c r="HL717" s="9"/>
      <c r="HM717" s="9"/>
      <c r="HN717" s="9"/>
      <c r="HO717" s="9"/>
      <c r="HP717" s="9"/>
      <c r="HQ717" s="9"/>
      <c r="HR717" s="9"/>
      <c r="HS717" s="9"/>
      <c r="HT717" s="9"/>
      <c r="HU717" s="9"/>
      <c r="HV717" s="9"/>
      <c r="HW717" s="9"/>
      <c r="HX717" s="9"/>
      <c r="HY717" s="9"/>
      <c r="HZ717" s="9"/>
      <c r="IA717" s="9"/>
      <c r="IB717" s="9"/>
      <c r="IC717" s="9"/>
      <c r="ID717" s="9"/>
    </row>
    <row r="718" spans="1:238" ht="28.5" customHeight="1" x14ac:dyDescent="0.2">
      <c r="A718" s="35">
        <f t="shared" si="25"/>
        <v>693</v>
      </c>
      <c r="B718" s="2" t="s">
        <v>400</v>
      </c>
      <c r="C718" s="2" t="s">
        <v>2123</v>
      </c>
      <c r="D718" s="2">
        <v>2013.12</v>
      </c>
      <c r="E718" s="37" t="s">
        <v>1116</v>
      </c>
      <c r="F718" s="38">
        <v>2388</v>
      </c>
      <c r="G718" s="38">
        <v>3995</v>
      </c>
      <c r="H718" s="41" t="s">
        <v>109</v>
      </c>
      <c r="I718" s="40" t="s">
        <v>236</v>
      </c>
      <c r="J718" s="141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  <c r="AB718" s="9"/>
      <c r="AC718" s="9"/>
      <c r="AD718" s="9"/>
      <c r="AE718" s="9"/>
      <c r="AF718" s="9"/>
      <c r="AG718" s="9"/>
      <c r="AH718" s="9"/>
      <c r="AI718" s="9"/>
      <c r="AJ718" s="9"/>
      <c r="AK718" s="9"/>
      <c r="AL718" s="9"/>
      <c r="AM718" s="9"/>
      <c r="AN718" s="9"/>
      <c r="AO718" s="9"/>
      <c r="AP718" s="9"/>
      <c r="AQ718" s="9"/>
      <c r="AR718" s="9"/>
      <c r="AS718" s="9"/>
      <c r="AT718" s="9"/>
      <c r="AU718" s="9"/>
      <c r="AV718" s="9"/>
      <c r="AW718" s="9"/>
      <c r="AX718" s="9"/>
      <c r="AY718" s="9"/>
      <c r="AZ718" s="9"/>
      <c r="BA718" s="9"/>
      <c r="BB718" s="9"/>
      <c r="BC718" s="9"/>
      <c r="BD718" s="9"/>
      <c r="BE718" s="9"/>
      <c r="BF718" s="9"/>
      <c r="BG718" s="9"/>
      <c r="BH718" s="9"/>
      <c r="BI718" s="9"/>
      <c r="BJ718" s="9"/>
      <c r="BK718" s="9"/>
      <c r="BL718" s="9"/>
      <c r="BM718" s="9"/>
      <c r="BN718" s="9"/>
      <c r="BO718" s="9"/>
      <c r="BP718" s="9"/>
      <c r="BQ718" s="9"/>
      <c r="BR718" s="9"/>
      <c r="BS718" s="9"/>
      <c r="BT718" s="9"/>
      <c r="BU718" s="9"/>
      <c r="BV718" s="9"/>
      <c r="BW718" s="9"/>
      <c r="BX718" s="9"/>
      <c r="BY718" s="9"/>
      <c r="BZ718" s="9"/>
      <c r="CA718" s="9"/>
      <c r="CB718" s="9"/>
      <c r="CC718" s="9"/>
      <c r="CD718" s="9"/>
      <c r="CE718" s="9"/>
      <c r="CF718" s="9"/>
      <c r="CG718" s="9"/>
      <c r="CH718" s="9"/>
      <c r="CI718" s="9"/>
      <c r="CJ718" s="9"/>
      <c r="CK718" s="9"/>
      <c r="CL718" s="9"/>
      <c r="CM718" s="9"/>
      <c r="CN718" s="9"/>
      <c r="CO718" s="9"/>
      <c r="CP718" s="9"/>
      <c r="CQ718" s="9"/>
      <c r="CR718" s="9"/>
      <c r="CS718" s="9"/>
      <c r="CT718" s="9"/>
      <c r="CU718" s="9"/>
      <c r="CV718" s="9"/>
      <c r="CW718" s="9"/>
      <c r="CX718" s="9"/>
      <c r="CY718" s="9"/>
      <c r="CZ718" s="9"/>
      <c r="DA718" s="9"/>
      <c r="DB718" s="9"/>
      <c r="DC718" s="9"/>
      <c r="DD718" s="9"/>
      <c r="DE718" s="9"/>
      <c r="DF718" s="9"/>
      <c r="DG718" s="9"/>
      <c r="DH718" s="9"/>
      <c r="DI718" s="9"/>
      <c r="DJ718" s="9"/>
      <c r="DK718" s="9"/>
      <c r="DL718" s="9"/>
      <c r="DM718" s="9"/>
      <c r="DN718" s="9"/>
      <c r="DO718" s="9"/>
      <c r="DP718" s="9"/>
      <c r="DQ718" s="9"/>
      <c r="DR718" s="9"/>
      <c r="DS718" s="9"/>
      <c r="DT718" s="9"/>
      <c r="DU718" s="9"/>
      <c r="DV718" s="9"/>
      <c r="DW718" s="9"/>
      <c r="DX718" s="9"/>
      <c r="DY718" s="9"/>
      <c r="DZ718" s="9"/>
      <c r="EA718" s="9"/>
      <c r="EB718" s="9"/>
      <c r="EC718" s="9"/>
      <c r="ED718" s="9"/>
      <c r="EE718" s="9"/>
      <c r="EF718" s="9"/>
      <c r="EG718" s="9"/>
      <c r="EH718" s="9"/>
      <c r="EI718" s="9"/>
      <c r="EJ718" s="9"/>
      <c r="EK718" s="9"/>
      <c r="EL718" s="9"/>
      <c r="EM718" s="9"/>
      <c r="EN718" s="9"/>
      <c r="EO718" s="9"/>
      <c r="EP718" s="9"/>
      <c r="EQ718" s="9"/>
      <c r="ER718" s="9"/>
      <c r="ES718" s="9"/>
      <c r="ET718" s="9"/>
      <c r="EU718" s="9"/>
      <c r="EV718" s="9"/>
      <c r="EW718" s="9"/>
      <c r="EX718" s="9"/>
      <c r="EY718" s="9"/>
      <c r="EZ718" s="9"/>
      <c r="FA718" s="9"/>
      <c r="FB718" s="9"/>
      <c r="FC718" s="9"/>
      <c r="FD718" s="9"/>
      <c r="FE718" s="9"/>
      <c r="FF718" s="9"/>
      <c r="FG718" s="9"/>
      <c r="FH718" s="9"/>
      <c r="FI718" s="9"/>
      <c r="FJ718" s="9"/>
      <c r="FK718" s="9"/>
      <c r="FL718" s="9"/>
      <c r="FM718" s="9"/>
      <c r="FN718" s="9"/>
      <c r="FO718" s="9"/>
      <c r="FP718" s="9"/>
      <c r="FQ718" s="9"/>
      <c r="FR718" s="9"/>
      <c r="FS718" s="9"/>
      <c r="FT718" s="9"/>
      <c r="FU718" s="9"/>
      <c r="FV718" s="9"/>
      <c r="FW718" s="9"/>
      <c r="FX718" s="9"/>
      <c r="FY718" s="9"/>
      <c r="FZ718" s="9"/>
      <c r="GA718" s="9"/>
      <c r="GB718" s="9"/>
      <c r="GC718" s="9"/>
      <c r="GD718" s="9"/>
      <c r="GE718" s="9"/>
      <c r="GF718" s="9"/>
      <c r="GG718" s="9"/>
      <c r="GH718" s="9"/>
      <c r="GI718" s="9"/>
      <c r="GJ718" s="9"/>
      <c r="GK718" s="9"/>
      <c r="GL718" s="9"/>
      <c r="GM718" s="9"/>
      <c r="GN718" s="9"/>
      <c r="GO718" s="9"/>
      <c r="GP718" s="9"/>
      <c r="GQ718" s="9"/>
      <c r="GR718" s="9"/>
      <c r="GS718" s="9"/>
      <c r="GT718" s="9"/>
      <c r="GU718" s="9"/>
      <c r="GV718" s="9"/>
      <c r="GW718" s="9"/>
      <c r="GX718" s="9"/>
      <c r="GY718" s="9"/>
      <c r="GZ718" s="9"/>
      <c r="HA718" s="9"/>
      <c r="HB718" s="9"/>
      <c r="HC718" s="9"/>
      <c r="HD718" s="9"/>
      <c r="HE718" s="9"/>
      <c r="HF718" s="9"/>
      <c r="HG718" s="9"/>
      <c r="HH718" s="9"/>
      <c r="HI718" s="9"/>
      <c r="HJ718" s="9"/>
      <c r="HK718" s="9"/>
      <c r="HL718" s="9"/>
      <c r="HM718" s="9"/>
      <c r="HN718" s="9"/>
      <c r="HO718" s="9"/>
      <c r="HP718" s="9"/>
      <c r="HQ718" s="9"/>
      <c r="HR718" s="9"/>
      <c r="HS718" s="9"/>
      <c r="HT718" s="9"/>
      <c r="HU718" s="9"/>
      <c r="HV718" s="9"/>
      <c r="HW718" s="9"/>
      <c r="HX718" s="9"/>
      <c r="HY718" s="9"/>
      <c r="HZ718" s="9"/>
      <c r="IA718" s="9"/>
      <c r="IB718" s="9"/>
      <c r="IC718" s="9"/>
      <c r="ID718" s="9"/>
    </row>
    <row r="719" spans="1:238" ht="28.5" customHeight="1" x14ac:dyDescent="0.2">
      <c r="A719" s="35">
        <f t="shared" si="25"/>
        <v>694</v>
      </c>
      <c r="B719" s="2" t="s">
        <v>401</v>
      </c>
      <c r="C719" s="2" t="s">
        <v>2123</v>
      </c>
      <c r="D719" s="2">
        <v>2013.12</v>
      </c>
      <c r="E719" s="37" t="s">
        <v>1116</v>
      </c>
      <c r="F719" s="38">
        <v>1077</v>
      </c>
      <c r="G719" s="38">
        <v>1655</v>
      </c>
      <c r="H719" s="41" t="s">
        <v>109</v>
      </c>
      <c r="I719" s="40" t="s">
        <v>236</v>
      </c>
      <c r="J719" s="141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  <c r="AB719" s="9"/>
      <c r="AC719" s="9"/>
      <c r="AD719" s="9"/>
      <c r="AE719" s="9"/>
      <c r="AF719" s="9"/>
      <c r="AG719" s="9"/>
      <c r="AH719" s="9"/>
      <c r="AI719" s="9"/>
      <c r="AJ719" s="9"/>
      <c r="AK719" s="9"/>
      <c r="AL719" s="9"/>
      <c r="AM719" s="9"/>
      <c r="AN719" s="9"/>
      <c r="AO719" s="9"/>
      <c r="AP719" s="9"/>
      <c r="AQ719" s="9"/>
      <c r="AR719" s="9"/>
      <c r="AS719" s="9"/>
      <c r="AT719" s="9"/>
      <c r="AU719" s="9"/>
      <c r="AV719" s="9"/>
      <c r="AW719" s="9"/>
      <c r="AX719" s="9"/>
      <c r="AY719" s="9"/>
      <c r="AZ719" s="9"/>
      <c r="BA719" s="9"/>
      <c r="BB719" s="9"/>
      <c r="BC719" s="9"/>
      <c r="BD719" s="9"/>
      <c r="BE719" s="9"/>
      <c r="BF719" s="9"/>
      <c r="BG719" s="9"/>
      <c r="BH719" s="9"/>
      <c r="BI719" s="9"/>
      <c r="BJ719" s="9"/>
      <c r="BK719" s="9"/>
      <c r="BL719" s="9"/>
      <c r="BM719" s="9"/>
      <c r="BN719" s="9"/>
      <c r="BO719" s="9"/>
      <c r="BP719" s="9"/>
      <c r="BQ719" s="9"/>
      <c r="BR719" s="9"/>
      <c r="BS719" s="9"/>
      <c r="BT719" s="9"/>
      <c r="BU719" s="9"/>
      <c r="BV719" s="9"/>
      <c r="BW719" s="9"/>
      <c r="BX719" s="9"/>
      <c r="BY719" s="9"/>
      <c r="BZ719" s="9"/>
      <c r="CA719" s="9"/>
      <c r="CB719" s="9"/>
      <c r="CC719" s="9"/>
      <c r="CD719" s="9"/>
      <c r="CE719" s="9"/>
      <c r="CF719" s="9"/>
      <c r="CG719" s="9"/>
      <c r="CH719" s="9"/>
      <c r="CI719" s="9"/>
      <c r="CJ719" s="9"/>
      <c r="CK719" s="9"/>
      <c r="CL719" s="9"/>
      <c r="CM719" s="9"/>
      <c r="CN719" s="9"/>
      <c r="CO719" s="9"/>
      <c r="CP719" s="9"/>
      <c r="CQ719" s="9"/>
      <c r="CR719" s="9"/>
      <c r="CS719" s="9"/>
      <c r="CT719" s="9"/>
      <c r="CU719" s="9"/>
      <c r="CV719" s="9"/>
      <c r="CW719" s="9"/>
      <c r="CX719" s="9"/>
      <c r="CY719" s="9"/>
      <c r="CZ719" s="9"/>
      <c r="DA719" s="9"/>
      <c r="DB719" s="9"/>
      <c r="DC719" s="9"/>
      <c r="DD719" s="9"/>
      <c r="DE719" s="9"/>
      <c r="DF719" s="9"/>
      <c r="DG719" s="9"/>
      <c r="DH719" s="9"/>
      <c r="DI719" s="9"/>
      <c r="DJ719" s="9"/>
      <c r="DK719" s="9"/>
      <c r="DL719" s="9"/>
      <c r="DM719" s="9"/>
      <c r="DN719" s="9"/>
      <c r="DO719" s="9"/>
      <c r="DP719" s="9"/>
      <c r="DQ719" s="9"/>
      <c r="DR719" s="9"/>
      <c r="DS719" s="9"/>
      <c r="DT719" s="9"/>
      <c r="DU719" s="9"/>
      <c r="DV719" s="9"/>
      <c r="DW719" s="9"/>
      <c r="DX719" s="9"/>
      <c r="DY719" s="9"/>
      <c r="DZ719" s="9"/>
      <c r="EA719" s="9"/>
      <c r="EB719" s="9"/>
      <c r="EC719" s="9"/>
      <c r="ED719" s="9"/>
      <c r="EE719" s="9"/>
      <c r="EF719" s="9"/>
      <c r="EG719" s="9"/>
      <c r="EH719" s="9"/>
      <c r="EI719" s="9"/>
      <c r="EJ719" s="9"/>
      <c r="EK719" s="9"/>
      <c r="EL719" s="9"/>
      <c r="EM719" s="9"/>
      <c r="EN719" s="9"/>
      <c r="EO719" s="9"/>
      <c r="EP719" s="9"/>
      <c r="EQ719" s="9"/>
      <c r="ER719" s="9"/>
      <c r="ES719" s="9"/>
      <c r="ET719" s="9"/>
      <c r="EU719" s="9"/>
      <c r="EV719" s="9"/>
      <c r="EW719" s="9"/>
      <c r="EX719" s="9"/>
      <c r="EY719" s="9"/>
      <c r="EZ719" s="9"/>
      <c r="FA719" s="9"/>
      <c r="FB719" s="9"/>
      <c r="FC719" s="9"/>
      <c r="FD719" s="9"/>
      <c r="FE719" s="9"/>
      <c r="FF719" s="9"/>
      <c r="FG719" s="9"/>
      <c r="FH719" s="9"/>
      <c r="FI719" s="9"/>
      <c r="FJ719" s="9"/>
      <c r="FK719" s="9"/>
      <c r="FL719" s="9"/>
      <c r="FM719" s="9"/>
      <c r="FN719" s="9"/>
      <c r="FO719" s="9"/>
      <c r="FP719" s="9"/>
      <c r="FQ719" s="9"/>
      <c r="FR719" s="9"/>
      <c r="FS719" s="9"/>
      <c r="FT719" s="9"/>
      <c r="FU719" s="9"/>
      <c r="FV719" s="9"/>
      <c r="FW719" s="9"/>
      <c r="FX719" s="9"/>
      <c r="FY719" s="9"/>
      <c r="FZ719" s="9"/>
      <c r="GA719" s="9"/>
      <c r="GB719" s="9"/>
      <c r="GC719" s="9"/>
      <c r="GD719" s="9"/>
      <c r="GE719" s="9"/>
      <c r="GF719" s="9"/>
      <c r="GG719" s="9"/>
      <c r="GH719" s="9"/>
      <c r="GI719" s="9"/>
      <c r="GJ719" s="9"/>
      <c r="GK719" s="9"/>
      <c r="GL719" s="9"/>
      <c r="GM719" s="9"/>
      <c r="GN719" s="9"/>
      <c r="GO719" s="9"/>
      <c r="GP719" s="9"/>
      <c r="GQ719" s="9"/>
      <c r="GR719" s="9"/>
      <c r="GS719" s="9"/>
      <c r="GT719" s="9"/>
      <c r="GU719" s="9"/>
      <c r="GV719" s="9"/>
      <c r="GW719" s="9"/>
      <c r="GX719" s="9"/>
      <c r="GY719" s="9"/>
      <c r="GZ719" s="9"/>
      <c r="HA719" s="9"/>
      <c r="HB719" s="9"/>
      <c r="HC719" s="9"/>
      <c r="HD719" s="9"/>
      <c r="HE719" s="9"/>
      <c r="HF719" s="9"/>
      <c r="HG719" s="9"/>
      <c r="HH719" s="9"/>
      <c r="HI719" s="9"/>
      <c r="HJ719" s="9"/>
      <c r="HK719" s="9"/>
      <c r="HL719" s="9"/>
      <c r="HM719" s="9"/>
      <c r="HN719" s="9"/>
      <c r="HO719" s="9"/>
      <c r="HP719" s="9"/>
      <c r="HQ719" s="9"/>
      <c r="HR719" s="9"/>
      <c r="HS719" s="9"/>
      <c r="HT719" s="9"/>
      <c r="HU719" s="9"/>
      <c r="HV719" s="9"/>
      <c r="HW719" s="9"/>
      <c r="HX719" s="9"/>
      <c r="HY719" s="9"/>
      <c r="HZ719" s="9"/>
      <c r="IA719" s="9"/>
      <c r="IB719" s="9"/>
      <c r="IC719" s="9"/>
      <c r="ID719" s="9"/>
    </row>
    <row r="720" spans="1:238" ht="28.5" customHeight="1" x14ac:dyDescent="0.2">
      <c r="A720" s="35">
        <f t="shared" si="25"/>
        <v>695</v>
      </c>
      <c r="B720" s="2" t="s">
        <v>402</v>
      </c>
      <c r="C720" s="2" t="s">
        <v>2123</v>
      </c>
      <c r="D720" s="2">
        <v>2013.12</v>
      </c>
      <c r="E720" s="37" t="s">
        <v>1116</v>
      </c>
      <c r="F720" s="38">
        <v>885</v>
      </c>
      <c r="G720" s="38">
        <v>1309</v>
      </c>
      <c r="H720" s="41" t="s">
        <v>109</v>
      </c>
      <c r="I720" s="40" t="s">
        <v>236</v>
      </c>
      <c r="J720" s="141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  <c r="AB720" s="9"/>
      <c r="AC720" s="9"/>
      <c r="AD720" s="9"/>
      <c r="AE720" s="9"/>
      <c r="AF720" s="9"/>
      <c r="AG720" s="9"/>
      <c r="AH720" s="9"/>
      <c r="AI720" s="9"/>
      <c r="AJ720" s="9"/>
      <c r="AK720" s="9"/>
      <c r="AL720" s="9"/>
      <c r="AM720" s="9"/>
      <c r="AN720" s="9"/>
      <c r="AO720" s="9"/>
      <c r="AP720" s="9"/>
      <c r="AQ720" s="9"/>
      <c r="AR720" s="9"/>
      <c r="AS720" s="9"/>
      <c r="AT720" s="9"/>
      <c r="AU720" s="9"/>
      <c r="AV720" s="9"/>
      <c r="AW720" s="9"/>
      <c r="AX720" s="9"/>
      <c r="AY720" s="9"/>
      <c r="AZ720" s="9"/>
      <c r="BA720" s="9"/>
      <c r="BB720" s="9"/>
      <c r="BC720" s="9"/>
      <c r="BD720" s="9"/>
      <c r="BE720" s="9"/>
      <c r="BF720" s="9"/>
      <c r="BG720" s="9"/>
      <c r="BH720" s="9"/>
      <c r="BI720" s="9"/>
      <c r="BJ720" s="9"/>
      <c r="BK720" s="9"/>
      <c r="BL720" s="9"/>
      <c r="BM720" s="9"/>
      <c r="BN720" s="9"/>
      <c r="BO720" s="9"/>
      <c r="BP720" s="9"/>
      <c r="BQ720" s="9"/>
      <c r="BR720" s="9"/>
      <c r="BS720" s="9"/>
      <c r="BT720" s="9"/>
      <c r="BU720" s="9"/>
      <c r="BV720" s="9"/>
      <c r="BW720" s="9"/>
      <c r="BX720" s="9"/>
      <c r="BY720" s="9"/>
      <c r="BZ720" s="9"/>
      <c r="CA720" s="9"/>
      <c r="CB720" s="9"/>
      <c r="CC720" s="9"/>
      <c r="CD720" s="9"/>
      <c r="CE720" s="9"/>
      <c r="CF720" s="9"/>
      <c r="CG720" s="9"/>
      <c r="CH720" s="9"/>
      <c r="CI720" s="9"/>
      <c r="CJ720" s="9"/>
      <c r="CK720" s="9"/>
      <c r="CL720" s="9"/>
      <c r="CM720" s="9"/>
      <c r="CN720" s="9"/>
      <c r="CO720" s="9"/>
      <c r="CP720" s="9"/>
      <c r="CQ720" s="9"/>
      <c r="CR720" s="9"/>
      <c r="CS720" s="9"/>
      <c r="CT720" s="9"/>
      <c r="CU720" s="9"/>
      <c r="CV720" s="9"/>
      <c r="CW720" s="9"/>
      <c r="CX720" s="9"/>
      <c r="CY720" s="9"/>
      <c r="CZ720" s="9"/>
      <c r="DA720" s="9"/>
      <c r="DB720" s="9"/>
      <c r="DC720" s="9"/>
      <c r="DD720" s="9"/>
      <c r="DE720" s="9"/>
      <c r="DF720" s="9"/>
      <c r="DG720" s="9"/>
      <c r="DH720" s="9"/>
      <c r="DI720" s="9"/>
      <c r="DJ720" s="9"/>
      <c r="DK720" s="9"/>
      <c r="DL720" s="9"/>
      <c r="DM720" s="9"/>
      <c r="DN720" s="9"/>
      <c r="DO720" s="9"/>
      <c r="DP720" s="9"/>
      <c r="DQ720" s="9"/>
      <c r="DR720" s="9"/>
      <c r="DS720" s="9"/>
      <c r="DT720" s="9"/>
      <c r="DU720" s="9"/>
      <c r="DV720" s="9"/>
      <c r="DW720" s="9"/>
      <c r="DX720" s="9"/>
      <c r="DY720" s="9"/>
      <c r="DZ720" s="9"/>
      <c r="EA720" s="9"/>
      <c r="EB720" s="9"/>
      <c r="EC720" s="9"/>
      <c r="ED720" s="9"/>
      <c r="EE720" s="9"/>
      <c r="EF720" s="9"/>
      <c r="EG720" s="9"/>
      <c r="EH720" s="9"/>
      <c r="EI720" s="9"/>
      <c r="EJ720" s="9"/>
      <c r="EK720" s="9"/>
      <c r="EL720" s="9"/>
      <c r="EM720" s="9"/>
      <c r="EN720" s="9"/>
      <c r="EO720" s="9"/>
      <c r="EP720" s="9"/>
      <c r="EQ720" s="9"/>
      <c r="ER720" s="9"/>
      <c r="ES720" s="9"/>
      <c r="ET720" s="9"/>
      <c r="EU720" s="9"/>
      <c r="EV720" s="9"/>
      <c r="EW720" s="9"/>
      <c r="EX720" s="9"/>
      <c r="EY720" s="9"/>
      <c r="EZ720" s="9"/>
      <c r="FA720" s="9"/>
      <c r="FB720" s="9"/>
      <c r="FC720" s="9"/>
      <c r="FD720" s="9"/>
      <c r="FE720" s="9"/>
      <c r="FF720" s="9"/>
      <c r="FG720" s="9"/>
      <c r="FH720" s="9"/>
      <c r="FI720" s="9"/>
      <c r="FJ720" s="9"/>
      <c r="FK720" s="9"/>
      <c r="FL720" s="9"/>
      <c r="FM720" s="9"/>
      <c r="FN720" s="9"/>
      <c r="FO720" s="9"/>
      <c r="FP720" s="9"/>
      <c r="FQ720" s="9"/>
      <c r="FR720" s="9"/>
      <c r="FS720" s="9"/>
      <c r="FT720" s="9"/>
      <c r="FU720" s="9"/>
      <c r="FV720" s="9"/>
      <c r="FW720" s="9"/>
      <c r="FX720" s="9"/>
      <c r="FY720" s="9"/>
      <c r="FZ720" s="9"/>
      <c r="GA720" s="9"/>
      <c r="GB720" s="9"/>
      <c r="GC720" s="9"/>
      <c r="GD720" s="9"/>
      <c r="GE720" s="9"/>
      <c r="GF720" s="9"/>
      <c r="GG720" s="9"/>
      <c r="GH720" s="9"/>
      <c r="GI720" s="9"/>
      <c r="GJ720" s="9"/>
      <c r="GK720" s="9"/>
      <c r="GL720" s="9"/>
      <c r="GM720" s="9"/>
      <c r="GN720" s="9"/>
      <c r="GO720" s="9"/>
      <c r="GP720" s="9"/>
      <c r="GQ720" s="9"/>
      <c r="GR720" s="9"/>
      <c r="GS720" s="9"/>
      <c r="GT720" s="9"/>
      <c r="GU720" s="9"/>
      <c r="GV720" s="9"/>
      <c r="GW720" s="9"/>
      <c r="GX720" s="9"/>
      <c r="GY720" s="9"/>
      <c r="GZ720" s="9"/>
      <c r="HA720" s="9"/>
      <c r="HB720" s="9"/>
      <c r="HC720" s="9"/>
      <c r="HD720" s="9"/>
      <c r="HE720" s="9"/>
      <c r="HF720" s="9"/>
      <c r="HG720" s="9"/>
      <c r="HH720" s="9"/>
      <c r="HI720" s="9"/>
      <c r="HJ720" s="9"/>
      <c r="HK720" s="9"/>
      <c r="HL720" s="9"/>
      <c r="HM720" s="9"/>
      <c r="HN720" s="9"/>
      <c r="HO720" s="9"/>
      <c r="HP720" s="9"/>
      <c r="HQ720" s="9"/>
      <c r="HR720" s="9"/>
      <c r="HS720" s="9"/>
      <c r="HT720" s="9"/>
      <c r="HU720" s="9"/>
      <c r="HV720" s="9"/>
      <c r="HW720" s="9"/>
      <c r="HX720" s="9"/>
      <c r="HY720" s="9"/>
      <c r="HZ720" s="9"/>
      <c r="IA720" s="9"/>
      <c r="IB720" s="9"/>
      <c r="IC720" s="9"/>
      <c r="ID720" s="9"/>
    </row>
    <row r="721" spans="1:238" ht="28.2" customHeight="1" x14ac:dyDescent="0.2">
      <c r="A721" s="35">
        <f t="shared" si="25"/>
        <v>696</v>
      </c>
      <c r="B721" s="2" t="s">
        <v>403</v>
      </c>
      <c r="C721" s="2" t="s">
        <v>2123</v>
      </c>
      <c r="D721" s="2">
        <v>2013.12</v>
      </c>
      <c r="E721" s="37" t="s">
        <v>1116</v>
      </c>
      <c r="F721" s="38">
        <v>1149</v>
      </c>
      <c r="G721" s="38">
        <v>1852</v>
      </c>
      <c r="H721" s="41" t="s">
        <v>109</v>
      </c>
      <c r="I721" s="40" t="s">
        <v>236</v>
      </c>
      <c r="J721" s="141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  <c r="AB721" s="9"/>
      <c r="AC721" s="9"/>
      <c r="AD721" s="9"/>
      <c r="AE721" s="9"/>
      <c r="AF721" s="9"/>
      <c r="AG721" s="9"/>
      <c r="AH721" s="9"/>
      <c r="AI721" s="9"/>
      <c r="AJ721" s="9"/>
      <c r="AK721" s="9"/>
      <c r="AL721" s="9"/>
      <c r="AM721" s="9"/>
      <c r="AN721" s="9"/>
      <c r="AO721" s="9"/>
      <c r="AP721" s="9"/>
      <c r="AQ721" s="9"/>
      <c r="AR721" s="9"/>
      <c r="AS721" s="9"/>
      <c r="AT721" s="9"/>
      <c r="AU721" s="9"/>
      <c r="AV721" s="9"/>
      <c r="AW721" s="9"/>
      <c r="AX721" s="9"/>
      <c r="AY721" s="9"/>
      <c r="AZ721" s="9"/>
      <c r="BA721" s="9"/>
      <c r="BB721" s="9"/>
      <c r="BC721" s="9"/>
      <c r="BD721" s="9"/>
      <c r="BE721" s="9"/>
      <c r="BF721" s="9"/>
      <c r="BG721" s="9"/>
      <c r="BH721" s="9"/>
      <c r="BI721" s="9"/>
      <c r="BJ721" s="9"/>
      <c r="BK721" s="9"/>
      <c r="BL721" s="9"/>
      <c r="BM721" s="9"/>
      <c r="BN721" s="9"/>
      <c r="BO721" s="9"/>
      <c r="BP721" s="9"/>
      <c r="BQ721" s="9"/>
      <c r="BR721" s="9"/>
      <c r="BS721" s="9"/>
      <c r="BT721" s="9"/>
      <c r="BU721" s="9"/>
      <c r="BV721" s="9"/>
      <c r="BW721" s="9"/>
      <c r="BX721" s="9"/>
      <c r="BY721" s="9"/>
      <c r="BZ721" s="9"/>
      <c r="CA721" s="9"/>
      <c r="CB721" s="9"/>
      <c r="CC721" s="9"/>
      <c r="CD721" s="9"/>
      <c r="CE721" s="9"/>
      <c r="CF721" s="9"/>
      <c r="CG721" s="9"/>
      <c r="CH721" s="9"/>
      <c r="CI721" s="9"/>
      <c r="CJ721" s="9"/>
      <c r="CK721" s="9"/>
      <c r="CL721" s="9"/>
      <c r="CM721" s="9"/>
      <c r="CN721" s="9"/>
      <c r="CO721" s="9"/>
      <c r="CP721" s="9"/>
      <c r="CQ721" s="9"/>
      <c r="CR721" s="9"/>
      <c r="CS721" s="9"/>
      <c r="CT721" s="9"/>
      <c r="CU721" s="9"/>
      <c r="CV721" s="9"/>
      <c r="CW721" s="9"/>
      <c r="CX721" s="9"/>
      <c r="CY721" s="9"/>
      <c r="CZ721" s="9"/>
      <c r="DA721" s="9"/>
      <c r="DB721" s="9"/>
      <c r="DC721" s="9"/>
      <c r="DD721" s="9"/>
      <c r="DE721" s="9"/>
      <c r="DF721" s="9"/>
      <c r="DG721" s="9"/>
      <c r="DH721" s="9"/>
      <c r="DI721" s="9"/>
      <c r="DJ721" s="9"/>
      <c r="DK721" s="9"/>
      <c r="DL721" s="9"/>
      <c r="DM721" s="9"/>
      <c r="DN721" s="9"/>
      <c r="DO721" s="9"/>
      <c r="DP721" s="9"/>
      <c r="DQ721" s="9"/>
      <c r="DR721" s="9"/>
      <c r="DS721" s="9"/>
      <c r="DT721" s="9"/>
      <c r="DU721" s="9"/>
      <c r="DV721" s="9"/>
      <c r="DW721" s="9"/>
      <c r="DX721" s="9"/>
      <c r="DY721" s="9"/>
      <c r="DZ721" s="9"/>
      <c r="EA721" s="9"/>
      <c r="EB721" s="9"/>
      <c r="EC721" s="9"/>
      <c r="ED721" s="9"/>
      <c r="EE721" s="9"/>
      <c r="EF721" s="9"/>
      <c r="EG721" s="9"/>
      <c r="EH721" s="9"/>
      <c r="EI721" s="9"/>
      <c r="EJ721" s="9"/>
      <c r="EK721" s="9"/>
      <c r="EL721" s="9"/>
      <c r="EM721" s="9"/>
      <c r="EN721" s="9"/>
      <c r="EO721" s="9"/>
      <c r="EP721" s="9"/>
      <c r="EQ721" s="9"/>
      <c r="ER721" s="9"/>
      <c r="ES721" s="9"/>
      <c r="ET721" s="9"/>
      <c r="EU721" s="9"/>
      <c r="EV721" s="9"/>
      <c r="EW721" s="9"/>
      <c r="EX721" s="9"/>
      <c r="EY721" s="9"/>
      <c r="EZ721" s="9"/>
      <c r="FA721" s="9"/>
      <c r="FB721" s="9"/>
      <c r="FC721" s="9"/>
      <c r="FD721" s="9"/>
      <c r="FE721" s="9"/>
      <c r="FF721" s="9"/>
      <c r="FG721" s="9"/>
      <c r="FH721" s="9"/>
      <c r="FI721" s="9"/>
      <c r="FJ721" s="9"/>
      <c r="FK721" s="9"/>
      <c r="FL721" s="9"/>
      <c r="FM721" s="9"/>
      <c r="FN721" s="9"/>
      <c r="FO721" s="9"/>
      <c r="FP721" s="9"/>
      <c r="FQ721" s="9"/>
      <c r="FR721" s="9"/>
      <c r="FS721" s="9"/>
      <c r="FT721" s="9"/>
      <c r="FU721" s="9"/>
      <c r="FV721" s="9"/>
      <c r="FW721" s="9"/>
      <c r="FX721" s="9"/>
      <c r="FY721" s="9"/>
      <c r="FZ721" s="9"/>
      <c r="GA721" s="9"/>
      <c r="GB721" s="9"/>
      <c r="GC721" s="9"/>
      <c r="GD721" s="9"/>
      <c r="GE721" s="9"/>
      <c r="GF721" s="9"/>
      <c r="GG721" s="9"/>
      <c r="GH721" s="9"/>
      <c r="GI721" s="9"/>
      <c r="GJ721" s="9"/>
      <c r="GK721" s="9"/>
      <c r="GL721" s="9"/>
      <c r="GM721" s="9"/>
      <c r="GN721" s="9"/>
      <c r="GO721" s="9"/>
      <c r="GP721" s="9"/>
      <c r="GQ721" s="9"/>
      <c r="GR721" s="9"/>
      <c r="GS721" s="9"/>
      <c r="GT721" s="9"/>
      <c r="GU721" s="9"/>
      <c r="GV721" s="9"/>
      <c r="GW721" s="9"/>
      <c r="GX721" s="9"/>
      <c r="GY721" s="9"/>
      <c r="GZ721" s="9"/>
      <c r="HA721" s="9"/>
      <c r="HB721" s="9"/>
      <c r="HC721" s="9"/>
      <c r="HD721" s="9"/>
      <c r="HE721" s="9"/>
      <c r="HF721" s="9"/>
      <c r="HG721" s="9"/>
      <c r="HH721" s="9"/>
      <c r="HI721" s="9"/>
      <c r="HJ721" s="9"/>
      <c r="HK721" s="9"/>
      <c r="HL721" s="9"/>
      <c r="HM721" s="9"/>
      <c r="HN721" s="9"/>
      <c r="HO721" s="9"/>
      <c r="HP721" s="9"/>
      <c r="HQ721" s="9"/>
      <c r="HR721" s="9"/>
      <c r="HS721" s="9"/>
      <c r="HT721" s="9"/>
      <c r="HU721" s="9"/>
      <c r="HV721" s="9"/>
      <c r="HW721" s="9"/>
      <c r="HX721" s="9"/>
      <c r="HY721" s="9"/>
      <c r="HZ721" s="9"/>
      <c r="IA721" s="9"/>
      <c r="IB721" s="9"/>
      <c r="IC721" s="9"/>
      <c r="ID721" s="9"/>
    </row>
    <row r="722" spans="1:238" s="13" customFormat="1" ht="28.5" customHeight="1" x14ac:dyDescent="0.2">
      <c r="A722" s="35">
        <f t="shared" si="25"/>
        <v>697</v>
      </c>
      <c r="B722" s="2" t="s">
        <v>412</v>
      </c>
      <c r="C722" s="2" t="s">
        <v>2123</v>
      </c>
      <c r="D722" s="2">
        <v>2014.1</v>
      </c>
      <c r="E722" s="64" t="s">
        <v>1118</v>
      </c>
      <c r="F722" s="38">
        <v>2165</v>
      </c>
      <c r="G722" s="38">
        <v>4133</v>
      </c>
      <c r="H722" s="41" t="s">
        <v>189</v>
      </c>
      <c r="I722" s="40" t="s">
        <v>236</v>
      </c>
    </row>
    <row r="723" spans="1:238" s="13" customFormat="1" ht="28.5" customHeight="1" x14ac:dyDescent="0.2">
      <c r="A723" s="35">
        <f t="shared" si="25"/>
        <v>698</v>
      </c>
      <c r="B723" s="2" t="s">
        <v>423</v>
      </c>
      <c r="C723" s="2" t="s">
        <v>2123</v>
      </c>
      <c r="D723" s="2">
        <v>2014.3</v>
      </c>
      <c r="E723" s="64" t="s">
        <v>945</v>
      </c>
      <c r="F723" s="38">
        <v>6354</v>
      </c>
      <c r="G723" s="38">
        <v>14958</v>
      </c>
      <c r="H723" s="41" t="s">
        <v>189</v>
      </c>
      <c r="I723" s="40" t="s">
        <v>236</v>
      </c>
    </row>
    <row r="724" spans="1:238" s="13" customFormat="1" ht="28.5" customHeight="1" x14ac:dyDescent="0.2">
      <c r="A724" s="35">
        <f t="shared" si="25"/>
        <v>699</v>
      </c>
      <c r="B724" s="2" t="s">
        <v>496</v>
      </c>
      <c r="C724" s="2" t="s">
        <v>2123</v>
      </c>
      <c r="D724" s="2">
        <v>2014.9</v>
      </c>
      <c r="E724" s="37" t="s">
        <v>995</v>
      </c>
      <c r="F724" s="38">
        <v>1298</v>
      </c>
      <c r="G724" s="38">
        <v>3808</v>
      </c>
      <c r="H724" s="41" t="s">
        <v>189</v>
      </c>
      <c r="I724" s="40" t="s">
        <v>236</v>
      </c>
    </row>
    <row r="725" spans="1:238" s="13" customFormat="1" ht="28.5" customHeight="1" x14ac:dyDescent="0.2">
      <c r="A725" s="35">
        <f t="shared" si="25"/>
        <v>700</v>
      </c>
      <c r="B725" s="2" t="s">
        <v>2197</v>
      </c>
      <c r="C725" s="2" t="s">
        <v>2123</v>
      </c>
      <c r="D725" s="60">
        <v>2015.1</v>
      </c>
      <c r="E725" s="37" t="s">
        <v>1035</v>
      </c>
      <c r="F725" s="38">
        <v>2862</v>
      </c>
      <c r="G725" s="38">
        <v>5851</v>
      </c>
      <c r="H725" s="41" t="s">
        <v>189</v>
      </c>
      <c r="I725" s="40" t="s">
        <v>236</v>
      </c>
    </row>
    <row r="726" spans="1:238" ht="28.2" customHeight="1" x14ac:dyDescent="0.2">
      <c r="A726" s="35">
        <f t="shared" si="25"/>
        <v>701</v>
      </c>
      <c r="B726" s="2" t="s">
        <v>2217</v>
      </c>
      <c r="C726" s="2" t="s">
        <v>2123</v>
      </c>
      <c r="D726" s="2">
        <v>2016.8</v>
      </c>
      <c r="E726" s="37" t="s">
        <v>980</v>
      </c>
      <c r="F726" s="38">
        <v>7966</v>
      </c>
      <c r="G726" s="38">
        <v>12274</v>
      </c>
      <c r="H726" s="41" t="s">
        <v>108</v>
      </c>
      <c r="I726" s="40" t="s">
        <v>236</v>
      </c>
      <c r="J726" s="141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  <c r="AB726" s="9"/>
      <c r="AC726" s="9"/>
      <c r="AD726" s="9"/>
      <c r="AE726" s="9"/>
      <c r="AF726" s="9"/>
      <c r="AG726" s="9"/>
      <c r="AH726" s="9"/>
      <c r="AI726" s="9"/>
      <c r="AJ726" s="9"/>
      <c r="AK726" s="9"/>
      <c r="AL726" s="9"/>
      <c r="AM726" s="9"/>
      <c r="AN726" s="9"/>
      <c r="AO726" s="9"/>
      <c r="AP726" s="9"/>
      <c r="AQ726" s="9"/>
      <c r="AR726" s="9"/>
      <c r="AS726" s="9"/>
      <c r="AT726" s="9"/>
      <c r="AU726" s="9"/>
      <c r="AV726" s="9"/>
      <c r="AW726" s="9"/>
      <c r="AX726" s="9"/>
      <c r="AY726" s="9"/>
      <c r="AZ726" s="9"/>
      <c r="BA726" s="9"/>
      <c r="BB726" s="9"/>
      <c r="BC726" s="9"/>
      <c r="BD726" s="9"/>
      <c r="BE726" s="9"/>
      <c r="BF726" s="9"/>
      <c r="BG726" s="9"/>
      <c r="BH726" s="9"/>
      <c r="BI726" s="9"/>
      <c r="BJ726" s="9"/>
      <c r="BK726" s="9"/>
      <c r="BL726" s="9"/>
      <c r="BM726" s="9"/>
      <c r="BN726" s="9"/>
      <c r="BO726" s="9"/>
      <c r="BP726" s="9"/>
      <c r="BQ726" s="9"/>
      <c r="BR726" s="9"/>
      <c r="BS726" s="9"/>
      <c r="BT726" s="9"/>
      <c r="BU726" s="9"/>
      <c r="BV726" s="9"/>
      <c r="BW726" s="9"/>
      <c r="BX726" s="9"/>
      <c r="BY726" s="9"/>
      <c r="BZ726" s="9"/>
      <c r="CA726" s="9"/>
      <c r="CB726" s="9"/>
      <c r="CC726" s="9"/>
      <c r="CD726" s="9"/>
      <c r="CE726" s="9"/>
      <c r="CF726" s="9"/>
      <c r="CG726" s="9"/>
      <c r="CH726" s="9"/>
      <c r="CI726" s="9"/>
      <c r="CJ726" s="9"/>
      <c r="CK726" s="9"/>
      <c r="CL726" s="9"/>
      <c r="CM726" s="9"/>
      <c r="CN726" s="9"/>
      <c r="CO726" s="9"/>
      <c r="CP726" s="9"/>
      <c r="CQ726" s="9"/>
      <c r="CR726" s="9"/>
      <c r="CS726" s="9"/>
      <c r="CT726" s="9"/>
      <c r="CU726" s="9"/>
      <c r="CV726" s="9"/>
      <c r="CW726" s="9"/>
      <c r="CX726" s="9"/>
      <c r="CY726" s="9"/>
      <c r="CZ726" s="9"/>
      <c r="DA726" s="9"/>
      <c r="DB726" s="9"/>
      <c r="DC726" s="9"/>
      <c r="DD726" s="9"/>
      <c r="DE726" s="9"/>
      <c r="DF726" s="9"/>
      <c r="DG726" s="9"/>
      <c r="DH726" s="9"/>
      <c r="DI726" s="9"/>
      <c r="DJ726" s="9"/>
      <c r="DK726" s="9"/>
      <c r="DL726" s="9"/>
      <c r="DM726" s="9"/>
      <c r="DN726" s="9"/>
      <c r="DO726" s="9"/>
      <c r="DP726" s="9"/>
      <c r="DQ726" s="9"/>
      <c r="DR726" s="9"/>
      <c r="DS726" s="9"/>
      <c r="DT726" s="9"/>
      <c r="DU726" s="9"/>
      <c r="DV726" s="9"/>
      <c r="DW726" s="9"/>
      <c r="DX726" s="9"/>
      <c r="DY726" s="9"/>
      <c r="DZ726" s="9"/>
      <c r="EA726" s="9"/>
      <c r="EB726" s="9"/>
      <c r="EC726" s="9"/>
      <c r="ED726" s="9"/>
      <c r="EE726" s="9"/>
      <c r="EF726" s="9"/>
      <c r="EG726" s="9"/>
      <c r="EH726" s="9"/>
      <c r="EI726" s="9"/>
      <c r="EJ726" s="9"/>
      <c r="EK726" s="9"/>
      <c r="EL726" s="9"/>
      <c r="EM726" s="9"/>
      <c r="EN726" s="9"/>
      <c r="EO726" s="9"/>
      <c r="EP726" s="9"/>
      <c r="EQ726" s="9"/>
      <c r="ER726" s="9"/>
      <c r="ES726" s="9"/>
      <c r="ET726" s="9"/>
      <c r="EU726" s="9"/>
      <c r="EV726" s="9"/>
      <c r="EW726" s="9"/>
      <c r="EX726" s="9"/>
      <c r="EY726" s="9"/>
      <c r="EZ726" s="9"/>
      <c r="FA726" s="9"/>
      <c r="FB726" s="9"/>
      <c r="FC726" s="9"/>
      <c r="FD726" s="9"/>
      <c r="FE726" s="9"/>
      <c r="FF726" s="9"/>
      <c r="FG726" s="9"/>
      <c r="FH726" s="9"/>
      <c r="FI726" s="9"/>
      <c r="FJ726" s="9"/>
      <c r="FK726" s="9"/>
      <c r="FL726" s="9"/>
      <c r="FM726" s="9"/>
      <c r="FN726" s="9"/>
      <c r="FO726" s="9"/>
      <c r="FP726" s="9"/>
      <c r="FQ726" s="9"/>
      <c r="FR726" s="9"/>
      <c r="FS726" s="9"/>
      <c r="FT726" s="9"/>
      <c r="FU726" s="9"/>
      <c r="FV726" s="9"/>
      <c r="FW726" s="9"/>
      <c r="FX726" s="9"/>
      <c r="FY726" s="9"/>
      <c r="FZ726" s="9"/>
      <c r="GA726" s="9"/>
      <c r="GB726" s="9"/>
      <c r="GC726" s="9"/>
      <c r="GD726" s="9"/>
      <c r="GE726" s="9"/>
      <c r="GF726" s="9"/>
      <c r="GG726" s="9"/>
      <c r="GH726" s="9"/>
      <c r="GI726" s="9"/>
      <c r="GJ726" s="9"/>
      <c r="GK726" s="9"/>
      <c r="GL726" s="9"/>
      <c r="GM726" s="9"/>
      <c r="GN726" s="9"/>
      <c r="GO726" s="9"/>
      <c r="GP726" s="9"/>
      <c r="GQ726" s="9"/>
      <c r="GR726" s="9"/>
      <c r="GS726" s="9"/>
      <c r="GT726" s="9"/>
      <c r="GU726" s="9"/>
      <c r="GV726" s="9"/>
      <c r="GW726" s="9"/>
      <c r="GX726" s="9"/>
      <c r="GY726" s="9"/>
      <c r="GZ726" s="9"/>
      <c r="HA726" s="9"/>
      <c r="HB726" s="9"/>
      <c r="HC726" s="9"/>
      <c r="HD726" s="9"/>
      <c r="HE726" s="9"/>
      <c r="HF726" s="9"/>
      <c r="HG726" s="9"/>
      <c r="HH726" s="9"/>
      <c r="HI726" s="9"/>
      <c r="HJ726" s="9"/>
      <c r="HK726" s="9"/>
      <c r="HL726" s="9"/>
      <c r="HM726" s="9"/>
      <c r="HN726" s="9"/>
      <c r="HO726" s="9"/>
      <c r="HP726" s="9"/>
      <c r="HQ726" s="9"/>
      <c r="HR726" s="9"/>
      <c r="HS726" s="9"/>
      <c r="HT726" s="9"/>
      <c r="HU726" s="9"/>
      <c r="HV726" s="9"/>
      <c r="HW726" s="9"/>
      <c r="HX726" s="9"/>
      <c r="HY726" s="9"/>
      <c r="HZ726" s="9"/>
      <c r="IA726" s="9"/>
      <c r="IB726" s="9"/>
      <c r="IC726" s="9"/>
      <c r="ID726" s="9"/>
    </row>
    <row r="727" spans="1:238" s="13" customFormat="1" ht="28.5" customHeight="1" x14ac:dyDescent="0.2">
      <c r="A727" s="35">
        <f t="shared" si="25"/>
        <v>702</v>
      </c>
      <c r="B727" s="2" t="s">
        <v>2221</v>
      </c>
      <c r="C727" s="2" t="s">
        <v>2123</v>
      </c>
      <c r="D727" s="2">
        <v>2016.9</v>
      </c>
      <c r="E727" s="37" t="s">
        <v>958</v>
      </c>
      <c r="F727" s="38">
        <v>2316</v>
      </c>
      <c r="G727" s="38">
        <v>4032</v>
      </c>
      <c r="H727" s="41" t="s">
        <v>108</v>
      </c>
      <c r="I727" s="40" t="s">
        <v>236</v>
      </c>
    </row>
    <row r="728" spans="1:238" ht="28.5" customHeight="1" x14ac:dyDescent="0.2">
      <c r="A728" s="35">
        <f t="shared" si="25"/>
        <v>703</v>
      </c>
      <c r="B728" s="2" t="s">
        <v>747</v>
      </c>
      <c r="C728" s="2" t="s">
        <v>2123</v>
      </c>
      <c r="D728" s="60">
        <v>2016.1</v>
      </c>
      <c r="E728" s="37" t="s">
        <v>989</v>
      </c>
      <c r="F728" s="38">
        <v>7315</v>
      </c>
      <c r="G728" s="38">
        <v>12878</v>
      </c>
      <c r="H728" s="41" t="s">
        <v>108</v>
      </c>
      <c r="I728" s="40" t="s">
        <v>236</v>
      </c>
      <c r="J728" s="141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  <c r="AB728" s="9"/>
      <c r="AC728" s="9"/>
      <c r="AD728" s="9"/>
      <c r="AE728" s="9"/>
      <c r="AF728" s="9"/>
      <c r="AG728" s="9"/>
      <c r="AH728" s="9"/>
      <c r="AI728" s="9"/>
      <c r="AJ728" s="9"/>
      <c r="AK728" s="9"/>
      <c r="AL728" s="9"/>
      <c r="AM728" s="9"/>
      <c r="AN728" s="9"/>
      <c r="AO728" s="9"/>
      <c r="AP728" s="9"/>
      <c r="AQ728" s="9"/>
      <c r="AR728" s="9"/>
      <c r="AS728" s="9"/>
      <c r="AT728" s="9"/>
      <c r="AU728" s="9"/>
      <c r="AV728" s="9"/>
      <c r="AW728" s="9"/>
      <c r="AX728" s="9"/>
      <c r="AY728" s="9"/>
      <c r="AZ728" s="9"/>
      <c r="BA728" s="9"/>
      <c r="BB728" s="9"/>
      <c r="BC728" s="9"/>
      <c r="BD728" s="9"/>
      <c r="BE728" s="9"/>
      <c r="BF728" s="9"/>
      <c r="BG728" s="9"/>
      <c r="BH728" s="9"/>
      <c r="BI728" s="9"/>
      <c r="BJ728" s="9"/>
      <c r="BK728" s="9"/>
      <c r="BL728" s="9"/>
      <c r="BM728" s="9"/>
      <c r="BN728" s="9"/>
      <c r="BO728" s="9"/>
      <c r="BP728" s="9"/>
      <c r="BQ728" s="9"/>
      <c r="BR728" s="9"/>
      <c r="BS728" s="9"/>
      <c r="BT728" s="9"/>
      <c r="BU728" s="9"/>
      <c r="BV728" s="9"/>
      <c r="BW728" s="9"/>
      <c r="BX728" s="9"/>
      <c r="BY728" s="9"/>
      <c r="BZ728" s="9"/>
      <c r="CA728" s="9"/>
      <c r="CB728" s="9"/>
      <c r="CC728" s="9"/>
      <c r="CD728" s="9"/>
      <c r="CE728" s="9"/>
      <c r="CF728" s="9"/>
      <c r="CG728" s="9"/>
      <c r="CH728" s="9"/>
      <c r="CI728" s="9"/>
      <c r="CJ728" s="9"/>
      <c r="CK728" s="9"/>
      <c r="CL728" s="9"/>
      <c r="CM728" s="9"/>
      <c r="CN728" s="9"/>
      <c r="CO728" s="9"/>
      <c r="CP728" s="9"/>
      <c r="CQ728" s="9"/>
      <c r="CR728" s="9"/>
      <c r="CS728" s="9"/>
      <c r="CT728" s="9"/>
      <c r="CU728" s="9"/>
      <c r="CV728" s="9"/>
      <c r="CW728" s="9"/>
      <c r="CX728" s="9"/>
      <c r="CY728" s="9"/>
      <c r="CZ728" s="9"/>
      <c r="DA728" s="9"/>
      <c r="DB728" s="9"/>
      <c r="DC728" s="9"/>
      <c r="DD728" s="9"/>
      <c r="DE728" s="9"/>
      <c r="DF728" s="9"/>
      <c r="DG728" s="9"/>
      <c r="DH728" s="9"/>
      <c r="DI728" s="9"/>
      <c r="DJ728" s="9"/>
      <c r="DK728" s="9"/>
      <c r="DL728" s="9"/>
      <c r="DM728" s="9"/>
      <c r="DN728" s="9"/>
      <c r="DO728" s="9"/>
      <c r="DP728" s="9"/>
      <c r="DQ728" s="9"/>
      <c r="DR728" s="9"/>
      <c r="DS728" s="9"/>
      <c r="DT728" s="9"/>
      <c r="DU728" s="9"/>
      <c r="DV728" s="9"/>
      <c r="DW728" s="9"/>
      <c r="DX728" s="9"/>
      <c r="DY728" s="9"/>
      <c r="DZ728" s="9"/>
      <c r="EA728" s="9"/>
      <c r="EB728" s="9"/>
      <c r="EC728" s="9"/>
      <c r="ED728" s="9"/>
      <c r="EE728" s="9"/>
      <c r="EF728" s="9"/>
      <c r="EG728" s="9"/>
      <c r="EH728" s="9"/>
      <c r="EI728" s="9"/>
      <c r="EJ728" s="9"/>
      <c r="EK728" s="9"/>
      <c r="EL728" s="9"/>
      <c r="EM728" s="9"/>
      <c r="EN728" s="9"/>
      <c r="EO728" s="9"/>
      <c r="EP728" s="9"/>
      <c r="EQ728" s="9"/>
      <c r="ER728" s="9"/>
      <c r="ES728" s="9"/>
      <c r="ET728" s="9"/>
      <c r="EU728" s="9"/>
      <c r="EV728" s="9"/>
      <c r="EW728" s="9"/>
      <c r="EX728" s="9"/>
      <c r="EY728" s="9"/>
      <c r="EZ728" s="9"/>
      <c r="FA728" s="9"/>
      <c r="FB728" s="9"/>
      <c r="FC728" s="9"/>
      <c r="FD728" s="9"/>
      <c r="FE728" s="9"/>
      <c r="FF728" s="9"/>
      <c r="FG728" s="9"/>
      <c r="FH728" s="9"/>
      <c r="FI728" s="9"/>
      <c r="FJ728" s="9"/>
      <c r="FK728" s="9"/>
      <c r="FL728" s="9"/>
      <c r="FM728" s="9"/>
      <c r="FN728" s="9"/>
      <c r="FO728" s="9"/>
      <c r="FP728" s="9"/>
      <c r="FQ728" s="9"/>
      <c r="FR728" s="9"/>
      <c r="FS728" s="9"/>
      <c r="FT728" s="9"/>
      <c r="FU728" s="9"/>
      <c r="FV728" s="9"/>
      <c r="FW728" s="9"/>
      <c r="FX728" s="9"/>
      <c r="FY728" s="9"/>
      <c r="FZ728" s="9"/>
      <c r="GA728" s="9"/>
      <c r="GB728" s="9"/>
      <c r="GC728" s="9"/>
      <c r="GD728" s="9"/>
      <c r="GE728" s="9"/>
      <c r="GF728" s="9"/>
      <c r="GG728" s="9"/>
      <c r="GH728" s="9"/>
      <c r="GI728" s="9"/>
      <c r="GJ728" s="9"/>
      <c r="GK728" s="9"/>
      <c r="GL728" s="9"/>
      <c r="GM728" s="9"/>
      <c r="GN728" s="9"/>
      <c r="GO728" s="9"/>
      <c r="GP728" s="9"/>
      <c r="GQ728" s="9"/>
      <c r="GR728" s="9"/>
      <c r="GS728" s="9"/>
      <c r="GT728" s="9"/>
      <c r="GU728" s="9"/>
      <c r="GV728" s="9"/>
      <c r="GW728" s="9"/>
      <c r="GX728" s="9"/>
      <c r="GY728" s="9"/>
      <c r="GZ728" s="9"/>
      <c r="HA728" s="9"/>
      <c r="HB728" s="9"/>
      <c r="HC728" s="9"/>
      <c r="HD728" s="9"/>
      <c r="HE728" s="9"/>
      <c r="HF728" s="9"/>
      <c r="HG728" s="9"/>
      <c r="HH728" s="9"/>
      <c r="HI728" s="9"/>
      <c r="HJ728" s="9"/>
      <c r="HK728" s="9"/>
      <c r="HL728" s="9"/>
      <c r="HM728" s="9"/>
      <c r="HN728" s="9"/>
      <c r="HO728" s="9"/>
    </row>
    <row r="729" spans="1:238" s="90" customFormat="1" ht="28.5" customHeight="1" x14ac:dyDescent="0.2">
      <c r="A729" s="35">
        <f t="shared" si="25"/>
        <v>704</v>
      </c>
      <c r="B729" s="2" t="s">
        <v>800</v>
      </c>
      <c r="C729" s="2" t="s">
        <v>2123</v>
      </c>
      <c r="D729" s="2">
        <v>2017.2</v>
      </c>
      <c r="E729" s="37" t="s">
        <v>946</v>
      </c>
      <c r="F729" s="85">
        <v>2067</v>
      </c>
      <c r="G729" s="38">
        <v>3497</v>
      </c>
      <c r="H729" s="83" t="s">
        <v>189</v>
      </c>
      <c r="I729" s="84" t="s">
        <v>437</v>
      </c>
    </row>
    <row r="730" spans="1:238" ht="28.5" customHeight="1" x14ac:dyDescent="0.2">
      <c r="A730" s="35">
        <f t="shared" si="25"/>
        <v>705</v>
      </c>
      <c r="B730" s="89" t="s">
        <v>851</v>
      </c>
      <c r="C730" s="2" t="s">
        <v>2123</v>
      </c>
      <c r="D730" s="2">
        <v>2017.6</v>
      </c>
      <c r="E730" s="37" t="s">
        <v>894</v>
      </c>
      <c r="F730" s="38">
        <v>3750</v>
      </c>
      <c r="G730" s="38">
        <v>6817</v>
      </c>
      <c r="H730" s="41" t="s">
        <v>180</v>
      </c>
      <c r="I730" s="40" t="s">
        <v>236</v>
      </c>
      <c r="J730" s="141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  <c r="AB730" s="9"/>
      <c r="AC730" s="9"/>
      <c r="AD730" s="9"/>
      <c r="AE730" s="9"/>
      <c r="AF730" s="9"/>
      <c r="AG730" s="9"/>
      <c r="AH730" s="9"/>
      <c r="AI730" s="9"/>
      <c r="AJ730" s="9"/>
      <c r="AK730" s="9"/>
      <c r="AL730" s="9"/>
      <c r="AM730" s="9"/>
      <c r="AN730" s="9"/>
      <c r="AO730" s="9"/>
      <c r="AP730" s="9"/>
      <c r="AQ730" s="9"/>
      <c r="AR730" s="9"/>
      <c r="AS730" s="9"/>
      <c r="AT730" s="9"/>
      <c r="AU730" s="9"/>
      <c r="AV730" s="9"/>
      <c r="AW730" s="9"/>
      <c r="AX730" s="9"/>
      <c r="AY730" s="9"/>
      <c r="AZ730" s="9"/>
      <c r="BA730" s="9"/>
      <c r="BB730" s="9"/>
      <c r="BC730" s="9"/>
      <c r="BD730" s="9"/>
      <c r="BE730" s="9"/>
      <c r="BF730" s="9"/>
      <c r="BG730" s="9"/>
      <c r="BH730" s="9"/>
      <c r="BI730" s="9"/>
      <c r="BJ730" s="9"/>
      <c r="BK730" s="9"/>
      <c r="BL730" s="9"/>
      <c r="BM730" s="9"/>
      <c r="BN730" s="9"/>
      <c r="BO730" s="9"/>
      <c r="BP730" s="9"/>
      <c r="BQ730" s="9"/>
      <c r="BR730" s="9"/>
      <c r="BS730" s="9"/>
      <c r="BT730" s="9"/>
      <c r="BU730" s="9"/>
      <c r="BV730" s="9"/>
      <c r="BW730" s="9"/>
      <c r="BX730" s="9"/>
      <c r="BY730" s="9"/>
      <c r="BZ730" s="9"/>
      <c r="CA730" s="9"/>
      <c r="CB730" s="9"/>
      <c r="CC730" s="9"/>
      <c r="CD730" s="9"/>
      <c r="CE730" s="9"/>
      <c r="CF730" s="9"/>
      <c r="CG730" s="9"/>
      <c r="CH730" s="9"/>
      <c r="CI730" s="9"/>
      <c r="CJ730" s="9"/>
      <c r="CK730" s="9"/>
      <c r="CL730" s="9"/>
      <c r="CM730" s="9"/>
      <c r="CN730" s="9"/>
      <c r="CO730" s="9"/>
      <c r="CP730" s="9"/>
      <c r="CQ730" s="9"/>
      <c r="CR730" s="9"/>
      <c r="CS730" s="9"/>
      <c r="CT730" s="9"/>
      <c r="CU730" s="9"/>
      <c r="CV730" s="9"/>
      <c r="CW730" s="9"/>
      <c r="CX730" s="9"/>
      <c r="CY730" s="9"/>
      <c r="CZ730" s="9"/>
      <c r="DA730" s="9"/>
      <c r="DB730" s="9"/>
      <c r="DC730" s="9"/>
      <c r="DD730" s="9"/>
      <c r="DE730" s="9"/>
      <c r="DF730" s="9"/>
      <c r="DG730" s="9"/>
      <c r="DH730" s="9"/>
      <c r="DI730" s="9"/>
      <c r="DJ730" s="9"/>
      <c r="DK730" s="9"/>
      <c r="DL730" s="9"/>
      <c r="DM730" s="9"/>
      <c r="DN730" s="9"/>
      <c r="DO730" s="9"/>
      <c r="DP730" s="9"/>
      <c r="DQ730" s="9"/>
      <c r="DR730" s="9"/>
      <c r="DS730" s="9"/>
      <c r="DT730" s="9"/>
      <c r="DU730" s="9"/>
      <c r="DV730" s="9"/>
      <c r="DW730" s="9"/>
      <c r="DX730" s="9"/>
      <c r="DY730" s="9"/>
      <c r="DZ730" s="9"/>
      <c r="EA730" s="9"/>
      <c r="EB730" s="9"/>
      <c r="EC730" s="9"/>
      <c r="ED730" s="9"/>
      <c r="EE730" s="9"/>
      <c r="EF730" s="9"/>
      <c r="EG730" s="9"/>
      <c r="EH730" s="9"/>
      <c r="EI730" s="9"/>
      <c r="EJ730" s="9"/>
      <c r="EK730" s="9"/>
      <c r="EL730" s="9"/>
      <c r="EM730" s="9"/>
      <c r="EN730" s="9"/>
      <c r="EO730" s="9"/>
      <c r="EP730" s="9"/>
      <c r="EQ730" s="9"/>
      <c r="ER730" s="9"/>
      <c r="ES730" s="9"/>
      <c r="ET730" s="9"/>
      <c r="EU730" s="9"/>
      <c r="EV730" s="9"/>
      <c r="EW730" s="9"/>
      <c r="EX730" s="9"/>
      <c r="EY730" s="9"/>
      <c r="EZ730" s="9"/>
      <c r="FA730" s="9"/>
      <c r="FB730" s="9"/>
      <c r="FC730" s="9"/>
      <c r="FD730" s="9"/>
      <c r="FE730" s="9"/>
      <c r="FF730" s="9"/>
      <c r="FG730" s="9"/>
      <c r="FH730" s="9"/>
      <c r="FI730" s="9"/>
      <c r="FJ730" s="9"/>
      <c r="FK730" s="9"/>
      <c r="FL730" s="9"/>
      <c r="FM730" s="9"/>
      <c r="FN730" s="9"/>
      <c r="FO730" s="9"/>
      <c r="FP730" s="9"/>
      <c r="FQ730" s="9"/>
      <c r="FR730" s="9"/>
      <c r="FS730" s="9"/>
      <c r="FT730" s="9"/>
      <c r="FU730" s="9"/>
      <c r="FV730" s="9"/>
      <c r="FW730" s="9"/>
      <c r="FX730" s="9"/>
      <c r="FY730" s="9"/>
      <c r="FZ730" s="9"/>
      <c r="GA730" s="9"/>
      <c r="GB730" s="9"/>
      <c r="GC730" s="9"/>
      <c r="GD730" s="9"/>
      <c r="GE730" s="9"/>
      <c r="GF730" s="9"/>
      <c r="GG730" s="9"/>
      <c r="GH730" s="9"/>
      <c r="GI730" s="9"/>
      <c r="GJ730" s="9"/>
      <c r="GK730" s="9"/>
      <c r="GL730" s="9"/>
      <c r="GM730" s="9"/>
      <c r="GN730" s="9"/>
      <c r="GO730" s="9"/>
      <c r="GP730" s="9"/>
      <c r="GQ730" s="9"/>
      <c r="GR730" s="9"/>
      <c r="GS730" s="9"/>
      <c r="GT730" s="9"/>
      <c r="GU730" s="9"/>
      <c r="GV730" s="9"/>
      <c r="GW730" s="9"/>
      <c r="GX730" s="9"/>
      <c r="GY730" s="9"/>
      <c r="GZ730" s="9"/>
      <c r="HA730" s="9"/>
      <c r="HB730" s="9"/>
      <c r="HC730" s="9"/>
      <c r="HD730" s="9"/>
      <c r="HE730" s="9"/>
      <c r="HF730" s="9"/>
      <c r="HG730" s="9"/>
      <c r="HH730" s="9"/>
      <c r="HI730" s="9"/>
      <c r="HJ730" s="9"/>
      <c r="HK730" s="9"/>
      <c r="HL730" s="9"/>
      <c r="HM730" s="9"/>
      <c r="HN730" s="9"/>
      <c r="HO730" s="9"/>
    </row>
    <row r="731" spans="1:238" s="13" customFormat="1" ht="28.5" customHeight="1" x14ac:dyDescent="0.2">
      <c r="A731" s="35">
        <f t="shared" si="25"/>
        <v>706</v>
      </c>
      <c r="B731" s="89" t="s">
        <v>1411</v>
      </c>
      <c r="C731" s="2" t="s">
        <v>2123</v>
      </c>
      <c r="D731" s="2">
        <v>2017.11</v>
      </c>
      <c r="E731" s="37" t="s">
        <v>1102</v>
      </c>
      <c r="F731" s="38">
        <v>363</v>
      </c>
      <c r="G731" s="38">
        <v>835</v>
      </c>
      <c r="H731" s="41" t="s">
        <v>108</v>
      </c>
      <c r="I731" s="40" t="s">
        <v>236</v>
      </c>
    </row>
    <row r="732" spans="1:238" s="13" customFormat="1" ht="28.5" customHeight="1" x14ac:dyDescent="0.2">
      <c r="A732" s="35">
        <f t="shared" si="25"/>
        <v>707</v>
      </c>
      <c r="B732" s="2" t="s">
        <v>1553</v>
      </c>
      <c r="C732" s="2" t="s">
        <v>2123</v>
      </c>
      <c r="D732" s="2">
        <v>2018.5</v>
      </c>
      <c r="E732" s="37" t="s">
        <v>1570</v>
      </c>
      <c r="F732" s="38">
        <v>1356</v>
      </c>
      <c r="G732" s="38">
        <v>2755</v>
      </c>
      <c r="H732" s="41" t="s">
        <v>6</v>
      </c>
      <c r="I732" s="40" t="s">
        <v>1571</v>
      </c>
    </row>
    <row r="733" spans="1:238" ht="28.5" customHeight="1" x14ac:dyDescent="0.2">
      <c r="A733" s="35">
        <f t="shared" si="25"/>
        <v>708</v>
      </c>
      <c r="B733" s="2" t="s">
        <v>1825</v>
      </c>
      <c r="C733" s="2" t="s">
        <v>2123</v>
      </c>
      <c r="D733" s="2">
        <v>2018.12</v>
      </c>
      <c r="E733" s="199" t="s">
        <v>1210</v>
      </c>
      <c r="F733" s="38">
        <v>8493</v>
      </c>
      <c r="G733" s="38">
        <v>13831</v>
      </c>
      <c r="H733" s="233" t="s">
        <v>109</v>
      </c>
      <c r="I733" s="257" t="s">
        <v>146</v>
      </c>
      <c r="J733" s="148" t="s">
        <v>1863</v>
      </c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  <c r="AB733" s="9"/>
      <c r="AC733" s="9"/>
      <c r="AD733" s="9"/>
      <c r="AE733" s="9"/>
      <c r="AF733" s="9"/>
      <c r="AG733" s="9"/>
      <c r="AH733" s="9"/>
      <c r="AI733" s="9"/>
      <c r="AJ733" s="9"/>
      <c r="AK733" s="9"/>
      <c r="AL733" s="9"/>
      <c r="AM733" s="9"/>
      <c r="AN733" s="9"/>
      <c r="AO733" s="9"/>
      <c r="AP733" s="9"/>
      <c r="AQ733" s="9"/>
      <c r="AR733" s="9"/>
      <c r="AS733" s="9"/>
      <c r="AT733" s="9"/>
      <c r="AU733" s="9"/>
      <c r="AV733" s="9"/>
      <c r="AW733" s="9"/>
      <c r="AX733" s="9"/>
      <c r="AY733" s="9"/>
      <c r="AZ733" s="9"/>
      <c r="BA733" s="9"/>
      <c r="BB733" s="9"/>
      <c r="BC733" s="9"/>
      <c r="BD733" s="9"/>
      <c r="BE733" s="9"/>
      <c r="BF733" s="9"/>
      <c r="BG733" s="9"/>
      <c r="BH733" s="9"/>
      <c r="BI733" s="9"/>
      <c r="BJ733" s="9"/>
      <c r="BK733" s="9"/>
      <c r="BL733" s="9"/>
      <c r="BM733" s="9"/>
      <c r="BN733" s="9"/>
      <c r="BO733" s="9"/>
      <c r="BP733" s="9"/>
      <c r="BQ733" s="9"/>
      <c r="BR733" s="9"/>
      <c r="BS733" s="9"/>
      <c r="BT733" s="9"/>
      <c r="BU733" s="9"/>
      <c r="BV733" s="9"/>
      <c r="BW733" s="9"/>
      <c r="BX733" s="9"/>
      <c r="BY733" s="9"/>
      <c r="BZ733" s="9"/>
      <c r="CA733" s="9"/>
      <c r="CB733" s="9"/>
      <c r="CC733" s="9"/>
      <c r="CD733" s="9"/>
      <c r="CE733" s="9"/>
      <c r="CF733" s="9"/>
      <c r="CG733" s="9"/>
      <c r="CH733" s="9"/>
      <c r="CI733" s="9"/>
      <c r="CJ733" s="9"/>
      <c r="CK733" s="9"/>
      <c r="CL733" s="9"/>
      <c r="CM733" s="9"/>
      <c r="CN733" s="9"/>
      <c r="CO733" s="9"/>
      <c r="CP733" s="9"/>
      <c r="CQ733" s="9"/>
      <c r="CR733" s="9"/>
      <c r="CS733" s="9"/>
      <c r="CT733" s="9"/>
      <c r="CU733" s="9"/>
      <c r="CV733" s="9"/>
      <c r="CW733" s="9"/>
      <c r="CX733" s="9"/>
      <c r="CY733" s="9"/>
      <c r="CZ733" s="9"/>
      <c r="DA733" s="9"/>
      <c r="DB733" s="9"/>
      <c r="DC733" s="9"/>
      <c r="DD733" s="9"/>
      <c r="DE733" s="9"/>
      <c r="DF733" s="9"/>
      <c r="DG733" s="9"/>
      <c r="DH733" s="9"/>
      <c r="DI733" s="9"/>
      <c r="DJ733" s="9"/>
      <c r="DK733" s="9"/>
      <c r="DL733" s="9"/>
      <c r="DM733" s="9"/>
      <c r="DN733" s="9"/>
      <c r="DO733" s="9"/>
      <c r="DP733" s="9"/>
      <c r="DQ733" s="9"/>
      <c r="DR733" s="9"/>
      <c r="DS733" s="9"/>
      <c r="DT733" s="9"/>
      <c r="DU733" s="9"/>
      <c r="DV733" s="9"/>
      <c r="DW733" s="9"/>
      <c r="DX733" s="9"/>
      <c r="DY733" s="9"/>
      <c r="DZ733" s="9"/>
      <c r="EA733" s="9"/>
      <c r="EB733" s="9"/>
      <c r="EC733" s="9"/>
      <c r="ED733" s="9"/>
      <c r="EE733" s="9"/>
      <c r="EF733" s="9"/>
      <c r="EG733" s="9"/>
      <c r="EH733" s="9"/>
      <c r="EI733" s="9"/>
      <c r="EJ733" s="9"/>
      <c r="EK733" s="9"/>
      <c r="EL733" s="9"/>
      <c r="EM733" s="9"/>
      <c r="EN733" s="9"/>
      <c r="EO733" s="9"/>
      <c r="EP733" s="9"/>
      <c r="EQ733" s="9"/>
      <c r="ER733" s="9"/>
      <c r="ES733" s="9"/>
      <c r="ET733" s="9"/>
      <c r="EU733" s="9"/>
      <c r="EV733" s="9"/>
      <c r="EW733" s="9"/>
      <c r="EX733" s="9"/>
      <c r="EY733" s="9"/>
      <c r="EZ733" s="9"/>
      <c r="FA733" s="9"/>
      <c r="FB733" s="9"/>
      <c r="FC733" s="9"/>
      <c r="FD733" s="9"/>
      <c r="FE733" s="9"/>
      <c r="FF733" s="9"/>
      <c r="FG733" s="9"/>
      <c r="FH733" s="9"/>
      <c r="FI733" s="9"/>
      <c r="FJ733" s="9"/>
      <c r="FK733" s="9"/>
      <c r="FL733" s="9"/>
      <c r="FM733" s="9"/>
      <c r="FN733" s="9"/>
      <c r="FO733" s="9"/>
      <c r="FP733" s="9"/>
      <c r="FQ733" s="9"/>
      <c r="FR733" s="9"/>
      <c r="FS733" s="9"/>
      <c r="FT733" s="9"/>
      <c r="FU733" s="9"/>
      <c r="FV733" s="9"/>
      <c r="FW733" s="9"/>
      <c r="FX733" s="9"/>
      <c r="FY733" s="9"/>
      <c r="FZ733" s="9"/>
      <c r="GA733" s="9"/>
      <c r="GB733" s="9"/>
      <c r="GC733" s="9"/>
      <c r="GD733" s="9"/>
      <c r="GE733" s="9"/>
      <c r="GF733" s="9"/>
      <c r="GG733" s="9"/>
      <c r="GH733" s="9"/>
      <c r="GI733" s="9"/>
      <c r="GJ733" s="9"/>
      <c r="GK733" s="9"/>
      <c r="GL733" s="9"/>
      <c r="GM733" s="9"/>
      <c r="GN733" s="9"/>
      <c r="GO733" s="9"/>
      <c r="GP733" s="9"/>
      <c r="GQ733" s="9"/>
      <c r="GR733" s="9"/>
      <c r="GS733" s="9"/>
      <c r="GT733" s="9"/>
      <c r="GU733" s="9"/>
      <c r="GV733" s="9"/>
      <c r="GW733" s="9"/>
      <c r="GX733" s="9"/>
      <c r="GY733" s="9"/>
      <c r="GZ733" s="9"/>
      <c r="HA733" s="9"/>
      <c r="HB733" s="9"/>
      <c r="HC733" s="9"/>
      <c r="HD733" s="9"/>
      <c r="HE733" s="9"/>
      <c r="HF733" s="9"/>
      <c r="HG733" s="9"/>
      <c r="HH733" s="9"/>
      <c r="HI733" s="9"/>
      <c r="HJ733" s="9"/>
      <c r="HK733" s="9"/>
      <c r="HL733" s="9"/>
      <c r="HM733" s="9"/>
      <c r="HN733" s="9"/>
      <c r="HO733" s="9"/>
    </row>
    <row r="734" spans="1:238" ht="28.5" customHeight="1" x14ac:dyDescent="0.2">
      <c r="A734" s="35">
        <f t="shared" si="25"/>
        <v>709</v>
      </c>
      <c r="B734" s="2" t="s">
        <v>1817</v>
      </c>
      <c r="C734" s="2" t="s">
        <v>2123</v>
      </c>
      <c r="D734" s="2">
        <v>2018.12</v>
      </c>
      <c r="E734" s="199" t="s">
        <v>1210</v>
      </c>
      <c r="F734" s="38">
        <v>21</v>
      </c>
      <c r="G734" s="38">
        <v>31</v>
      </c>
      <c r="H734" s="233" t="s">
        <v>265</v>
      </c>
      <c r="I734" s="257" t="s">
        <v>265</v>
      </c>
      <c r="J734" s="141" t="s">
        <v>1849</v>
      </c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  <c r="AB734" s="9"/>
      <c r="AC734" s="9"/>
      <c r="AD734" s="9"/>
      <c r="AE734" s="9"/>
      <c r="AF734" s="9"/>
      <c r="AG734" s="9"/>
      <c r="AH734" s="9"/>
      <c r="AI734" s="9"/>
      <c r="AJ734" s="9"/>
      <c r="AK734" s="9"/>
      <c r="AL734" s="9"/>
      <c r="AM734" s="9"/>
      <c r="AN734" s="9"/>
      <c r="AO734" s="9"/>
      <c r="AP734" s="9"/>
      <c r="AQ734" s="9"/>
      <c r="AR734" s="9"/>
      <c r="AS734" s="9"/>
      <c r="AT734" s="9"/>
      <c r="AU734" s="9"/>
      <c r="AV734" s="9"/>
      <c r="AW734" s="9"/>
      <c r="AX734" s="9"/>
      <c r="AY734" s="9"/>
      <c r="AZ734" s="9"/>
      <c r="BA734" s="9"/>
      <c r="BB734" s="9"/>
      <c r="BC734" s="9"/>
      <c r="BD734" s="9"/>
      <c r="BE734" s="9"/>
      <c r="BF734" s="9"/>
      <c r="BG734" s="9"/>
      <c r="BH734" s="9"/>
      <c r="BI734" s="9"/>
      <c r="BJ734" s="9"/>
      <c r="BK734" s="9"/>
      <c r="BL734" s="9"/>
      <c r="BM734" s="9"/>
      <c r="BN734" s="9"/>
      <c r="BO734" s="9"/>
      <c r="BP734" s="9"/>
      <c r="BQ734" s="9"/>
      <c r="BR734" s="9"/>
      <c r="BS734" s="9"/>
      <c r="BT734" s="9"/>
      <c r="BU734" s="9"/>
      <c r="BV734" s="9"/>
      <c r="BW734" s="9"/>
      <c r="BX734" s="9"/>
      <c r="BY734" s="9"/>
      <c r="BZ734" s="9"/>
      <c r="CA734" s="9"/>
      <c r="CB734" s="9"/>
      <c r="CC734" s="9"/>
      <c r="CD734" s="9"/>
      <c r="CE734" s="9"/>
      <c r="CF734" s="9"/>
      <c r="CG734" s="9"/>
      <c r="CH734" s="9"/>
      <c r="CI734" s="9"/>
      <c r="CJ734" s="9"/>
      <c r="CK734" s="9"/>
      <c r="CL734" s="9"/>
      <c r="CM734" s="9"/>
      <c r="CN734" s="9"/>
      <c r="CO734" s="9"/>
      <c r="CP734" s="9"/>
      <c r="CQ734" s="9"/>
      <c r="CR734" s="9"/>
      <c r="CS734" s="9"/>
      <c r="CT734" s="9"/>
      <c r="CU734" s="9"/>
      <c r="CV734" s="9"/>
      <c r="CW734" s="9"/>
      <c r="CX734" s="9"/>
      <c r="CY734" s="9"/>
      <c r="CZ734" s="9"/>
      <c r="DA734" s="9"/>
      <c r="DB734" s="9"/>
      <c r="DC734" s="9"/>
      <c r="DD734" s="9"/>
      <c r="DE734" s="9"/>
      <c r="DF734" s="9"/>
      <c r="DG734" s="9"/>
      <c r="DH734" s="9"/>
      <c r="DI734" s="9"/>
      <c r="DJ734" s="9"/>
      <c r="DK734" s="9"/>
      <c r="DL734" s="9"/>
      <c r="DM734" s="9"/>
      <c r="DN734" s="9"/>
      <c r="DO734" s="9"/>
      <c r="DP734" s="9"/>
      <c r="DQ734" s="9"/>
      <c r="DR734" s="9"/>
      <c r="DS734" s="9"/>
      <c r="DT734" s="9"/>
      <c r="DU734" s="9"/>
      <c r="DV734" s="9"/>
      <c r="DW734" s="9"/>
      <c r="DX734" s="9"/>
      <c r="DY734" s="9"/>
      <c r="DZ734" s="9"/>
      <c r="EA734" s="9"/>
      <c r="EB734" s="9"/>
      <c r="EC734" s="9"/>
      <c r="ED734" s="9"/>
      <c r="EE734" s="9"/>
      <c r="EF734" s="9"/>
      <c r="EG734" s="9"/>
      <c r="EH734" s="9"/>
      <c r="EI734" s="9"/>
      <c r="EJ734" s="9"/>
      <c r="EK734" s="9"/>
      <c r="EL734" s="9"/>
      <c r="EM734" s="9"/>
      <c r="EN734" s="9"/>
      <c r="EO734" s="9"/>
      <c r="EP734" s="9"/>
      <c r="EQ734" s="9"/>
      <c r="ER734" s="9"/>
      <c r="ES734" s="9"/>
      <c r="ET734" s="9"/>
      <c r="EU734" s="9"/>
      <c r="EV734" s="9"/>
      <c r="EW734" s="9"/>
      <c r="EX734" s="9"/>
      <c r="EY734" s="9"/>
      <c r="EZ734" s="9"/>
      <c r="FA734" s="9"/>
      <c r="FB734" s="9"/>
      <c r="FC734" s="9"/>
      <c r="FD734" s="9"/>
      <c r="FE734" s="9"/>
      <c r="FF734" s="9"/>
      <c r="FG734" s="9"/>
      <c r="FH734" s="9"/>
      <c r="FI734" s="9"/>
      <c r="FJ734" s="9"/>
      <c r="FK734" s="9"/>
      <c r="FL734" s="9"/>
      <c r="FM734" s="9"/>
      <c r="FN734" s="9"/>
      <c r="FO734" s="9"/>
      <c r="FP734" s="9"/>
      <c r="FQ734" s="9"/>
      <c r="FR734" s="9"/>
      <c r="FS734" s="9"/>
      <c r="FT734" s="9"/>
      <c r="FU734" s="9"/>
      <c r="FV734" s="9"/>
      <c r="FW734" s="9"/>
      <c r="FX734" s="9"/>
      <c r="FY734" s="9"/>
      <c r="FZ734" s="9"/>
      <c r="GA734" s="9"/>
      <c r="GB734" s="9"/>
      <c r="GC734" s="9"/>
      <c r="GD734" s="9"/>
      <c r="GE734" s="9"/>
      <c r="GF734" s="9"/>
      <c r="GG734" s="9"/>
      <c r="GH734" s="9"/>
      <c r="GI734" s="9"/>
      <c r="GJ734" s="9"/>
      <c r="GK734" s="9"/>
      <c r="GL734" s="9"/>
      <c r="GM734" s="9"/>
      <c r="GN734" s="9"/>
      <c r="GO734" s="9"/>
      <c r="GP734" s="9"/>
      <c r="GQ734" s="9"/>
      <c r="GR734" s="9"/>
      <c r="GS734" s="9"/>
      <c r="GT734" s="9"/>
      <c r="GU734" s="9"/>
      <c r="GV734" s="9"/>
      <c r="GW734" s="9"/>
      <c r="GX734" s="9"/>
      <c r="GY734" s="9"/>
      <c r="GZ734" s="9"/>
      <c r="HA734" s="9"/>
      <c r="HB734" s="9"/>
      <c r="HC734" s="9"/>
      <c r="HD734" s="9"/>
      <c r="HE734" s="9"/>
      <c r="HF734" s="9"/>
      <c r="HG734" s="9"/>
      <c r="HH734" s="9"/>
      <c r="HI734" s="9"/>
      <c r="HJ734" s="9"/>
      <c r="HK734" s="9"/>
      <c r="HL734" s="9"/>
      <c r="HM734" s="9"/>
      <c r="HN734" s="9"/>
      <c r="HO734" s="9"/>
    </row>
    <row r="735" spans="1:238" ht="28.5" customHeight="1" x14ac:dyDescent="0.2">
      <c r="A735" s="35">
        <f t="shared" si="25"/>
        <v>710</v>
      </c>
      <c r="B735" s="2" t="s">
        <v>1873</v>
      </c>
      <c r="C735" s="2" t="s">
        <v>2123</v>
      </c>
      <c r="D735" s="199">
        <v>2019.2</v>
      </c>
      <c r="E735" s="2" t="s">
        <v>1127</v>
      </c>
      <c r="F735" s="81">
        <v>7075</v>
      </c>
      <c r="G735" s="81">
        <v>15628</v>
      </c>
      <c r="H735" s="281" t="s">
        <v>109</v>
      </c>
      <c r="I735" s="282" t="s">
        <v>146</v>
      </c>
      <c r="J735" s="141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  <c r="AB735" s="9"/>
      <c r="AC735" s="9"/>
      <c r="AD735" s="9"/>
      <c r="AE735" s="9"/>
      <c r="AF735" s="9"/>
      <c r="AG735" s="9"/>
      <c r="AH735" s="9"/>
      <c r="AI735" s="9"/>
      <c r="AJ735" s="9"/>
      <c r="AK735" s="9"/>
      <c r="AL735" s="9"/>
      <c r="AM735" s="9"/>
      <c r="AN735" s="9"/>
      <c r="AO735" s="9"/>
      <c r="AP735" s="9"/>
      <c r="AQ735" s="9"/>
      <c r="AR735" s="9"/>
      <c r="AS735" s="9"/>
      <c r="AT735" s="9"/>
      <c r="AU735" s="9"/>
      <c r="AV735" s="9"/>
      <c r="AW735" s="9"/>
      <c r="AX735" s="9"/>
      <c r="AY735" s="9"/>
      <c r="AZ735" s="9"/>
      <c r="BA735" s="9"/>
      <c r="BB735" s="9"/>
      <c r="BC735" s="9"/>
      <c r="BD735" s="9"/>
      <c r="BE735" s="9"/>
      <c r="BF735" s="9"/>
      <c r="BG735" s="9"/>
      <c r="BH735" s="9"/>
      <c r="BI735" s="9"/>
      <c r="BJ735" s="9"/>
      <c r="BK735" s="9"/>
      <c r="BL735" s="9"/>
      <c r="BM735" s="9"/>
      <c r="BN735" s="9"/>
      <c r="BO735" s="9"/>
      <c r="BP735" s="9"/>
      <c r="BQ735" s="9"/>
      <c r="BR735" s="9"/>
      <c r="BS735" s="9"/>
      <c r="BT735" s="9"/>
      <c r="BU735" s="9"/>
      <c r="BV735" s="9"/>
      <c r="BW735" s="9"/>
      <c r="BX735" s="9"/>
      <c r="BY735" s="9"/>
      <c r="BZ735" s="9"/>
      <c r="CA735" s="9"/>
      <c r="CB735" s="9"/>
      <c r="CC735" s="9"/>
      <c r="CD735" s="9"/>
      <c r="CE735" s="9"/>
      <c r="CF735" s="9"/>
      <c r="CG735" s="9"/>
      <c r="CH735" s="9"/>
      <c r="CI735" s="9"/>
      <c r="CJ735" s="9"/>
      <c r="CK735" s="9"/>
      <c r="CL735" s="9"/>
      <c r="CM735" s="9"/>
      <c r="CN735" s="9"/>
      <c r="CO735" s="9"/>
      <c r="CP735" s="9"/>
      <c r="CQ735" s="9"/>
      <c r="CR735" s="9"/>
      <c r="CS735" s="9"/>
      <c r="CT735" s="9"/>
      <c r="CU735" s="9"/>
      <c r="CV735" s="9"/>
      <c r="CW735" s="9"/>
      <c r="CX735" s="9"/>
      <c r="CY735" s="9"/>
      <c r="CZ735" s="9"/>
      <c r="DA735" s="9"/>
      <c r="DB735" s="9"/>
      <c r="DC735" s="9"/>
      <c r="DD735" s="9"/>
      <c r="DE735" s="9"/>
      <c r="DF735" s="9"/>
      <c r="DG735" s="9"/>
      <c r="DH735" s="9"/>
      <c r="DI735" s="9"/>
      <c r="DJ735" s="9"/>
      <c r="DK735" s="9"/>
      <c r="DL735" s="9"/>
      <c r="DM735" s="9"/>
      <c r="DN735" s="9"/>
      <c r="DO735" s="9"/>
      <c r="DP735" s="9"/>
      <c r="DQ735" s="9"/>
      <c r="DR735" s="9"/>
      <c r="DS735" s="9"/>
      <c r="DT735" s="9"/>
      <c r="DU735" s="9"/>
      <c r="DV735" s="9"/>
      <c r="DW735" s="9"/>
      <c r="DX735" s="9"/>
      <c r="DY735" s="9"/>
      <c r="DZ735" s="9"/>
      <c r="EA735" s="9"/>
      <c r="EB735" s="9"/>
      <c r="EC735" s="9"/>
      <c r="ED735" s="9"/>
      <c r="EE735" s="9"/>
      <c r="EF735" s="9"/>
      <c r="EG735" s="9"/>
      <c r="EH735" s="9"/>
      <c r="EI735" s="9"/>
      <c r="EJ735" s="9"/>
      <c r="EK735" s="9"/>
      <c r="EL735" s="9"/>
      <c r="EM735" s="9"/>
      <c r="EN735" s="9"/>
      <c r="EO735" s="9"/>
      <c r="EP735" s="9"/>
      <c r="EQ735" s="9"/>
      <c r="ER735" s="9"/>
      <c r="ES735" s="9"/>
      <c r="ET735" s="9"/>
      <c r="EU735" s="9"/>
      <c r="EV735" s="9"/>
      <c r="EW735" s="9"/>
      <c r="EX735" s="9"/>
      <c r="EY735" s="9"/>
      <c r="EZ735" s="9"/>
      <c r="FA735" s="9"/>
      <c r="FB735" s="9"/>
      <c r="FC735" s="9"/>
      <c r="FD735" s="9"/>
      <c r="FE735" s="9"/>
      <c r="FF735" s="9"/>
      <c r="FG735" s="9"/>
      <c r="FH735" s="9"/>
      <c r="FI735" s="9"/>
      <c r="FJ735" s="9"/>
      <c r="FK735" s="9"/>
      <c r="FL735" s="9"/>
      <c r="FM735" s="9"/>
      <c r="FN735" s="9"/>
      <c r="FO735" s="9"/>
      <c r="FP735" s="9"/>
      <c r="FQ735" s="9"/>
      <c r="FR735" s="9"/>
      <c r="FS735" s="9"/>
      <c r="FT735" s="9"/>
      <c r="FU735" s="9"/>
      <c r="FV735" s="9"/>
      <c r="FW735" s="9"/>
      <c r="FX735" s="9"/>
      <c r="FY735" s="9"/>
      <c r="FZ735" s="9"/>
      <c r="GA735" s="9"/>
      <c r="GB735" s="9"/>
      <c r="GC735" s="9"/>
      <c r="GD735" s="9"/>
      <c r="GE735" s="9"/>
      <c r="GF735" s="9"/>
      <c r="GG735" s="9"/>
      <c r="GH735" s="9"/>
      <c r="GI735" s="9"/>
      <c r="GJ735" s="9"/>
      <c r="GK735" s="9"/>
      <c r="GL735" s="9"/>
      <c r="GM735" s="9"/>
      <c r="GN735" s="9"/>
      <c r="GO735" s="9"/>
      <c r="GP735" s="9"/>
      <c r="GQ735" s="9"/>
      <c r="GR735" s="9"/>
      <c r="GS735" s="9"/>
      <c r="GT735" s="9"/>
      <c r="GU735" s="9"/>
      <c r="GV735" s="9"/>
      <c r="GW735" s="9"/>
      <c r="GX735" s="9"/>
      <c r="GY735" s="9"/>
      <c r="GZ735" s="9"/>
      <c r="HA735" s="9"/>
      <c r="HB735" s="9"/>
      <c r="HC735" s="9"/>
      <c r="HD735" s="9"/>
      <c r="HE735" s="9"/>
      <c r="HF735" s="9"/>
      <c r="HG735" s="9"/>
      <c r="HH735" s="9"/>
      <c r="HI735" s="9"/>
      <c r="HJ735" s="9"/>
      <c r="HK735" s="9"/>
      <c r="HL735" s="9"/>
      <c r="HM735" s="9"/>
      <c r="HN735" s="9"/>
      <c r="HO735" s="9"/>
    </row>
    <row r="736" spans="1:238" ht="28.5" customHeight="1" x14ac:dyDescent="0.2">
      <c r="A736" s="35">
        <f t="shared" si="25"/>
        <v>711</v>
      </c>
      <c r="B736" s="2" t="s">
        <v>2013</v>
      </c>
      <c r="C736" s="2" t="s">
        <v>2123</v>
      </c>
      <c r="D736" s="2">
        <v>2019.9</v>
      </c>
      <c r="E736" s="199" t="s">
        <v>1958</v>
      </c>
      <c r="F736" s="38">
        <v>2438</v>
      </c>
      <c r="G736" s="38">
        <v>5375</v>
      </c>
      <c r="H736" s="233" t="s">
        <v>237</v>
      </c>
      <c r="I736" s="257" t="s">
        <v>236</v>
      </c>
      <c r="J736" s="141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  <c r="AB736" s="9"/>
      <c r="AC736" s="9"/>
      <c r="AD736" s="9"/>
      <c r="AE736" s="9"/>
      <c r="AF736" s="9"/>
      <c r="AG736" s="9"/>
      <c r="AH736" s="9"/>
      <c r="AI736" s="9"/>
      <c r="AJ736" s="9"/>
      <c r="AK736" s="9"/>
      <c r="AL736" s="9"/>
      <c r="AM736" s="9"/>
      <c r="AN736" s="9"/>
      <c r="AO736" s="9"/>
      <c r="AP736" s="9"/>
      <c r="AQ736" s="9"/>
      <c r="AR736" s="9"/>
      <c r="AS736" s="9"/>
      <c r="AT736" s="9"/>
      <c r="AU736" s="9"/>
      <c r="AV736" s="9"/>
      <c r="AW736" s="9"/>
      <c r="AX736" s="9"/>
      <c r="AY736" s="9"/>
      <c r="AZ736" s="9"/>
      <c r="BA736" s="9"/>
      <c r="BB736" s="9"/>
      <c r="BC736" s="9"/>
      <c r="BD736" s="9"/>
      <c r="BE736" s="9"/>
      <c r="BF736" s="9"/>
      <c r="BG736" s="9"/>
      <c r="BH736" s="9"/>
      <c r="BI736" s="9"/>
      <c r="BJ736" s="9"/>
      <c r="BK736" s="9"/>
      <c r="BL736" s="9"/>
      <c r="BM736" s="9"/>
      <c r="BN736" s="9"/>
      <c r="BO736" s="9"/>
      <c r="BP736" s="9"/>
      <c r="BQ736" s="9"/>
      <c r="BR736" s="9"/>
      <c r="BS736" s="9"/>
      <c r="BT736" s="9"/>
      <c r="BU736" s="9"/>
      <c r="BV736" s="9"/>
      <c r="BW736" s="9"/>
      <c r="BX736" s="9"/>
      <c r="BY736" s="9"/>
      <c r="BZ736" s="9"/>
      <c r="CA736" s="9"/>
      <c r="CB736" s="9"/>
      <c r="CC736" s="9"/>
      <c r="CD736" s="9"/>
      <c r="CE736" s="9"/>
      <c r="CF736" s="9"/>
      <c r="CG736" s="9"/>
      <c r="CH736" s="9"/>
      <c r="CI736" s="9"/>
      <c r="CJ736" s="9"/>
      <c r="CK736" s="9"/>
      <c r="CL736" s="9"/>
      <c r="CM736" s="9"/>
      <c r="CN736" s="9"/>
      <c r="CO736" s="9"/>
      <c r="CP736" s="9"/>
      <c r="CQ736" s="9"/>
      <c r="CR736" s="9"/>
      <c r="CS736" s="9"/>
      <c r="CT736" s="9"/>
      <c r="CU736" s="9"/>
      <c r="CV736" s="9"/>
      <c r="CW736" s="9"/>
      <c r="CX736" s="9"/>
      <c r="CY736" s="9"/>
      <c r="CZ736" s="9"/>
      <c r="DA736" s="9"/>
      <c r="DB736" s="9"/>
      <c r="DC736" s="9"/>
      <c r="DD736" s="9"/>
      <c r="DE736" s="9"/>
      <c r="DF736" s="9"/>
      <c r="DG736" s="9"/>
      <c r="DH736" s="9"/>
      <c r="DI736" s="9"/>
      <c r="DJ736" s="9"/>
      <c r="DK736" s="9"/>
      <c r="DL736" s="9"/>
      <c r="DM736" s="9"/>
      <c r="DN736" s="9"/>
      <c r="DO736" s="9"/>
      <c r="DP736" s="9"/>
      <c r="DQ736" s="9"/>
      <c r="DR736" s="9"/>
      <c r="DS736" s="9"/>
      <c r="DT736" s="9"/>
      <c r="DU736" s="9"/>
      <c r="DV736" s="9"/>
      <c r="DW736" s="9"/>
      <c r="DX736" s="9"/>
      <c r="DY736" s="9"/>
      <c r="DZ736" s="9"/>
      <c r="EA736" s="9"/>
      <c r="EB736" s="9"/>
      <c r="EC736" s="9"/>
      <c r="ED736" s="9"/>
      <c r="EE736" s="9"/>
      <c r="EF736" s="9"/>
      <c r="EG736" s="9"/>
      <c r="EH736" s="9"/>
      <c r="EI736" s="9"/>
      <c r="EJ736" s="9"/>
      <c r="EK736" s="9"/>
      <c r="EL736" s="9"/>
      <c r="EM736" s="9"/>
      <c r="EN736" s="9"/>
      <c r="EO736" s="9"/>
      <c r="EP736" s="9"/>
      <c r="EQ736" s="9"/>
      <c r="ER736" s="9"/>
      <c r="ES736" s="9"/>
      <c r="ET736" s="9"/>
      <c r="EU736" s="9"/>
      <c r="EV736" s="9"/>
      <c r="EW736" s="9"/>
      <c r="EX736" s="9"/>
      <c r="EY736" s="9"/>
      <c r="EZ736" s="9"/>
      <c r="FA736" s="9"/>
      <c r="FB736" s="9"/>
      <c r="FC736" s="9"/>
      <c r="FD736" s="9"/>
      <c r="FE736" s="9"/>
      <c r="FF736" s="9"/>
      <c r="FG736" s="9"/>
      <c r="FH736" s="9"/>
      <c r="FI736" s="9"/>
      <c r="FJ736" s="9"/>
      <c r="FK736" s="9"/>
      <c r="FL736" s="9"/>
      <c r="FM736" s="9"/>
      <c r="FN736" s="9"/>
      <c r="FO736" s="9"/>
      <c r="FP736" s="9"/>
      <c r="FQ736" s="9"/>
      <c r="FR736" s="9"/>
      <c r="FS736" s="9"/>
      <c r="FT736" s="9"/>
      <c r="FU736" s="9"/>
      <c r="FV736" s="9"/>
      <c r="FW736" s="9"/>
      <c r="FX736" s="9"/>
      <c r="FY736" s="9"/>
      <c r="FZ736" s="9"/>
      <c r="GA736" s="9"/>
      <c r="GB736" s="9"/>
      <c r="GC736" s="9"/>
      <c r="GD736" s="9"/>
      <c r="GE736" s="9"/>
      <c r="GF736" s="9"/>
      <c r="GG736" s="9"/>
      <c r="GH736" s="9"/>
      <c r="GI736" s="9"/>
      <c r="GJ736" s="9"/>
      <c r="GK736" s="9"/>
      <c r="GL736" s="9"/>
      <c r="GM736" s="9"/>
      <c r="GN736" s="9"/>
      <c r="GO736" s="9"/>
      <c r="GP736" s="9"/>
      <c r="GQ736" s="9"/>
      <c r="GR736" s="9"/>
      <c r="GS736" s="9"/>
      <c r="GT736" s="9"/>
      <c r="GU736" s="9"/>
      <c r="GV736" s="9"/>
      <c r="GW736" s="9"/>
      <c r="GX736" s="9"/>
      <c r="GY736" s="9"/>
      <c r="GZ736" s="9"/>
      <c r="HA736" s="9"/>
      <c r="HB736" s="9"/>
      <c r="HC736" s="9"/>
      <c r="HD736" s="9"/>
      <c r="HE736" s="9"/>
      <c r="HF736" s="9"/>
      <c r="HG736" s="9"/>
      <c r="HH736" s="9"/>
      <c r="HI736" s="9"/>
      <c r="HJ736" s="9"/>
      <c r="HK736" s="9"/>
      <c r="HL736" s="9"/>
      <c r="HM736" s="9"/>
      <c r="HN736" s="9"/>
      <c r="HO736" s="9"/>
    </row>
    <row r="737" spans="1:187" ht="28.5" customHeight="1" x14ac:dyDescent="0.2">
      <c r="A737" s="319" t="s">
        <v>2326</v>
      </c>
      <c r="B737" s="320"/>
      <c r="C737" s="320"/>
      <c r="D737" s="320"/>
      <c r="E737" s="320"/>
      <c r="F737" s="320"/>
      <c r="G737" s="320"/>
      <c r="H737" s="320"/>
      <c r="I737" s="321"/>
      <c r="J737" s="141"/>
      <c r="ED737" s="9"/>
      <c r="EE737" s="9"/>
      <c r="EF737" s="9"/>
      <c r="EG737" s="9"/>
      <c r="EH737" s="9"/>
      <c r="EI737" s="9"/>
      <c r="EJ737" s="9"/>
      <c r="EK737" s="9"/>
      <c r="EL737" s="9"/>
      <c r="EM737" s="9"/>
      <c r="EN737" s="9"/>
      <c r="EO737" s="9"/>
      <c r="EP737" s="9"/>
      <c r="EQ737" s="9"/>
      <c r="ER737" s="9"/>
      <c r="ES737" s="9"/>
      <c r="ET737" s="9"/>
      <c r="EU737" s="9"/>
      <c r="EV737" s="9"/>
      <c r="EW737" s="9"/>
      <c r="EX737" s="9"/>
      <c r="EY737" s="9"/>
      <c r="EZ737" s="9"/>
      <c r="FA737" s="9"/>
      <c r="FB737" s="9"/>
      <c r="FC737" s="9"/>
      <c r="FD737" s="9"/>
      <c r="FE737" s="9"/>
      <c r="FF737" s="9"/>
      <c r="FG737" s="9"/>
      <c r="FH737" s="9"/>
      <c r="FI737" s="9"/>
      <c r="FJ737" s="9"/>
      <c r="FK737" s="9"/>
      <c r="FL737" s="9"/>
      <c r="FM737" s="9"/>
      <c r="FN737" s="9"/>
      <c r="FO737" s="9"/>
      <c r="FP737" s="9"/>
      <c r="FQ737" s="9"/>
      <c r="FR737" s="9"/>
      <c r="FS737" s="9"/>
      <c r="FT737" s="9"/>
      <c r="FU737" s="9"/>
      <c r="FV737" s="9"/>
      <c r="FW737" s="9"/>
      <c r="FX737" s="9"/>
      <c r="FY737" s="9"/>
      <c r="FZ737" s="9"/>
      <c r="GA737" s="9"/>
      <c r="GB737" s="9"/>
      <c r="GC737" s="9"/>
      <c r="GD737" s="9"/>
      <c r="GE737" s="9"/>
    </row>
    <row r="738" spans="1:187" ht="28.5" customHeight="1" x14ac:dyDescent="0.2">
      <c r="A738" s="35">
        <f>ROW()-26</f>
        <v>712</v>
      </c>
      <c r="B738" s="2" t="s">
        <v>0</v>
      </c>
      <c r="C738" s="2" t="s">
        <v>2117</v>
      </c>
      <c r="D738" s="2">
        <v>1993.1</v>
      </c>
      <c r="E738" s="37" t="s">
        <v>886</v>
      </c>
      <c r="F738" s="38">
        <v>3977</v>
      </c>
      <c r="G738" s="38">
        <v>6146</v>
      </c>
      <c r="H738" s="41" t="s">
        <v>6</v>
      </c>
      <c r="I738" s="40" t="s">
        <v>236</v>
      </c>
      <c r="J738" s="141"/>
      <c r="ED738" s="9"/>
      <c r="EE738" s="9"/>
      <c r="EF738" s="9"/>
      <c r="EG738" s="9"/>
      <c r="EH738" s="9"/>
      <c r="EI738" s="9"/>
      <c r="EJ738" s="9"/>
      <c r="EK738" s="9"/>
      <c r="EL738" s="9"/>
      <c r="EM738" s="9"/>
      <c r="EN738" s="9"/>
      <c r="EO738" s="9"/>
      <c r="EP738" s="9"/>
      <c r="EQ738" s="9"/>
      <c r="ER738" s="9"/>
      <c r="ES738" s="9"/>
      <c r="ET738" s="9"/>
      <c r="EU738" s="9"/>
      <c r="EV738" s="9"/>
      <c r="EW738" s="9"/>
      <c r="EX738" s="9"/>
      <c r="EY738" s="9"/>
      <c r="EZ738" s="9"/>
      <c r="FA738" s="9"/>
      <c r="FB738" s="9"/>
      <c r="FC738" s="9"/>
      <c r="FD738" s="9"/>
      <c r="FE738" s="9"/>
      <c r="FF738" s="9"/>
      <c r="FG738" s="9"/>
      <c r="FH738" s="9"/>
      <c r="FI738" s="9"/>
      <c r="FJ738" s="9"/>
      <c r="FK738" s="9"/>
      <c r="FL738" s="9"/>
      <c r="FM738" s="9"/>
      <c r="FN738" s="9"/>
      <c r="FO738" s="9"/>
      <c r="FP738" s="9"/>
      <c r="FQ738" s="9"/>
      <c r="FR738" s="9"/>
      <c r="FS738" s="9"/>
      <c r="FT738" s="9"/>
      <c r="FU738" s="9"/>
      <c r="FV738" s="9"/>
      <c r="FW738" s="9"/>
      <c r="FX738" s="9"/>
      <c r="FY738" s="9"/>
      <c r="FZ738" s="9"/>
      <c r="GA738" s="9"/>
      <c r="GB738" s="9"/>
      <c r="GC738" s="9"/>
      <c r="GD738" s="9"/>
      <c r="GE738" s="9"/>
    </row>
    <row r="739" spans="1:187" ht="28.5" customHeight="1" x14ac:dyDescent="0.2">
      <c r="A739" s="35">
        <f t="shared" ref="A739:A802" si="26">ROW()-26</f>
        <v>713</v>
      </c>
      <c r="B739" s="2" t="s">
        <v>71</v>
      </c>
      <c r="C739" s="2" t="s">
        <v>2118</v>
      </c>
      <c r="D739" s="2">
        <v>1994.4</v>
      </c>
      <c r="E739" s="37" t="s">
        <v>886</v>
      </c>
      <c r="F739" s="38">
        <v>2900</v>
      </c>
      <c r="G739" s="38">
        <v>4471</v>
      </c>
      <c r="H739" s="39" t="s">
        <v>6</v>
      </c>
      <c r="I739" s="40" t="s">
        <v>236</v>
      </c>
      <c r="J739" s="141"/>
      <c r="ED739" s="9"/>
      <c r="EE739" s="9"/>
      <c r="EF739" s="9"/>
      <c r="EG739" s="9"/>
      <c r="EH739" s="9"/>
      <c r="EI739" s="9"/>
      <c r="EJ739" s="9"/>
      <c r="EK739" s="9"/>
      <c r="EL739" s="9"/>
      <c r="EM739" s="9"/>
      <c r="EN739" s="9"/>
      <c r="EO739" s="9"/>
      <c r="EP739" s="9"/>
      <c r="EQ739" s="9"/>
      <c r="ER739" s="9"/>
      <c r="ES739" s="9"/>
      <c r="ET739" s="9"/>
      <c r="EU739" s="9"/>
      <c r="EV739" s="9"/>
      <c r="EW739" s="9"/>
      <c r="EX739" s="9"/>
      <c r="EY739" s="9"/>
      <c r="EZ739" s="9"/>
      <c r="FA739" s="9"/>
      <c r="FB739" s="9"/>
      <c r="FC739" s="9"/>
      <c r="FD739" s="9"/>
      <c r="FE739" s="9"/>
      <c r="FF739" s="9"/>
      <c r="FG739" s="9"/>
      <c r="FH739" s="9"/>
      <c r="FI739" s="9"/>
      <c r="FJ739" s="9"/>
      <c r="FK739" s="9"/>
      <c r="FL739" s="9"/>
      <c r="FM739" s="9"/>
      <c r="FN739" s="9"/>
      <c r="FO739" s="9"/>
      <c r="FP739" s="9"/>
      <c r="FQ739" s="9"/>
      <c r="FR739" s="9"/>
      <c r="FS739" s="9"/>
      <c r="FT739" s="9"/>
      <c r="FU739" s="9"/>
      <c r="FV739" s="9"/>
      <c r="FW739" s="9"/>
      <c r="FX739" s="9"/>
      <c r="FY739" s="9"/>
      <c r="FZ739" s="9"/>
      <c r="GA739" s="9"/>
      <c r="GB739" s="9"/>
      <c r="GC739" s="9"/>
      <c r="GD739" s="9"/>
      <c r="GE739" s="9"/>
    </row>
    <row r="740" spans="1:187" ht="28.5" customHeight="1" x14ac:dyDescent="0.2">
      <c r="A740" s="35">
        <f t="shared" si="26"/>
        <v>714</v>
      </c>
      <c r="B740" s="2" t="s">
        <v>72</v>
      </c>
      <c r="C740" s="2" t="s">
        <v>2117</v>
      </c>
      <c r="D740" s="2">
        <v>2000.9</v>
      </c>
      <c r="E740" s="37" t="s">
        <v>1283</v>
      </c>
      <c r="F740" s="38">
        <v>3254</v>
      </c>
      <c r="G740" s="38">
        <v>4345</v>
      </c>
      <c r="H740" s="39" t="s">
        <v>6</v>
      </c>
      <c r="I740" s="40" t="s">
        <v>236</v>
      </c>
      <c r="J740" s="141"/>
      <c r="ED740" s="9"/>
      <c r="EE740" s="9"/>
      <c r="EF740" s="9"/>
      <c r="EG740" s="9"/>
      <c r="EH740" s="9"/>
      <c r="EI740" s="9"/>
      <c r="EJ740" s="9"/>
      <c r="EK740" s="9"/>
      <c r="EL740" s="9"/>
      <c r="EM740" s="9"/>
      <c r="EN740" s="9"/>
      <c r="EO740" s="9"/>
      <c r="EP740" s="9"/>
      <c r="EQ740" s="9"/>
      <c r="ER740" s="9"/>
      <c r="ES740" s="9"/>
      <c r="ET740" s="9"/>
      <c r="EU740" s="9"/>
      <c r="EV740" s="9"/>
      <c r="EW740" s="9"/>
      <c r="EX740" s="9"/>
      <c r="EY740" s="9"/>
      <c r="EZ740" s="9"/>
      <c r="FA740" s="9"/>
      <c r="FB740" s="9"/>
      <c r="FC740" s="9"/>
      <c r="FD740" s="9"/>
      <c r="FE740" s="9"/>
      <c r="FF740" s="9"/>
      <c r="FG740" s="9"/>
      <c r="FH740" s="9"/>
      <c r="FI740" s="9"/>
      <c r="FJ740" s="9"/>
      <c r="FK740" s="9"/>
      <c r="FL740" s="9"/>
      <c r="FM740" s="9"/>
      <c r="FN740" s="9"/>
      <c r="FO740" s="9"/>
      <c r="FP740" s="9"/>
      <c r="FQ740" s="9"/>
      <c r="FR740" s="9"/>
      <c r="FS740" s="9"/>
      <c r="FT740" s="9"/>
      <c r="FU740" s="9"/>
      <c r="FV740" s="9"/>
      <c r="FW740" s="9"/>
      <c r="FX740" s="9"/>
      <c r="FY740" s="9"/>
      <c r="FZ740" s="9"/>
      <c r="GA740" s="9"/>
      <c r="GB740" s="9"/>
      <c r="GC740" s="9"/>
      <c r="GD740" s="9"/>
      <c r="GE740" s="9"/>
    </row>
    <row r="741" spans="1:187" ht="28.5" customHeight="1" x14ac:dyDescent="0.2">
      <c r="A741" s="35">
        <f t="shared" si="26"/>
        <v>715</v>
      </c>
      <c r="B741" s="2" t="s">
        <v>11</v>
      </c>
      <c r="C741" s="2" t="s">
        <v>2118</v>
      </c>
      <c r="D741" s="2">
        <v>2002.2</v>
      </c>
      <c r="E741" s="37" t="s">
        <v>1284</v>
      </c>
      <c r="F741" s="38">
        <v>2933</v>
      </c>
      <c r="G741" s="38">
        <v>3222</v>
      </c>
      <c r="H741" s="39" t="s">
        <v>6</v>
      </c>
      <c r="I741" s="40" t="s">
        <v>236</v>
      </c>
      <c r="J741" s="141"/>
      <c r="ED741" s="9"/>
      <c r="EE741" s="9"/>
      <c r="EF741" s="9"/>
      <c r="EG741" s="9"/>
      <c r="EH741" s="9"/>
      <c r="EI741" s="9"/>
      <c r="EJ741" s="9"/>
      <c r="EK741" s="9"/>
      <c r="EL741" s="9"/>
      <c r="EM741" s="9"/>
      <c r="EN741" s="9"/>
      <c r="EO741" s="9"/>
      <c r="EP741" s="9"/>
      <c r="EQ741" s="9"/>
      <c r="ER741" s="9"/>
      <c r="ES741" s="9"/>
      <c r="ET741" s="9"/>
      <c r="EU741" s="9"/>
      <c r="EV741" s="9"/>
      <c r="EW741" s="9"/>
      <c r="EX741" s="9"/>
      <c r="EY741" s="9"/>
      <c r="EZ741" s="9"/>
      <c r="FA741" s="9"/>
      <c r="FB741" s="9"/>
      <c r="FC741" s="9"/>
      <c r="FD741" s="9"/>
      <c r="FE741" s="9"/>
      <c r="FF741" s="9"/>
      <c r="FG741" s="9"/>
      <c r="FH741" s="9"/>
      <c r="FI741" s="9"/>
      <c r="FJ741" s="9"/>
      <c r="FK741" s="9"/>
      <c r="FL741" s="9"/>
      <c r="FM741" s="9"/>
      <c r="FN741" s="9"/>
      <c r="FO741" s="9"/>
      <c r="FP741" s="9"/>
      <c r="FQ741" s="9"/>
      <c r="FR741" s="9"/>
      <c r="FS741" s="9"/>
      <c r="FT741" s="9"/>
      <c r="FU741" s="9"/>
      <c r="FV741" s="9"/>
      <c r="FW741" s="9"/>
      <c r="FX741" s="9"/>
      <c r="FY741" s="9"/>
      <c r="FZ741" s="9"/>
      <c r="GA741" s="9"/>
      <c r="GB741" s="9"/>
      <c r="GC741" s="9"/>
      <c r="GD741" s="9"/>
      <c r="GE741" s="9"/>
    </row>
    <row r="742" spans="1:187" ht="28.5" customHeight="1" x14ac:dyDescent="0.2">
      <c r="A742" s="35">
        <f t="shared" si="26"/>
        <v>716</v>
      </c>
      <c r="B742" s="2" t="s">
        <v>75</v>
      </c>
      <c r="C742" s="2" t="s">
        <v>2117</v>
      </c>
      <c r="D742" s="2">
        <v>2003.8</v>
      </c>
      <c r="E742" s="37" t="s">
        <v>1285</v>
      </c>
      <c r="F742" s="38">
        <v>3804</v>
      </c>
      <c r="G742" s="38">
        <v>4760</v>
      </c>
      <c r="H742" s="39" t="s">
        <v>6</v>
      </c>
      <c r="I742" s="40" t="s">
        <v>236</v>
      </c>
      <c r="J742" s="141"/>
      <c r="ED742" s="9"/>
      <c r="EE742" s="9"/>
      <c r="EF742" s="9"/>
      <c r="EG742" s="9"/>
      <c r="EH742" s="9"/>
      <c r="EI742" s="9"/>
      <c r="EJ742" s="9"/>
      <c r="EK742" s="9"/>
      <c r="EL742" s="9"/>
      <c r="EM742" s="9"/>
      <c r="EN742" s="9"/>
      <c r="EO742" s="9"/>
      <c r="EP742" s="9"/>
      <c r="EQ742" s="9"/>
      <c r="ER742" s="9"/>
      <c r="ES742" s="9"/>
      <c r="ET742" s="9"/>
      <c r="EU742" s="9"/>
      <c r="EV742" s="9"/>
      <c r="EW742" s="9"/>
      <c r="EX742" s="9"/>
      <c r="EY742" s="9"/>
      <c r="EZ742" s="9"/>
      <c r="FA742" s="9"/>
      <c r="FB742" s="9"/>
      <c r="FC742" s="9"/>
      <c r="FD742" s="9"/>
      <c r="FE742" s="9"/>
      <c r="FF742" s="9"/>
      <c r="FG742" s="9"/>
      <c r="FH742" s="9"/>
      <c r="FI742" s="9"/>
      <c r="FJ742" s="9"/>
      <c r="FK742" s="9"/>
      <c r="FL742" s="9"/>
      <c r="FM742" s="9"/>
      <c r="FN742" s="9"/>
      <c r="FO742" s="9"/>
      <c r="FP742" s="9"/>
      <c r="FQ742" s="9"/>
      <c r="FR742" s="9"/>
      <c r="FS742" s="9"/>
      <c r="FT742" s="9"/>
      <c r="FU742" s="9"/>
      <c r="FV742" s="9"/>
      <c r="FW742" s="9"/>
      <c r="FX742" s="9"/>
      <c r="FY742" s="9"/>
      <c r="FZ742" s="9"/>
      <c r="GA742" s="9"/>
      <c r="GB742" s="9"/>
      <c r="GC742" s="9"/>
      <c r="GD742" s="9"/>
      <c r="GE742" s="9"/>
    </row>
    <row r="743" spans="1:187" ht="28.5" customHeight="1" x14ac:dyDescent="0.2">
      <c r="A743" s="35">
        <f t="shared" si="26"/>
        <v>717</v>
      </c>
      <c r="B743" s="2" t="s">
        <v>2</v>
      </c>
      <c r="C743" s="2" t="s">
        <v>2118</v>
      </c>
      <c r="D743" s="2">
        <v>2005.9</v>
      </c>
      <c r="E743" s="37" t="s">
        <v>1290</v>
      </c>
      <c r="F743" s="38">
        <v>2277</v>
      </c>
      <c r="G743" s="38">
        <v>5936</v>
      </c>
      <c r="H743" s="41" t="s">
        <v>6</v>
      </c>
      <c r="I743" s="40" t="s">
        <v>236</v>
      </c>
      <c r="J743" s="141"/>
    </row>
    <row r="744" spans="1:187" ht="28.5" customHeight="1" x14ac:dyDescent="0.2">
      <c r="A744" s="35">
        <f t="shared" si="26"/>
        <v>718</v>
      </c>
      <c r="B744" s="2" t="s">
        <v>90</v>
      </c>
      <c r="C744" s="2" t="s">
        <v>2118</v>
      </c>
      <c r="D744" s="2">
        <v>2005.9</v>
      </c>
      <c r="E744" s="37" t="s">
        <v>908</v>
      </c>
      <c r="F744" s="38">
        <v>1159</v>
      </c>
      <c r="G744" s="38">
        <v>1510</v>
      </c>
      <c r="H744" s="41" t="s">
        <v>6</v>
      </c>
      <c r="I744" s="40" t="s">
        <v>236</v>
      </c>
      <c r="J744" s="280"/>
    </row>
    <row r="745" spans="1:187" ht="28.5" customHeight="1" x14ac:dyDescent="0.2">
      <c r="A745" s="35">
        <f t="shared" si="26"/>
        <v>719</v>
      </c>
      <c r="B745" s="2" t="s">
        <v>85</v>
      </c>
      <c r="C745" s="2" t="s">
        <v>2117</v>
      </c>
      <c r="D745" s="60">
        <v>2005.1</v>
      </c>
      <c r="E745" s="37" t="s">
        <v>1289</v>
      </c>
      <c r="F745" s="38">
        <v>2054</v>
      </c>
      <c r="G745" s="38">
        <v>2353</v>
      </c>
      <c r="H745" s="41" t="s">
        <v>6</v>
      </c>
      <c r="I745" s="40" t="s">
        <v>236</v>
      </c>
      <c r="J745" s="280"/>
    </row>
    <row r="746" spans="1:187" ht="28.5" customHeight="1" x14ac:dyDescent="0.2">
      <c r="A746" s="35">
        <f t="shared" si="26"/>
        <v>720</v>
      </c>
      <c r="B746" s="2" t="s">
        <v>21</v>
      </c>
      <c r="C746" s="2" t="s">
        <v>2118</v>
      </c>
      <c r="D746" s="2">
        <v>2007.3</v>
      </c>
      <c r="E746" s="37" t="s">
        <v>1292</v>
      </c>
      <c r="F746" s="38">
        <v>2361</v>
      </c>
      <c r="G746" s="38">
        <v>2303</v>
      </c>
      <c r="H746" s="39" t="s">
        <v>6</v>
      </c>
      <c r="I746" s="40" t="s">
        <v>236</v>
      </c>
      <c r="J746" s="280"/>
    </row>
    <row r="747" spans="1:187" ht="28.5" customHeight="1" x14ac:dyDescent="0.2">
      <c r="A747" s="35">
        <f t="shared" si="26"/>
        <v>721</v>
      </c>
      <c r="B747" s="2" t="s">
        <v>22</v>
      </c>
      <c r="C747" s="2" t="s">
        <v>2118</v>
      </c>
      <c r="D747" s="2">
        <v>2007.4</v>
      </c>
      <c r="E747" s="37" t="s">
        <v>1198</v>
      </c>
      <c r="F747" s="38">
        <v>3201</v>
      </c>
      <c r="G747" s="38">
        <v>4558</v>
      </c>
      <c r="H747" s="39" t="s">
        <v>6</v>
      </c>
      <c r="I747" s="40" t="s">
        <v>236</v>
      </c>
      <c r="J747" s="280"/>
    </row>
    <row r="748" spans="1:187" ht="28.5" customHeight="1" x14ac:dyDescent="0.2">
      <c r="A748" s="35">
        <f t="shared" si="26"/>
        <v>722</v>
      </c>
      <c r="B748" s="2" t="s">
        <v>23</v>
      </c>
      <c r="C748" s="2" t="s">
        <v>2118</v>
      </c>
      <c r="D748" s="2">
        <v>2007.4</v>
      </c>
      <c r="E748" s="37" t="s">
        <v>1198</v>
      </c>
      <c r="F748" s="38">
        <v>1062</v>
      </c>
      <c r="G748" s="38">
        <v>1380</v>
      </c>
      <c r="H748" s="39" t="s">
        <v>6</v>
      </c>
      <c r="I748" s="40" t="s">
        <v>236</v>
      </c>
      <c r="J748" s="280"/>
    </row>
    <row r="749" spans="1:187" ht="28.5" customHeight="1" x14ac:dyDescent="0.2">
      <c r="A749" s="35">
        <f t="shared" si="26"/>
        <v>723</v>
      </c>
      <c r="B749" s="2" t="s">
        <v>28</v>
      </c>
      <c r="C749" s="2" t="s">
        <v>2118</v>
      </c>
      <c r="D749" s="2">
        <v>2007.7</v>
      </c>
      <c r="E749" s="37" t="s">
        <v>1148</v>
      </c>
      <c r="F749" s="38">
        <v>3050</v>
      </c>
      <c r="G749" s="38">
        <v>3761</v>
      </c>
      <c r="H749" s="39" t="s">
        <v>6</v>
      </c>
      <c r="I749" s="40" t="s">
        <v>236</v>
      </c>
      <c r="J749" s="280"/>
    </row>
    <row r="750" spans="1:187" ht="28.5" customHeight="1" x14ac:dyDescent="0.2">
      <c r="A750" s="35">
        <f t="shared" si="26"/>
        <v>724</v>
      </c>
      <c r="B750" s="2" t="s">
        <v>33</v>
      </c>
      <c r="C750" s="2" t="s">
        <v>2118</v>
      </c>
      <c r="D750" s="2">
        <v>2007.8</v>
      </c>
      <c r="E750" s="37" t="s">
        <v>935</v>
      </c>
      <c r="F750" s="38">
        <v>3184</v>
      </c>
      <c r="G750" s="38">
        <v>4702</v>
      </c>
      <c r="H750" s="39" t="s">
        <v>6</v>
      </c>
      <c r="I750" s="40" t="s">
        <v>236</v>
      </c>
      <c r="J750" s="280"/>
    </row>
    <row r="751" spans="1:187" ht="28.5" customHeight="1" x14ac:dyDescent="0.2">
      <c r="A751" s="35">
        <f t="shared" si="26"/>
        <v>725</v>
      </c>
      <c r="B751" s="2" t="s">
        <v>29</v>
      </c>
      <c r="C751" s="2" t="s">
        <v>2118</v>
      </c>
      <c r="D751" s="2">
        <v>2007.9</v>
      </c>
      <c r="E751" s="37" t="s">
        <v>1148</v>
      </c>
      <c r="F751" s="38">
        <v>4042</v>
      </c>
      <c r="G751" s="38">
        <v>5393</v>
      </c>
      <c r="H751" s="39" t="s">
        <v>6</v>
      </c>
      <c r="I751" s="40" t="s">
        <v>236</v>
      </c>
      <c r="J751" s="280"/>
    </row>
    <row r="752" spans="1:187" ht="28.5" customHeight="1" x14ac:dyDescent="0.2">
      <c r="A752" s="35">
        <f t="shared" si="26"/>
        <v>726</v>
      </c>
      <c r="B752" s="2" t="s">
        <v>25</v>
      </c>
      <c r="C752" s="2" t="s">
        <v>2118</v>
      </c>
      <c r="D752" s="2">
        <v>2007.11</v>
      </c>
      <c r="E752" s="37" t="s">
        <v>1148</v>
      </c>
      <c r="F752" s="38">
        <v>6533</v>
      </c>
      <c r="G752" s="38">
        <v>8999</v>
      </c>
      <c r="H752" s="41" t="s">
        <v>6</v>
      </c>
      <c r="I752" s="40" t="s">
        <v>236</v>
      </c>
      <c r="J752" s="141"/>
    </row>
    <row r="753" spans="1:10" ht="28.5" customHeight="1" x14ac:dyDescent="0.2">
      <c r="A753" s="35">
        <f t="shared" si="26"/>
        <v>727</v>
      </c>
      <c r="B753" s="2" t="s">
        <v>37</v>
      </c>
      <c r="C753" s="2" t="s">
        <v>2118</v>
      </c>
      <c r="D753" s="2">
        <v>2008.1</v>
      </c>
      <c r="E753" s="37" t="s">
        <v>1148</v>
      </c>
      <c r="F753" s="38">
        <v>1449</v>
      </c>
      <c r="G753" s="38">
        <v>2200</v>
      </c>
      <c r="H753" s="41" t="s">
        <v>6</v>
      </c>
      <c r="I753" s="40" t="s">
        <v>236</v>
      </c>
      <c r="J753" s="141"/>
    </row>
    <row r="754" spans="1:10" ht="28.5" customHeight="1" x14ac:dyDescent="0.2">
      <c r="A754" s="35">
        <f t="shared" si="26"/>
        <v>728</v>
      </c>
      <c r="B754" s="2" t="s">
        <v>36</v>
      </c>
      <c r="C754" s="2" t="s">
        <v>2118</v>
      </c>
      <c r="D754" s="2">
        <v>2008.4</v>
      </c>
      <c r="E754" s="37" t="s">
        <v>1148</v>
      </c>
      <c r="F754" s="38">
        <v>2930</v>
      </c>
      <c r="G754" s="38">
        <v>4108</v>
      </c>
      <c r="H754" s="41" t="s">
        <v>8</v>
      </c>
      <c r="I754" s="40" t="s">
        <v>236</v>
      </c>
      <c r="J754" s="141"/>
    </row>
    <row r="755" spans="1:10" ht="28.5" customHeight="1" x14ac:dyDescent="0.2">
      <c r="A755" s="35">
        <f t="shared" si="26"/>
        <v>729</v>
      </c>
      <c r="B755" s="2" t="s">
        <v>55</v>
      </c>
      <c r="C755" s="2" t="s">
        <v>2117</v>
      </c>
      <c r="D755" s="2">
        <v>2008.12</v>
      </c>
      <c r="E755" s="37" t="s">
        <v>1260</v>
      </c>
      <c r="F755" s="38">
        <v>1245</v>
      </c>
      <c r="G755" s="38">
        <v>2148</v>
      </c>
      <c r="H755" s="41" t="s">
        <v>109</v>
      </c>
      <c r="I755" s="40" t="s">
        <v>236</v>
      </c>
      <c r="J755" s="141"/>
    </row>
    <row r="756" spans="1:10" ht="28.5" customHeight="1" x14ac:dyDescent="0.2">
      <c r="A756" s="35">
        <f t="shared" si="26"/>
        <v>730</v>
      </c>
      <c r="B756" s="2" t="s">
        <v>53</v>
      </c>
      <c r="C756" s="2" t="s">
        <v>2117</v>
      </c>
      <c r="D756" s="2">
        <v>2008.12</v>
      </c>
      <c r="E756" s="37" t="s">
        <v>989</v>
      </c>
      <c r="F756" s="38">
        <v>6068</v>
      </c>
      <c r="G756" s="38">
        <v>7882</v>
      </c>
      <c r="H756" s="41" t="s">
        <v>109</v>
      </c>
      <c r="I756" s="40" t="s">
        <v>236</v>
      </c>
      <c r="J756" s="141"/>
    </row>
    <row r="757" spans="1:10" ht="28.5" customHeight="1" x14ac:dyDescent="0.2">
      <c r="A757" s="35">
        <f t="shared" si="26"/>
        <v>731</v>
      </c>
      <c r="B757" s="2" t="s">
        <v>56</v>
      </c>
      <c r="C757" s="2" t="s">
        <v>2117</v>
      </c>
      <c r="D757" s="2">
        <v>2009.1</v>
      </c>
      <c r="E757" s="37" t="s">
        <v>1148</v>
      </c>
      <c r="F757" s="38">
        <v>2769</v>
      </c>
      <c r="G757" s="38">
        <v>5657</v>
      </c>
      <c r="H757" s="39" t="s">
        <v>8</v>
      </c>
      <c r="I757" s="40" t="s">
        <v>236</v>
      </c>
      <c r="J757" s="141"/>
    </row>
    <row r="758" spans="1:10" ht="28.5" customHeight="1" x14ac:dyDescent="0.2">
      <c r="A758" s="35">
        <f t="shared" si="26"/>
        <v>732</v>
      </c>
      <c r="B758" s="2" t="s">
        <v>59</v>
      </c>
      <c r="C758" s="2" t="s">
        <v>2117</v>
      </c>
      <c r="D758" s="2">
        <v>2009.3</v>
      </c>
      <c r="E758" s="37" t="s">
        <v>1148</v>
      </c>
      <c r="F758" s="38">
        <v>4293</v>
      </c>
      <c r="G758" s="38">
        <v>8747</v>
      </c>
      <c r="H758" s="39" t="s">
        <v>6</v>
      </c>
      <c r="I758" s="40" t="s">
        <v>236</v>
      </c>
      <c r="J758" s="141"/>
    </row>
    <row r="759" spans="1:10" ht="28.5" customHeight="1" x14ac:dyDescent="0.2">
      <c r="A759" s="35">
        <f t="shared" si="26"/>
        <v>733</v>
      </c>
      <c r="B759" s="2" t="s">
        <v>68</v>
      </c>
      <c r="C759" s="2" t="s">
        <v>2126</v>
      </c>
      <c r="D759" s="2">
        <v>2009.6</v>
      </c>
      <c r="E759" s="37" t="s">
        <v>1268</v>
      </c>
      <c r="F759" s="38">
        <v>1982</v>
      </c>
      <c r="G759" s="38">
        <v>2426</v>
      </c>
      <c r="H759" s="39" t="s">
        <v>6</v>
      </c>
      <c r="I759" s="40" t="s">
        <v>236</v>
      </c>
      <c r="J759" s="141"/>
    </row>
    <row r="760" spans="1:10" ht="28.5" customHeight="1" x14ac:dyDescent="0.2">
      <c r="A760" s="35">
        <f t="shared" si="26"/>
        <v>734</v>
      </c>
      <c r="B760" s="2" t="s">
        <v>57</v>
      </c>
      <c r="C760" s="2" t="s">
        <v>2117</v>
      </c>
      <c r="D760" s="2">
        <v>2009.6</v>
      </c>
      <c r="E760" s="37" t="s">
        <v>1269</v>
      </c>
      <c r="F760" s="38">
        <v>3445</v>
      </c>
      <c r="G760" s="38">
        <v>4812</v>
      </c>
      <c r="H760" s="39" t="s">
        <v>6</v>
      </c>
      <c r="I760" s="40" t="s">
        <v>236</v>
      </c>
      <c r="J760" s="141"/>
    </row>
    <row r="761" spans="1:10" ht="28.5" customHeight="1" x14ac:dyDescent="0.2">
      <c r="A761" s="35">
        <f t="shared" si="26"/>
        <v>735</v>
      </c>
      <c r="B761" s="2" t="s">
        <v>62</v>
      </c>
      <c r="C761" s="2" t="s">
        <v>2117</v>
      </c>
      <c r="D761" s="2">
        <v>2009.7</v>
      </c>
      <c r="E761" s="37" t="s">
        <v>1270</v>
      </c>
      <c r="F761" s="38">
        <v>3100</v>
      </c>
      <c r="G761" s="38">
        <v>3587</v>
      </c>
      <c r="H761" s="41" t="s">
        <v>109</v>
      </c>
      <c r="I761" s="40" t="s">
        <v>236</v>
      </c>
      <c r="J761" s="141"/>
    </row>
    <row r="762" spans="1:10" ht="28.5" customHeight="1" x14ac:dyDescent="0.2">
      <c r="A762" s="35">
        <f t="shared" si="26"/>
        <v>736</v>
      </c>
      <c r="B762" s="2" t="s">
        <v>122</v>
      </c>
      <c r="C762" s="2" t="s">
        <v>2117</v>
      </c>
      <c r="D762" s="2">
        <v>2009.9</v>
      </c>
      <c r="E762" s="37" t="s">
        <v>1272</v>
      </c>
      <c r="F762" s="38">
        <v>3010</v>
      </c>
      <c r="G762" s="38">
        <v>3504</v>
      </c>
      <c r="H762" s="41" t="s">
        <v>109</v>
      </c>
      <c r="I762" s="40" t="s">
        <v>236</v>
      </c>
      <c r="J762" s="141"/>
    </row>
    <row r="763" spans="1:10" ht="28.5" customHeight="1" x14ac:dyDescent="0.2">
      <c r="A763" s="35">
        <f t="shared" si="26"/>
        <v>737</v>
      </c>
      <c r="B763" s="2" t="s">
        <v>116</v>
      </c>
      <c r="C763" s="2" t="s">
        <v>2117</v>
      </c>
      <c r="D763" s="60">
        <v>2009.1</v>
      </c>
      <c r="E763" s="37" t="s">
        <v>1274</v>
      </c>
      <c r="F763" s="38">
        <v>1641</v>
      </c>
      <c r="G763" s="38">
        <v>3634</v>
      </c>
      <c r="H763" s="41" t="s">
        <v>124</v>
      </c>
      <c r="I763" s="40" t="s">
        <v>236</v>
      </c>
      <c r="J763" s="141"/>
    </row>
    <row r="764" spans="1:10" ht="28.5" customHeight="1" x14ac:dyDescent="0.2">
      <c r="A764" s="35">
        <f t="shared" si="26"/>
        <v>738</v>
      </c>
      <c r="B764" s="2" t="s">
        <v>112</v>
      </c>
      <c r="C764" s="2" t="s">
        <v>2127</v>
      </c>
      <c r="D764" s="2">
        <v>2009.12</v>
      </c>
      <c r="E764" s="37" t="s">
        <v>1140</v>
      </c>
      <c r="F764" s="38">
        <v>2518</v>
      </c>
      <c r="G764" s="38">
        <v>2616</v>
      </c>
      <c r="H764" s="41" t="s">
        <v>6</v>
      </c>
      <c r="I764" s="40" t="s">
        <v>236</v>
      </c>
      <c r="J764" s="141"/>
    </row>
    <row r="765" spans="1:10" ht="28.5" customHeight="1" x14ac:dyDescent="0.2">
      <c r="A765" s="35">
        <f t="shared" si="26"/>
        <v>739</v>
      </c>
      <c r="B765" s="2" t="s">
        <v>128</v>
      </c>
      <c r="C765" s="2" t="s">
        <v>2128</v>
      </c>
      <c r="D765" s="2">
        <v>2009.12</v>
      </c>
      <c r="E765" s="37" t="s">
        <v>1208</v>
      </c>
      <c r="F765" s="38">
        <v>3372</v>
      </c>
      <c r="G765" s="38">
        <v>3462</v>
      </c>
      <c r="H765" s="41" t="s">
        <v>6</v>
      </c>
      <c r="I765" s="40" t="s">
        <v>236</v>
      </c>
      <c r="J765" s="141"/>
    </row>
    <row r="766" spans="1:10" ht="28.5" customHeight="1" x14ac:dyDescent="0.2">
      <c r="A766" s="35">
        <f t="shared" si="26"/>
        <v>740</v>
      </c>
      <c r="B766" s="2" t="s">
        <v>132</v>
      </c>
      <c r="C766" s="2" t="s">
        <v>2127</v>
      </c>
      <c r="D766" s="2">
        <v>2010.3</v>
      </c>
      <c r="E766" s="37" t="s">
        <v>1278</v>
      </c>
      <c r="F766" s="38">
        <v>2933</v>
      </c>
      <c r="G766" s="38">
        <v>4605</v>
      </c>
      <c r="H766" s="41" t="s">
        <v>124</v>
      </c>
      <c r="I766" s="40" t="s">
        <v>236</v>
      </c>
      <c r="J766" s="141"/>
    </row>
    <row r="767" spans="1:10" ht="28.5" customHeight="1" x14ac:dyDescent="0.2">
      <c r="A767" s="35">
        <f t="shared" si="26"/>
        <v>741</v>
      </c>
      <c r="B767" s="2" t="s">
        <v>1339</v>
      </c>
      <c r="C767" s="2" t="s">
        <v>2117</v>
      </c>
      <c r="D767" s="2">
        <v>2010.4</v>
      </c>
      <c r="E767" s="37" t="s">
        <v>1280</v>
      </c>
      <c r="F767" s="38">
        <v>3153</v>
      </c>
      <c r="G767" s="38">
        <v>5121</v>
      </c>
      <c r="H767" s="41" t="s">
        <v>6</v>
      </c>
      <c r="I767" s="40" t="s">
        <v>236</v>
      </c>
      <c r="J767" s="141"/>
    </row>
    <row r="768" spans="1:10" ht="28.5" customHeight="1" x14ac:dyDescent="0.2">
      <c r="A768" s="35">
        <f t="shared" si="26"/>
        <v>742</v>
      </c>
      <c r="B768" s="2" t="s">
        <v>134</v>
      </c>
      <c r="C768" s="2" t="s">
        <v>2117</v>
      </c>
      <c r="D768" s="2">
        <v>2010.5</v>
      </c>
      <c r="E768" s="37" t="s">
        <v>1051</v>
      </c>
      <c r="F768" s="38">
        <v>3777</v>
      </c>
      <c r="G768" s="38">
        <v>8536</v>
      </c>
      <c r="H768" s="41" t="s">
        <v>6</v>
      </c>
      <c r="I768" s="40" t="s">
        <v>236</v>
      </c>
      <c r="J768" s="141"/>
    </row>
    <row r="769" spans="1:10" ht="28.5" customHeight="1" x14ac:dyDescent="0.2">
      <c r="A769" s="35">
        <f t="shared" si="26"/>
        <v>743</v>
      </c>
      <c r="B769" s="2" t="s">
        <v>1340</v>
      </c>
      <c r="C769" s="2" t="s">
        <v>2130</v>
      </c>
      <c r="D769" s="2">
        <v>2010.8</v>
      </c>
      <c r="E769" s="37" t="s">
        <v>1208</v>
      </c>
      <c r="F769" s="38">
        <v>3282</v>
      </c>
      <c r="G769" s="38">
        <v>5046</v>
      </c>
      <c r="H769" s="41" t="s">
        <v>6</v>
      </c>
      <c r="I769" s="40" t="s">
        <v>236</v>
      </c>
      <c r="J769" s="13"/>
    </row>
    <row r="770" spans="1:10" ht="28.5" customHeight="1" x14ac:dyDescent="0.2">
      <c r="A770" s="35">
        <f t="shared" si="26"/>
        <v>744</v>
      </c>
      <c r="B770" s="2" t="s">
        <v>260</v>
      </c>
      <c r="C770" s="2" t="s">
        <v>2117</v>
      </c>
      <c r="D770" s="2">
        <v>2010.9</v>
      </c>
      <c r="E770" s="37" t="s">
        <v>1233</v>
      </c>
      <c r="F770" s="38">
        <v>4316</v>
      </c>
      <c r="G770" s="38">
        <v>6603</v>
      </c>
      <c r="H770" s="41" t="s">
        <v>6</v>
      </c>
      <c r="I770" s="40" t="s">
        <v>236</v>
      </c>
      <c r="J770" s="141"/>
    </row>
    <row r="771" spans="1:10" ht="28.5" customHeight="1" x14ac:dyDescent="0.2">
      <c r="A771" s="35">
        <f t="shared" si="26"/>
        <v>745</v>
      </c>
      <c r="B771" s="2" t="s">
        <v>145</v>
      </c>
      <c r="C771" s="2" t="s">
        <v>2128</v>
      </c>
      <c r="D771" s="2">
        <v>2010.9</v>
      </c>
      <c r="E771" s="37" t="s">
        <v>1148</v>
      </c>
      <c r="F771" s="38">
        <v>794</v>
      </c>
      <c r="G771" s="38">
        <v>1291</v>
      </c>
      <c r="H771" s="233" t="s">
        <v>124</v>
      </c>
      <c r="I771" s="257" t="s">
        <v>236</v>
      </c>
      <c r="J771" s="141"/>
    </row>
    <row r="772" spans="1:10" ht="28.5" customHeight="1" x14ac:dyDescent="0.2">
      <c r="A772" s="35">
        <f t="shared" si="26"/>
        <v>746</v>
      </c>
      <c r="B772" s="2" t="s">
        <v>342</v>
      </c>
      <c r="C772" s="2" t="s">
        <v>2127</v>
      </c>
      <c r="D772" s="2">
        <v>2010.9</v>
      </c>
      <c r="E772" s="37" t="s">
        <v>1237</v>
      </c>
      <c r="F772" s="38">
        <v>3153</v>
      </c>
      <c r="G772" s="38">
        <v>2861</v>
      </c>
      <c r="H772" s="41" t="s">
        <v>6</v>
      </c>
      <c r="I772" s="40" t="s">
        <v>236</v>
      </c>
      <c r="J772" s="141"/>
    </row>
    <row r="773" spans="1:10" ht="28.5" customHeight="1" x14ac:dyDescent="0.2">
      <c r="A773" s="35">
        <f t="shared" si="26"/>
        <v>747</v>
      </c>
      <c r="B773" s="49" t="s">
        <v>343</v>
      </c>
      <c r="C773" s="49" t="s">
        <v>2117</v>
      </c>
      <c r="D773" s="49">
        <v>2010.9</v>
      </c>
      <c r="E773" s="68" t="s">
        <v>1238</v>
      </c>
      <c r="F773" s="69">
        <v>3067</v>
      </c>
      <c r="G773" s="69">
        <v>5173</v>
      </c>
      <c r="H773" s="70" t="s">
        <v>6</v>
      </c>
      <c r="I773" s="71" t="s">
        <v>236</v>
      </c>
      <c r="J773" s="141"/>
    </row>
    <row r="774" spans="1:10" ht="28.5" customHeight="1" x14ac:dyDescent="0.2">
      <c r="A774" s="35">
        <f t="shared" si="26"/>
        <v>748</v>
      </c>
      <c r="B774" s="30" t="s">
        <v>344</v>
      </c>
      <c r="C774" s="30" t="s">
        <v>2127</v>
      </c>
      <c r="D774" s="193">
        <v>2010.1</v>
      </c>
      <c r="E774" s="31" t="s">
        <v>1239</v>
      </c>
      <c r="F774" s="32">
        <v>3282</v>
      </c>
      <c r="G774" s="32">
        <v>4926</v>
      </c>
      <c r="H774" s="33" t="s">
        <v>6</v>
      </c>
      <c r="I774" s="34" t="s">
        <v>236</v>
      </c>
      <c r="J774" s="141"/>
    </row>
    <row r="775" spans="1:10" ht="28.5" customHeight="1" x14ac:dyDescent="0.2">
      <c r="A775" s="35">
        <f t="shared" si="26"/>
        <v>749</v>
      </c>
      <c r="B775" s="2" t="s">
        <v>155</v>
      </c>
      <c r="C775" s="2" t="s">
        <v>2127</v>
      </c>
      <c r="D775" s="2">
        <v>2010.11</v>
      </c>
      <c r="E775" s="37" t="s">
        <v>961</v>
      </c>
      <c r="F775" s="38">
        <v>3667</v>
      </c>
      <c r="G775" s="38">
        <v>7351</v>
      </c>
      <c r="H775" s="233" t="s">
        <v>124</v>
      </c>
      <c r="I775" s="257" t="s">
        <v>236</v>
      </c>
      <c r="J775" s="141"/>
    </row>
    <row r="776" spans="1:10" ht="28.5" customHeight="1" x14ac:dyDescent="0.2">
      <c r="A776" s="35">
        <f t="shared" si="26"/>
        <v>750</v>
      </c>
      <c r="B776" s="2" t="s">
        <v>167</v>
      </c>
      <c r="C776" s="2" t="s">
        <v>2127</v>
      </c>
      <c r="D776" s="2">
        <v>2010.12</v>
      </c>
      <c r="E776" s="37" t="s">
        <v>1245</v>
      </c>
      <c r="F776" s="38">
        <v>1881</v>
      </c>
      <c r="G776" s="38">
        <v>1626</v>
      </c>
      <c r="H776" s="233" t="s">
        <v>6</v>
      </c>
      <c r="I776" s="257" t="s">
        <v>236</v>
      </c>
      <c r="J776" s="141"/>
    </row>
    <row r="777" spans="1:10" ht="28.5" customHeight="1" x14ac:dyDescent="0.2">
      <c r="A777" s="35">
        <f t="shared" si="26"/>
        <v>751</v>
      </c>
      <c r="B777" s="2" t="s">
        <v>162</v>
      </c>
      <c r="C777" s="2" t="s">
        <v>2127</v>
      </c>
      <c r="D777" s="2">
        <v>2011.3</v>
      </c>
      <c r="E777" s="37" t="s">
        <v>1248</v>
      </c>
      <c r="F777" s="38">
        <v>3415</v>
      </c>
      <c r="G777" s="38">
        <v>9173</v>
      </c>
      <c r="H777" s="41" t="s">
        <v>6</v>
      </c>
      <c r="I777" s="40" t="s">
        <v>236</v>
      </c>
      <c r="J777" s="141"/>
    </row>
    <row r="778" spans="1:10" ht="28.5" customHeight="1" x14ac:dyDescent="0.2">
      <c r="A778" s="35">
        <f t="shared" si="26"/>
        <v>752</v>
      </c>
      <c r="B778" s="2" t="s">
        <v>175</v>
      </c>
      <c r="C778" s="2" t="s">
        <v>2136</v>
      </c>
      <c r="D778" s="2">
        <v>2011.4</v>
      </c>
      <c r="E778" s="37" t="s">
        <v>1296</v>
      </c>
      <c r="F778" s="38">
        <v>2783</v>
      </c>
      <c r="G778" s="38">
        <v>2731</v>
      </c>
      <c r="H778" s="41" t="s">
        <v>6</v>
      </c>
      <c r="I778" s="40" t="s">
        <v>236</v>
      </c>
      <c r="J778" s="141"/>
    </row>
    <row r="779" spans="1:10" ht="28.5" customHeight="1" x14ac:dyDescent="0.2">
      <c r="A779" s="35">
        <f t="shared" si="26"/>
        <v>753</v>
      </c>
      <c r="B779" s="2" t="s">
        <v>186</v>
      </c>
      <c r="C779" s="2" t="s">
        <v>2127</v>
      </c>
      <c r="D779" s="2">
        <v>2011.6</v>
      </c>
      <c r="E779" s="37" t="s">
        <v>1255</v>
      </c>
      <c r="F779" s="38">
        <v>2554</v>
      </c>
      <c r="G779" s="38">
        <v>3326</v>
      </c>
      <c r="H779" s="41" t="s">
        <v>6</v>
      </c>
      <c r="I779" s="40" t="s">
        <v>236</v>
      </c>
      <c r="J779" s="141"/>
    </row>
    <row r="780" spans="1:10" ht="28.5" customHeight="1" x14ac:dyDescent="0.2">
      <c r="A780" s="35">
        <f t="shared" si="26"/>
        <v>754</v>
      </c>
      <c r="B780" s="2" t="s">
        <v>1345</v>
      </c>
      <c r="C780" s="2" t="s">
        <v>2117</v>
      </c>
      <c r="D780" s="2">
        <v>2011.6</v>
      </c>
      <c r="E780" s="37" t="s">
        <v>1257</v>
      </c>
      <c r="F780" s="38">
        <v>2423</v>
      </c>
      <c r="G780" s="38">
        <v>2269</v>
      </c>
      <c r="H780" s="41" t="s">
        <v>6</v>
      </c>
      <c r="I780" s="40" t="s">
        <v>236</v>
      </c>
      <c r="J780" s="141"/>
    </row>
    <row r="781" spans="1:10" ht="28.5" customHeight="1" x14ac:dyDescent="0.2">
      <c r="A781" s="35">
        <f t="shared" si="26"/>
        <v>755</v>
      </c>
      <c r="B781" s="2" t="s">
        <v>319</v>
      </c>
      <c r="C781" s="2" t="s">
        <v>2127</v>
      </c>
      <c r="D781" s="2">
        <v>2011.8</v>
      </c>
      <c r="E781" s="37" t="s">
        <v>1187</v>
      </c>
      <c r="F781" s="38">
        <v>4880</v>
      </c>
      <c r="G781" s="38">
        <v>7535</v>
      </c>
      <c r="H781" s="41" t="s">
        <v>109</v>
      </c>
      <c r="I781" s="40" t="s">
        <v>236</v>
      </c>
      <c r="J781" s="141"/>
    </row>
    <row r="782" spans="1:10" ht="28.5" customHeight="1" x14ac:dyDescent="0.2">
      <c r="A782" s="35">
        <f t="shared" si="26"/>
        <v>756</v>
      </c>
      <c r="B782" s="2" t="s">
        <v>276</v>
      </c>
      <c r="C782" s="2" t="s">
        <v>2127</v>
      </c>
      <c r="D782" s="2">
        <v>2011.9</v>
      </c>
      <c r="E782" s="37" t="s">
        <v>1167</v>
      </c>
      <c r="F782" s="38">
        <v>3304</v>
      </c>
      <c r="G782" s="38">
        <v>7429</v>
      </c>
      <c r="H782" s="41" t="s">
        <v>109</v>
      </c>
      <c r="I782" s="40" t="s">
        <v>236</v>
      </c>
      <c r="J782" s="141"/>
    </row>
    <row r="783" spans="1:10" ht="28.5" customHeight="1" x14ac:dyDescent="0.2">
      <c r="A783" s="35">
        <f t="shared" si="26"/>
        <v>757</v>
      </c>
      <c r="B783" s="2" t="s">
        <v>277</v>
      </c>
      <c r="C783" s="2" t="s">
        <v>2127</v>
      </c>
      <c r="D783" s="2">
        <v>2011.9</v>
      </c>
      <c r="E783" s="37" t="s">
        <v>1335</v>
      </c>
      <c r="F783" s="38">
        <v>1661</v>
      </c>
      <c r="G783" s="38">
        <v>2654</v>
      </c>
      <c r="H783" s="41" t="s">
        <v>109</v>
      </c>
      <c r="I783" s="40" t="s">
        <v>236</v>
      </c>
      <c r="J783" s="141"/>
    </row>
    <row r="784" spans="1:10" ht="28.5" customHeight="1" x14ac:dyDescent="0.2">
      <c r="A784" s="35">
        <f t="shared" si="26"/>
        <v>758</v>
      </c>
      <c r="B784" s="2" t="s">
        <v>280</v>
      </c>
      <c r="C784" s="2" t="s">
        <v>2127</v>
      </c>
      <c r="D784" s="60">
        <v>2011.1</v>
      </c>
      <c r="E784" s="37" t="s">
        <v>1191</v>
      </c>
      <c r="F784" s="38">
        <v>2677</v>
      </c>
      <c r="G784" s="38">
        <v>3379</v>
      </c>
      <c r="H784" s="41" t="s">
        <v>109</v>
      </c>
      <c r="I784" s="40" t="s">
        <v>236</v>
      </c>
      <c r="J784" s="141"/>
    </row>
    <row r="785" spans="1:10" ht="28.5" customHeight="1" x14ac:dyDescent="0.2">
      <c r="A785" s="35">
        <f t="shared" si="26"/>
        <v>759</v>
      </c>
      <c r="B785" s="2" t="s">
        <v>192</v>
      </c>
      <c r="C785" s="2" t="s">
        <v>2141</v>
      </c>
      <c r="D785" s="2">
        <v>2011.12</v>
      </c>
      <c r="E785" s="37" t="s">
        <v>1202</v>
      </c>
      <c r="F785" s="38">
        <v>2895</v>
      </c>
      <c r="G785" s="38">
        <v>5339</v>
      </c>
      <c r="H785" s="41" t="s">
        <v>109</v>
      </c>
      <c r="I785" s="40" t="s">
        <v>236</v>
      </c>
      <c r="J785" s="141"/>
    </row>
    <row r="786" spans="1:10" ht="28.5" customHeight="1" x14ac:dyDescent="0.2">
      <c r="A786" s="35">
        <f t="shared" si="26"/>
        <v>760</v>
      </c>
      <c r="B786" s="2" t="s">
        <v>291</v>
      </c>
      <c r="C786" s="2" t="s">
        <v>2117</v>
      </c>
      <c r="D786" s="2">
        <v>2012.2</v>
      </c>
      <c r="E786" s="37" t="s">
        <v>1140</v>
      </c>
      <c r="F786" s="38">
        <v>2724</v>
      </c>
      <c r="G786" s="38">
        <v>3119</v>
      </c>
      <c r="H786" s="41" t="s">
        <v>109</v>
      </c>
      <c r="I786" s="40" t="s">
        <v>236</v>
      </c>
      <c r="J786" s="141"/>
    </row>
    <row r="787" spans="1:10" ht="28.5" customHeight="1" x14ac:dyDescent="0.2">
      <c r="A787" s="35">
        <f t="shared" si="26"/>
        <v>761</v>
      </c>
      <c r="B787" s="2" t="s">
        <v>321</v>
      </c>
      <c r="C787" s="2" t="s">
        <v>2117</v>
      </c>
      <c r="D787" s="2">
        <v>2012.2</v>
      </c>
      <c r="E787" s="37" t="s">
        <v>1172</v>
      </c>
      <c r="F787" s="38">
        <v>2061</v>
      </c>
      <c r="G787" s="38">
        <v>1845</v>
      </c>
      <c r="H787" s="41" t="s">
        <v>109</v>
      </c>
      <c r="I787" s="40" t="s">
        <v>236</v>
      </c>
      <c r="J787" s="141"/>
    </row>
    <row r="788" spans="1:10" ht="28.5" customHeight="1" x14ac:dyDescent="0.2">
      <c r="A788" s="35">
        <f t="shared" si="26"/>
        <v>762</v>
      </c>
      <c r="B788" s="2" t="s">
        <v>295</v>
      </c>
      <c r="C788" s="2" t="s">
        <v>2144</v>
      </c>
      <c r="D788" s="2">
        <v>2012.3</v>
      </c>
      <c r="E788" s="37" t="s">
        <v>1210</v>
      </c>
      <c r="F788" s="38">
        <v>2492</v>
      </c>
      <c r="G788" s="38">
        <v>4051</v>
      </c>
      <c r="H788" s="41" t="s">
        <v>109</v>
      </c>
      <c r="I788" s="40" t="s">
        <v>236</v>
      </c>
      <c r="J788" s="143"/>
    </row>
    <row r="789" spans="1:10" ht="28.5" customHeight="1" x14ac:dyDescent="0.2">
      <c r="A789" s="35">
        <f t="shared" si="26"/>
        <v>763</v>
      </c>
      <c r="B789" s="2" t="s">
        <v>346</v>
      </c>
      <c r="C789" s="2" t="s">
        <v>2144</v>
      </c>
      <c r="D789" s="2">
        <v>2012.3</v>
      </c>
      <c r="E789" s="37" t="s">
        <v>913</v>
      </c>
      <c r="F789" s="38">
        <v>4761</v>
      </c>
      <c r="G789" s="38">
        <v>6517</v>
      </c>
      <c r="H789" s="41" t="s">
        <v>109</v>
      </c>
      <c r="I789" s="40" t="s">
        <v>236</v>
      </c>
      <c r="J789" s="143"/>
    </row>
    <row r="790" spans="1:10" ht="28.5" customHeight="1" x14ac:dyDescent="0.2">
      <c r="A790" s="35">
        <f t="shared" si="26"/>
        <v>764</v>
      </c>
      <c r="B790" s="2" t="s">
        <v>1338</v>
      </c>
      <c r="C790" s="2" t="s">
        <v>2144</v>
      </c>
      <c r="D790" s="2">
        <v>2012.3</v>
      </c>
      <c r="E790" s="37" t="s">
        <v>1211</v>
      </c>
      <c r="F790" s="38">
        <v>2891</v>
      </c>
      <c r="G790" s="38">
        <v>2983</v>
      </c>
      <c r="H790" s="41" t="s">
        <v>109</v>
      </c>
      <c r="I790" s="40" t="s">
        <v>236</v>
      </c>
      <c r="J790" s="143"/>
    </row>
    <row r="791" spans="1:10" ht="28.5" customHeight="1" x14ac:dyDescent="0.2">
      <c r="A791" s="35">
        <f t="shared" si="26"/>
        <v>765</v>
      </c>
      <c r="B791" s="2" t="s">
        <v>464</v>
      </c>
      <c r="C791" s="2" t="s">
        <v>2117</v>
      </c>
      <c r="D791" s="2">
        <v>2012.6</v>
      </c>
      <c r="E791" s="37" t="s">
        <v>1219</v>
      </c>
      <c r="F791" s="38">
        <v>2710</v>
      </c>
      <c r="G791" s="38">
        <v>5180</v>
      </c>
      <c r="H791" s="41" t="s">
        <v>6</v>
      </c>
      <c r="I791" s="40" t="s">
        <v>236</v>
      </c>
      <c r="J791" s="143"/>
    </row>
    <row r="792" spans="1:10" ht="28.5" customHeight="1" x14ac:dyDescent="0.2">
      <c r="A792" s="35">
        <f t="shared" si="26"/>
        <v>766</v>
      </c>
      <c r="B792" s="2" t="s">
        <v>1341</v>
      </c>
      <c r="C792" s="2" t="s">
        <v>2117</v>
      </c>
      <c r="D792" s="2">
        <v>2012.6</v>
      </c>
      <c r="E792" s="37" t="s">
        <v>1221</v>
      </c>
      <c r="F792" s="38">
        <v>2625</v>
      </c>
      <c r="G792" s="38">
        <v>3407</v>
      </c>
      <c r="H792" s="41" t="s">
        <v>6</v>
      </c>
      <c r="I792" s="40" t="s">
        <v>236</v>
      </c>
      <c r="J792" s="143"/>
    </row>
    <row r="793" spans="1:10" s="13" customFormat="1" ht="28.5" customHeight="1" x14ac:dyDescent="0.2">
      <c r="A793" s="35">
        <f t="shared" si="26"/>
        <v>767</v>
      </c>
      <c r="B793" s="2" t="s">
        <v>1359</v>
      </c>
      <c r="C793" s="2" t="s">
        <v>2117</v>
      </c>
      <c r="D793" s="2">
        <v>2012.6</v>
      </c>
      <c r="E793" s="37" t="s">
        <v>1181</v>
      </c>
      <c r="F793" s="38">
        <v>3036</v>
      </c>
      <c r="G793" s="38">
        <v>2917</v>
      </c>
      <c r="H793" s="41" t="s">
        <v>6</v>
      </c>
      <c r="I793" s="40" t="s">
        <v>236</v>
      </c>
      <c r="J793" s="141" t="s">
        <v>2040</v>
      </c>
    </row>
    <row r="794" spans="1:10" ht="28.5" customHeight="1" x14ac:dyDescent="0.2">
      <c r="A794" s="35">
        <f t="shared" si="26"/>
        <v>768</v>
      </c>
      <c r="B794" s="2" t="s">
        <v>466</v>
      </c>
      <c r="C794" s="2" t="s">
        <v>2117</v>
      </c>
      <c r="D794" s="2">
        <v>2012.7</v>
      </c>
      <c r="E794" s="37" t="s">
        <v>903</v>
      </c>
      <c r="F794" s="38">
        <v>3544</v>
      </c>
      <c r="G794" s="38">
        <v>5949</v>
      </c>
      <c r="H794" s="41" t="s">
        <v>109</v>
      </c>
      <c r="I794" s="40" t="s">
        <v>236</v>
      </c>
      <c r="J794" s="141"/>
    </row>
    <row r="795" spans="1:10" s="13" customFormat="1" ht="28.5" customHeight="1" x14ac:dyDescent="0.2">
      <c r="A795" s="35">
        <f t="shared" si="26"/>
        <v>769</v>
      </c>
      <c r="B795" s="2" t="s">
        <v>213</v>
      </c>
      <c r="C795" s="2" t="s">
        <v>2117</v>
      </c>
      <c r="D795" s="2">
        <v>2012.8</v>
      </c>
      <c r="E795" s="37" t="s">
        <v>1160</v>
      </c>
      <c r="F795" s="38">
        <v>4779</v>
      </c>
      <c r="G795" s="38">
        <v>9492</v>
      </c>
      <c r="H795" s="41" t="s">
        <v>109</v>
      </c>
      <c r="I795" s="40" t="s">
        <v>236</v>
      </c>
      <c r="J795" s="141"/>
    </row>
    <row r="796" spans="1:10" s="13" customFormat="1" ht="28.5" customHeight="1" x14ac:dyDescent="0.2">
      <c r="A796" s="35">
        <f t="shared" si="26"/>
        <v>770</v>
      </c>
      <c r="B796" s="2" t="s">
        <v>212</v>
      </c>
      <c r="C796" s="2" t="s">
        <v>2117</v>
      </c>
      <c r="D796" s="2">
        <v>2012.8</v>
      </c>
      <c r="E796" s="37" t="s">
        <v>1002</v>
      </c>
      <c r="F796" s="38">
        <v>5986</v>
      </c>
      <c r="G796" s="38">
        <v>7217</v>
      </c>
      <c r="H796" s="41" t="s">
        <v>109</v>
      </c>
      <c r="I796" s="40" t="s">
        <v>236</v>
      </c>
      <c r="J796" s="141"/>
    </row>
    <row r="797" spans="1:10" s="13" customFormat="1" ht="28.5" customHeight="1" x14ac:dyDescent="0.2">
      <c r="A797" s="35">
        <f t="shared" si="26"/>
        <v>771</v>
      </c>
      <c r="B797" s="2" t="s">
        <v>229</v>
      </c>
      <c r="C797" s="2" t="s">
        <v>2117</v>
      </c>
      <c r="D797" s="2">
        <v>2012.9</v>
      </c>
      <c r="E797" s="37" t="s">
        <v>1163</v>
      </c>
      <c r="F797" s="38">
        <v>5620</v>
      </c>
      <c r="G797" s="38">
        <v>12790</v>
      </c>
      <c r="H797" s="41" t="s">
        <v>124</v>
      </c>
      <c r="I797" s="40" t="s">
        <v>236</v>
      </c>
      <c r="J797" s="141"/>
    </row>
    <row r="798" spans="1:10" s="13" customFormat="1" ht="28.5" customHeight="1" x14ac:dyDescent="0.2">
      <c r="A798" s="35">
        <f t="shared" si="26"/>
        <v>772</v>
      </c>
      <c r="B798" s="2" t="s">
        <v>243</v>
      </c>
      <c r="C798" s="2" t="s">
        <v>2297</v>
      </c>
      <c r="D798" s="60">
        <v>2012.1</v>
      </c>
      <c r="E798" s="37" t="s">
        <v>1167</v>
      </c>
      <c r="F798" s="38">
        <v>244</v>
      </c>
      <c r="G798" s="38">
        <v>355</v>
      </c>
      <c r="H798" s="41" t="s">
        <v>109</v>
      </c>
      <c r="I798" s="40" t="s">
        <v>236</v>
      </c>
      <c r="J798" s="141"/>
    </row>
    <row r="799" spans="1:10" s="13" customFormat="1" ht="28.5" customHeight="1" x14ac:dyDescent="0.2">
      <c r="A799" s="35">
        <f t="shared" si="26"/>
        <v>773</v>
      </c>
      <c r="B799" s="2" t="s">
        <v>233</v>
      </c>
      <c r="C799" s="2" t="s">
        <v>2150</v>
      </c>
      <c r="D799" s="2">
        <v>2012.11</v>
      </c>
      <c r="E799" s="37" t="s">
        <v>950</v>
      </c>
      <c r="F799" s="38">
        <v>2944</v>
      </c>
      <c r="G799" s="38">
        <v>5862</v>
      </c>
      <c r="H799" s="41" t="s">
        <v>189</v>
      </c>
      <c r="I799" s="40" t="s">
        <v>236</v>
      </c>
      <c r="J799" s="141"/>
    </row>
    <row r="800" spans="1:10" s="13" customFormat="1" ht="28.5" customHeight="1" x14ac:dyDescent="0.2">
      <c r="A800" s="35">
        <f t="shared" si="26"/>
        <v>774</v>
      </c>
      <c r="B800" s="2" t="s">
        <v>240</v>
      </c>
      <c r="C800" s="2" t="s">
        <v>2150</v>
      </c>
      <c r="D800" s="2">
        <v>2012.11</v>
      </c>
      <c r="E800" s="37" t="s">
        <v>1169</v>
      </c>
      <c r="F800" s="38">
        <v>3702</v>
      </c>
      <c r="G800" s="38">
        <v>4814</v>
      </c>
      <c r="H800" s="41" t="s">
        <v>109</v>
      </c>
      <c r="I800" s="40" t="s">
        <v>236</v>
      </c>
      <c r="J800" s="141"/>
    </row>
    <row r="801" spans="1:10" s="13" customFormat="1" ht="28.5" customHeight="1" x14ac:dyDescent="0.2">
      <c r="A801" s="35">
        <f t="shared" si="26"/>
        <v>775</v>
      </c>
      <c r="B801" s="2" t="s">
        <v>244</v>
      </c>
      <c r="C801" s="2" t="s">
        <v>2150</v>
      </c>
      <c r="D801" s="2">
        <v>2012.12</v>
      </c>
      <c r="E801" s="37" t="s">
        <v>989</v>
      </c>
      <c r="F801" s="38">
        <v>2661</v>
      </c>
      <c r="G801" s="38">
        <v>3396</v>
      </c>
      <c r="H801" s="41" t="s">
        <v>109</v>
      </c>
      <c r="I801" s="40" t="s">
        <v>236</v>
      </c>
      <c r="J801" s="141"/>
    </row>
    <row r="802" spans="1:10" s="13" customFormat="1" ht="28.5" customHeight="1" x14ac:dyDescent="0.2">
      <c r="A802" s="35">
        <f t="shared" si="26"/>
        <v>776</v>
      </c>
      <c r="B802" s="2" t="s">
        <v>245</v>
      </c>
      <c r="C802" s="2" t="s">
        <v>2150</v>
      </c>
      <c r="D802" s="2">
        <v>2012.12</v>
      </c>
      <c r="E802" s="37" t="s">
        <v>1171</v>
      </c>
      <c r="F802" s="38">
        <v>784</v>
      </c>
      <c r="G802" s="38">
        <v>1202</v>
      </c>
      <c r="H802" s="41" t="s">
        <v>109</v>
      </c>
      <c r="I802" s="40" t="s">
        <v>236</v>
      </c>
      <c r="J802" s="141"/>
    </row>
    <row r="803" spans="1:10" s="13" customFormat="1" ht="28.5" customHeight="1" x14ac:dyDescent="0.2">
      <c r="A803" s="35">
        <f t="shared" ref="A803:A866" si="27">ROW()-26</f>
        <v>777</v>
      </c>
      <c r="B803" s="2" t="s">
        <v>250</v>
      </c>
      <c r="C803" s="2" t="s">
        <v>2150</v>
      </c>
      <c r="D803" s="2">
        <v>2013.1</v>
      </c>
      <c r="E803" s="37" t="s">
        <v>980</v>
      </c>
      <c r="F803" s="38">
        <v>6842</v>
      </c>
      <c r="G803" s="38">
        <v>10024</v>
      </c>
      <c r="H803" s="41" t="s">
        <v>109</v>
      </c>
      <c r="I803" s="40" t="s">
        <v>236</v>
      </c>
      <c r="J803" s="141"/>
    </row>
    <row r="804" spans="1:10" s="13" customFormat="1" ht="28.5" customHeight="1" x14ac:dyDescent="0.2">
      <c r="A804" s="35">
        <f t="shared" si="27"/>
        <v>778</v>
      </c>
      <c r="B804" s="2" t="s">
        <v>259</v>
      </c>
      <c r="C804" s="2" t="s">
        <v>2117</v>
      </c>
      <c r="D804" s="2">
        <v>2013.4</v>
      </c>
      <c r="E804" s="37" t="s">
        <v>991</v>
      </c>
      <c r="F804" s="38">
        <v>2495</v>
      </c>
      <c r="G804" s="38">
        <v>5564</v>
      </c>
      <c r="H804" s="41" t="s">
        <v>109</v>
      </c>
      <c r="I804" s="40" t="s">
        <v>236</v>
      </c>
      <c r="J804" s="141"/>
    </row>
    <row r="805" spans="1:10" s="13" customFormat="1" ht="28.5" customHeight="1" x14ac:dyDescent="0.2">
      <c r="A805" s="35">
        <f t="shared" si="27"/>
        <v>779</v>
      </c>
      <c r="B805" s="2" t="s">
        <v>305</v>
      </c>
      <c r="C805" s="2" t="s">
        <v>2117</v>
      </c>
      <c r="D805" s="2">
        <v>2013.5</v>
      </c>
      <c r="E805" s="37" t="s">
        <v>944</v>
      </c>
      <c r="F805" s="38">
        <v>3885</v>
      </c>
      <c r="G805" s="38">
        <v>6459</v>
      </c>
      <c r="H805" s="41" t="s">
        <v>189</v>
      </c>
      <c r="I805" s="40" t="s">
        <v>236</v>
      </c>
      <c r="J805" s="141"/>
    </row>
    <row r="806" spans="1:10" s="13" customFormat="1" ht="28.5" customHeight="1" x14ac:dyDescent="0.2">
      <c r="A806" s="35">
        <f t="shared" si="27"/>
        <v>780</v>
      </c>
      <c r="B806" s="2" t="s">
        <v>306</v>
      </c>
      <c r="C806" s="2" t="s">
        <v>2117</v>
      </c>
      <c r="D806" s="2">
        <v>2013.5</v>
      </c>
      <c r="E806" s="37" t="s">
        <v>1033</v>
      </c>
      <c r="F806" s="38">
        <v>2757</v>
      </c>
      <c r="G806" s="38">
        <v>2795</v>
      </c>
      <c r="H806" s="41" t="s">
        <v>109</v>
      </c>
      <c r="I806" s="40" t="s">
        <v>236</v>
      </c>
      <c r="J806" s="141"/>
    </row>
    <row r="807" spans="1:10" s="13" customFormat="1" ht="28.5" customHeight="1" x14ac:dyDescent="0.2">
      <c r="A807" s="35">
        <f t="shared" si="27"/>
        <v>781</v>
      </c>
      <c r="B807" s="2" t="s">
        <v>351</v>
      </c>
      <c r="C807" s="2" t="s">
        <v>2117</v>
      </c>
      <c r="D807" s="2">
        <v>2013.7</v>
      </c>
      <c r="E807" s="37" t="s">
        <v>1143</v>
      </c>
      <c r="F807" s="38">
        <v>3266</v>
      </c>
      <c r="G807" s="38">
        <v>3333</v>
      </c>
      <c r="H807" s="41" t="s">
        <v>109</v>
      </c>
      <c r="I807" s="40" t="s">
        <v>236</v>
      </c>
      <c r="J807" s="141"/>
    </row>
    <row r="808" spans="1:10" s="13" customFormat="1" ht="28.5" customHeight="1" x14ac:dyDescent="0.2">
      <c r="A808" s="35">
        <f t="shared" si="27"/>
        <v>782</v>
      </c>
      <c r="B808" s="2" t="s">
        <v>354</v>
      </c>
      <c r="C808" s="2" t="s">
        <v>2117</v>
      </c>
      <c r="D808" s="2">
        <v>2013.7</v>
      </c>
      <c r="E808" s="37" t="s">
        <v>1145</v>
      </c>
      <c r="F808" s="38">
        <v>2916</v>
      </c>
      <c r="G808" s="38">
        <v>3598</v>
      </c>
      <c r="H808" s="41" t="s">
        <v>109</v>
      </c>
      <c r="I808" s="40" t="s">
        <v>236</v>
      </c>
      <c r="J808" s="141"/>
    </row>
    <row r="809" spans="1:10" s="13" customFormat="1" ht="28.5" customHeight="1" x14ac:dyDescent="0.2">
      <c r="A809" s="35">
        <f t="shared" si="27"/>
        <v>783</v>
      </c>
      <c r="B809" s="2" t="s">
        <v>355</v>
      </c>
      <c r="C809" s="2" t="s">
        <v>2117</v>
      </c>
      <c r="D809" s="2">
        <v>2013.7</v>
      </c>
      <c r="E809" s="37" t="s">
        <v>1040</v>
      </c>
      <c r="F809" s="38">
        <v>3227</v>
      </c>
      <c r="G809" s="38">
        <v>7646</v>
      </c>
      <c r="H809" s="41" t="s">
        <v>124</v>
      </c>
      <c r="I809" s="40" t="s">
        <v>236</v>
      </c>
      <c r="J809" s="141"/>
    </row>
    <row r="810" spans="1:10" s="13" customFormat="1" ht="28.5" customHeight="1" x14ac:dyDescent="0.2">
      <c r="A810" s="35">
        <f t="shared" si="27"/>
        <v>784</v>
      </c>
      <c r="B810" s="2" t="s">
        <v>360</v>
      </c>
      <c r="C810" s="2" t="s">
        <v>2117</v>
      </c>
      <c r="D810" s="2">
        <v>2013.7</v>
      </c>
      <c r="E810" s="37" t="s">
        <v>1139</v>
      </c>
      <c r="F810" s="38">
        <v>2256</v>
      </c>
      <c r="G810" s="38">
        <v>4662</v>
      </c>
      <c r="H810" s="41" t="s">
        <v>124</v>
      </c>
      <c r="I810" s="40" t="s">
        <v>236</v>
      </c>
      <c r="J810" s="141"/>
    </row>
    <row r="811" spans="1:10" s="13" customFormat="1" ht="28.5" customHeight="1" x14ac:dyDescent="0.2">
      <c r="A811" s="35">
        <f t="shared" si="27"/>
        <v>785</v>
      </c>
      <c r="B811" s="2" t="s">
        <v>1346</v>
      </c>
      <c r="C811" s="2" t="s">
        <v>2117</v>
      </c>
      <c r="D811" s="2">
        <v>2013.8</v>
      </c>
      <c r="E811" s="37" t="s">
        <v>1083</v>
      </c>
      <c r="F811" s="38">
        <v>3324</v>
      </c>
      <c r="G811" s="38">
        <v>3866</v>
      </c>
      <c r="H811" s="41" t="s">
        <v>109</v>
      </c>
      <c r="I811" s="40" t="s">
        <v>236</v>
      </c>
      <c r="J811" s="141"/>
    </row>
    <row r="812" spans="1:10" s="13" customFormat="1" ht="28.5" customHeight="1" x14ac:dyDescent="0.2">
      <c r="A812" s="35">
        <f t="shared" si="27"/>
        <v>786</v>
      </c>
      <c r="B812" s="2" t="s">
        <v>365</v>
      </c>
      <c r="C812" s="2" t="s">
        <v>2117</v>
      </c>
      <c r="D812" s="2">
        <v>2013.8</v>
      </c>
      <c r="E812" s="37" t="s">
        <v>1050</v>
      </c>
      <c r="F812" s="38">
        <v>2463</v>
      </c>
      <c r="G812" s="38">
        <v>3828</v>
      </c>
      <c r="H812" s="41" t="s">
        <v>189</v>
      </c>
      <c r="I812" s="40" t="s">
        <v>236</v>
      </c>
      <c r="J812" s="141"/>
    </row>
    <row r="813" spans="1:10" s="13" customFormat="1" ht="28.5" customHeight="1" x14ac:dyDescent="0.2">
      <c r="A813" s="35">
        <f t="shared" si="27"/>
        <v>787</v>
      </c>
      <c r="B813" s="2" t="s">
        <v>378</v>
      </c>
      <c r="C813" s="2" t="s">
        <v>2117</v>
      </c>
      <c r="D813" s="60">
        <v>2013.1</v>
      </c>
      <c r="E813" s="37" t="s">
        <v>909</v>
      </c>
      <c r="F813" s="38">
        <v>3549</v>
      </c>
      <c r="G813" s="38">
        <v>5591</v>
      </c>
      <c r="H813" s="41" t="s">
        <v>109</v>
      </c>
      <c r="I813" s="40" t="s">
        <v>236</v>
      </c>
      <c r="J813" s="141"/>
    </row>
    <row r="814" spans="1:10" s="13" customFormat="1" ht="28.5" customHeight="1" x14ac:dyDescent="0.2">
      <c r="A814" s="35">
        <f t="shared" si="27"/>
        <v>788</v>
      </c>
      <c r="B814" s="2" t="s">
        <v>420</v>
      </c>
      <c r="C814" s="2" t="s">
        <v>2127</v>
      </c>
      <c r="D814" s="2">
        <v>2014.3</v>
      </c>
      <c r="E814" s="64" t="s">
        <v>1123</v>
      </c>
      <c r="F814" s="38">
        <v>2581</v>
      </c>
      <c r="G814" s="38">
        <v>4688</v>
      </c>
      <c r="H814" s="41" t="s">
        <v>189</v>
      </c>
      <c r="I814" s="40" t="s">
        <v>236</v>
      </c>
      <c r="J814" s="141"/>
    </row>
    <row r="815" spans="1:10" s="26" customFormat="1" ht="28.5" customHeight="1" x14ac:dyDescent="0.2">
      <c r="A815" s="35">
        <f t="shared" si="27"/>
        <v>789</v>
      </c>
      <c r="B815" s="2" t="s">
        <v>430</v>
      </c>
      <c r="C815" s="2" t="s">
        <v>2161</v>
      </c>
      <c r="D815" s="2">
        <v>2014.4</v>
      </c>
      <c r="E815" s="64" t="s">
        <v>1126</v>
      </c>
      <c r="F815" s="38">
        <v>2813</v>
      </c>
      <c r="G815" s="38">
        <v>4787</v>
      </c>
      <c r="H815" s="41" t="s">
        <v>6</v>
      </c>
      <c r="I815" s="40" t="s">
        <v>236</v>
      </c>
      <c r="J815" s="141"/>
    </row>
    <row r="816" spans="1:10" s="13" customFormat="1" ht="28.5" customHeight="1" x14ac:dyDescent="0.2">
      <c r="A816" s="35">
        <f t="shared" si="27"/>
        <v>790</v>
      </c>
      <c r="B816" s="2" t="s">
        <v>1342</v>
      </c>
      <c r="C816" s="2" t="s">
        <v>2161</v>
      </c>
      <c r="D816" s="2">
        <v>2014.5</v>
      </c>
      <c r="E816" s="64" t="s">
        <v>1131</v>
      </c>
      <c r="F816" s="38">
        <v>2911</v>
      </c>
      <c r="G816" s="38">
        <v>4918</v>
      </c>
      <c r="H816" s="41" t="s">
        <v>109</v>
      </c>
      <c r="I816" s="40" t="s">
        <v>236</v>
      </c>
      <c r="J816" s="141"/>
    </row>
    <row r="817" spans="1:10" s="13" customFormat="1" ht="28.5" customHeight="1" x14ac:dyDescent="0.2">
      <c r="A817" s="35">
        <f t="shared" si="27"/>
        <v>791</v>
      </c>
      <c r="B817" s="2" t="s">
        <v>447</v>
      </c>
      <c r="C817" s="2" t="s">
        <v>2161</v>
      </c>
      <c r="D817" s="2">
        <v>2014.6</v>
      </c>
      <c r="E817" s="64" t="s">
        <v>944</v>
      </c>
      <c r="F817" s="38">
        <v>8755</v>
      </c>
      <c r="G817" s="38">
        <v>15031</v>
      </c>
      <c r="H817" s="41" t="s">
        <v>109</v>
      </c>
      <c r="I817" s="40" t="s">
        <v>236</v>
      </c>
      <c r="J817" s="141"/>
    </row>
    <row r="818" spans="1:10" s="13" customFormat="1" ht="28.5" customHeight="1" x14ac:dyDescent="0.2">
      <c r="A818" s="35">
        <f t="shared" si="27"/>
        <v>792</v>
      </c>
      <c r="B818" s="2" t="s">
        <v>443</v>
      </c>
      <c r="C818" s="2" t="s">
        <v>2161</v>
      </c>
      <c r="D818" s="2">
        <v>2014.6</v>
      </c>
      <c r="E818" s="64" t="s">
        <v>1061</v>
      </c>
      <c r="F818" s="38">
        <v>3584</v>
      </c>
      <c r="G818" s="38">
        <v>5718</v>
      </c>
      <c r="H818" s="41" t="s">
        <v>109</v>
      </c>
      <c r="I818" s="40" t="s">
        <v>236</v>
      </c>
      <c r="J818" s="141"/>
    </row>
    <row r="819" spans="1:10" s="13" customFormat="1" ht="28.5" customHeight="1" x14ac:dyDescent="0.2">
      <c r="A819" s="35">
        <f t="shared" si="27"/>
        <v>793</v>
      </c>
      <c r="B819" s="2" t="s">
        <v>451</v>
      </c>
      <c r="C819" s="2" t="s">
        <v>2165</v>
      </c>
      <c r="D819" s="2">
        <v>2014.7</v>
      </c>
      <c r="E819" s="37" t="s">
        <v>1134</v>
      </c>
      <c r="F819" s="38">
        <v>10571</v>
      </c>
      <c r="G819" s="38">
        <v>13923</v>
      </c>
      <c r="H819" s="41" t="s">
        <v>109</v>
      </c>
      <c r="I819" s="40" t="s">
        <v>236</v>
      </c>
      <c r="J819" s="141"/>
    </row>
    <row r="820" spans="1:10" s="13" customFormat="1" ht="28.5" customHeight="1" x14ac:dyDescent="0.2">
      <c r="A820" s="35">
        <f t="shared" si="27"/>
        <v>794</v>
      </c>
      <c r="B820" s="2" t="s">
        <v>458</v>
      </c>
      <c r="C820" s="2" t="s">
        <v>2117</v>
      </c>
      <c r="D820" s="2">
        <v>2014.7</v>
      </c>
      <c r="E820" s="37" t="s">
        <v>1135</v>
      </c>
      <c r="F820" s="38">
        <v>4314</v>
      </c>
      <c r="G820" s="38">
        <v>8249</v>
      </c>
      <c r="H820" s="41" t="s">
        <v>109</v>
      </c>
      <c r="I820" s="40" t="s">
        <v>236</v>
      </c>
      <c r="J820" s="141"/>
    </row>
    <row r="821" spans="1:10" s="13" customFormat="1" ht="28.5" customHeight="1" x14ac:dyDescent="0.2">
      <c r="A821" s="35">
        <f t="shared" si="27"/>
        <v>795</v>
      </c>
      <c r="B821" s="2" t="s">
        <v>1343</v>
      </c>
      <c r="C821" s="2" t="s">
        <v>2117</v>
      </c>
      <c r="D821" s="2">
        <v>2014.7</v>
      </c>
      <c r="E821" s="37" t="s">
        <v>1138</v>
      </c>
      <c r="F821" s="38">
        <v>3043</v>
      </c>
      <c r="G821" s="38">
        <v>4548</v>
      </c>
      <c r="H821" s="41" t="s">
        <v>109</v>
      </c>
      <c r="I821" s="40" t="s">
        <v>236</v>
      </c>
      <c r="J821" s="141"/>
    </row>
    <row r="822" spans="1:10" s="13" customFormat="1" ht="28.5" customHeight="1" x14ac:dyDescent="0.2">
      <c r="A822" s="35">
        <f t="shared" si="27"/>
        <v>796</v>
      </c>
      <c r="B822" s="2" t="s">
        <v>1336</v>
      </c>
      <c r="C822" s="2" t="s">
        <v>2117</v>
      </c>
      <c r="D822" s="2">
        <v>2014.7</v>
      </c>
      <c r="E822" s="37" t="s">
        <v>950</v>
      </c>
      <c r="F822" s="38">
        <v>2837</v>
      </c>
      <c r="G822" s="38">
        <v>6165</v>
      </c>
      <c r="H822" s="41" t="s">
        <v>189</v>
      </c>
      <c r="I822" s="40" t="s">
        <v>236</v>
      </c>
      <c r="J822" s="141"/>
    </row>
    <row r="823" spans="1:10" s="13" customFormat="1" ht="28.5" customHeight="1" x14ac:dyDescent="0.2">
      <c r="A823" s="35">
        <f t="shared" si="27"/>
        <v>797</v>
      </c>
      <c r="B823" s="2" t="s">
        <v>479</v>
      </c>
      <c r="C823" s="2" t="s">
        <v>2144</v>
      </c>
      <c r="D823" s="2">
        <v>2014.7</v>
      </c>
      <c r="E823" s="37" t="s">
        <v>952</v>
      </c>
      <c r="F823" s="38">
        <v>2947</v>
      </c>
      <c r="G823" s="38">
        <v>4668</v>
      </c>
      <c r="H823" s="41" t="s">
        <v>109</v>
      </c>
      <c r="I823" s="40" t="s">
        <v>236</v>
      </c>
      <c r="J823" s="141"/>
    </row>
    <row r="824" spans="1:10" s="13" customFormat="1" ht="28.5" customHeight="1" x14ac:dyDescent="0.2">
      <c r="A824" s="35">
        <f t="shared" si="27"/>
        <v>798</v>
      </c>
      <c r="B824" s="2" t="s">
        <v>477</v>
      </c>
      <c r="C824" s="2" t="s">
        <v>2117</v>
      </c>
      <c r="D824" s="2">
        <v>2014.8</v>
      </c>
      <c r="E824" s="37" t="s">
        <v>1094</v>
      </c>
      <c r="F824" s="38">
        <v>3355</v>
      </c>
      <c r="G824" s="38">
        <v>3449</v>
      </c>
      <c r="H824" s="41" t="s">
        <v>109</v>
      </c>
      <c r="I824" s="40" t="s">
        <v>236</v>
      </c>
      <c r="J824" s="141"/>
    </row>
    <row r="825" spans="1:10" s="13" customFormat="1" ht="28.5" customHeight="1" x14ac:dyDescent="0.2">
      <c r="A825" s="35">
        <f t="shared" si="27"/>
        <v>799</v>
      </c>
      <c r="B825" s="2" t="s">
        <v>488</v>
      </c>
      <c r="C825" s="2" t="s">
        <v>2117</v>
      </c>
      <c r="D825" s="2">
        <v>2014.8</v>
      </c>
      <c r="E825" s="37" t="s">
        <v>991</v>
      </c>
      <c r="F825" s="38">
        <v>2430</v>
      </c>
      <c r="G825" s="38">
        <v>5025</v>
      </c>
      <c r="H825" s="41" t="s">
        <v>109</v>
      </c>
      <c r="I825" s="40" t="s">
        <v>236</v>
      </c>
      <c r="J825" s="141"/>
    </row>
    <row r="826" spans="1:10" s="13" customFormat="1" ht="28.5" customHeight="1" x14ac:dyDescent="0.2">
      <c r="A826" s="35">
        <f t="shared" si="27"/>
        <v>800</v>
      </c>
      <c r="B826" s="2" t="s">
        <v>490</v>
      </c>
      <c r="C826" s="2" t="s">
        <v>2127</v>
      </c>
      <c r="D826" s="2">
        <v>2014.9</v>
      </c>
      <c r="E826" s="37" t="s">
        <v>1097</v>
      </c>
      <c r="F826" s="38">
        <v>744</v>
      </c>
      <c r="G826" s="38">
        <v>1180</v>
      </c>
      <c r="H826" s="41" t="s">
        <v>109</v>
      </c>
      <c r="I826" s="40" t="s">
        <v>236</v>
      </c>
      <c r="J826" s="143"/>
    </row>
    <row r="827" spans="1:10" s="13" customFormat="1" ht="28.5" customHeight="1" x14ac:dyDescent="0.2">
      <c r="A827" s="35">
        <f t="shared" si="27"/>
        <v>801</v>
      </c>
      <c r="B827" s="2" t="s">
        <v>2168</v>
      </c>
      <c r="C827" s="2" t="s">
        <v>2161</v>
      </c>
      <c r="D827" s="60">
        <v>2014.1</v>
      </c>
      <c r="E827" s="37" t="s">
        <v>1102</v>
      </c>
      <c r="F827" s="38">
        <v>4349</v>
      </c>
      <c r="G827" s="38">
        <v>11319</v>
      </c>
      <c r="H827" s="41" t="s">
        <v>189</v>
      </c>
      <c r="I827" s="40" t="s">
        <v>236</v>
      </c>
      <c r="J827" s="141"/>
    </row>
    <row r="828" spans="1:10" s="13" customFormat="1" ht="28.5" customHeight="1" x14ac:dyDescent="0.2">
      <c r="A828" s="35">
        <f t="shared" si="27"/>
        <v>802</v>
      </c>
      <c r="B828" s="2" t="s">
        <v>501</v>
      </c>
      <c r="C828" s="2" t="s">
        <v>2161</v>
      </c>
      <c r="D828" s="60">
        <v>2014.1</v>
      </c>
      <c r="E828" s="37" t="s">
        <v>1104</v>
      </c>
      <c r="F828" s="38">
        <v>2947</v>
      </c>
      <c r="G828" s="38">
        <v>4399</v>
      </c>
      <c r="H828" s="41" t="s">
        <v>109</v>
      </c>
      <c r="I828" s="40" t="s">
        <v>236</v>
      </c>
      <c r="J828" s="141"/>
    </row>
    <row r="829" spans="1:10" s="13" customFormat="1" ht="28.5" customHeight="1" x14ac:dyDescent="0.2">
      <c r="A829" s="35">
        <f t="shared" si="27"/>
        <v>803</v>
      </c>
      <c r="B829" s="2" t="s">
        <v>2171</v>
      </c>
      <c r="C829" s="2" t="s">
        <v>2117</v>
      </c>
      <c r="D829" s="2">
        <v>2014.12</v>
      </c>
      <c r="E829" s="37" t="s">
        <v>966</v>
      </c>
      <c r="F829" s="38">
        <v>2299</v>
      </c>
      <c r="G829" s="38">
        <v>3975</v>
      </c>
      <c r="H829" s="41" t="s">
        <v>189</v>
      </c>
      <c r="I829" s="40" t="s">
        <v>236</v>
      </c>
      <c r="J829" s="141"/>
    </row>
    <row r="830" spans="1:10" s="13" customFormat="1" ht="28.5" customHeight="1" x14ac:dyDescent="0.2">
      <c r="A830" s="35">
        <f t="shared" si="27"/>
        <v>804</v>
      </c>
      <c r="B830" s="2" t="s">
        <v>518</v>
      </c>
      <c r="C830" s="2" t="s">
        <v>2117</v>
      </c>
      <c r="D830" s="2">
        <v>2014.12</v>
      </c>
      <c r="E830" s="37" t="s">
        <v>1109</v>
      </c>
      <c r="F830" s="38">
        <v>312</v>
      </c>
      <c r="G830" s="38">
        <v>466</v>
      </c>
      <c r="H830" s="41" t="s">
        <v>109</v>
      </c>
      <c r="I830" s="40" t="s">
        <v>236</v>
      </c>
      <c r="J830" s="141"/>
    </row>
    <row r="831" spans="1:10" s="13" customFormat="1" ht="28.5" customHeight="1" x14ac:dyDescent="0.2">
      <c r="A831" s="35">
        <f t="shared" si="27"/>
        <v>805</v>
      </c>
      <c r="B831" s="2" t="s">
        <v>526</v>
      </c>
      <c r="C831" s="2" t="s">
        <v>2127</v>
      </c>
      <c r="D831" s="2">
        <v>2015.1</v>
      </c>
      <c r="E831" s="37" t="s">
        <v>918</v>
      </c>
      <c r="F831" s="38">
        <v>3049</v>
      </c>
      <c r="G831" s="38">
        <v>5308</v>
      </c>
      <c r="H831" s="41" t="s">
        <v>109</v>
      </c>
      <c r="I831" s="40" t="s">
        <v>236</v>
      </c>
      <c r="J831" s="141"/>
    </row>
    <row r="832" spans="1:10" s="13" customFormat="1" ht="28.5" customHeight="1" x14ac:dyDescent="0.2">
      <c r="A832" s="35">
        <f t="shared" si="27"/>
        <v>806</v>
      </c>
      <c r="B832" s="2" t="s">
        <v>527</v>
      </c>
      <c r="C832" s="2" t="s">
        <v>2150</v>
      </c>
      <c r="D832" s="2">
        <v>2015.1</v>
      </c>
      <c r="E832" s="37" t="s">
        <v>1111</v>
      </c>
      <c r="F832" s="38">
        <v>5531</v>
      </c>
      <c r="G832" s="38">
        <v>9622</v>
      </c>
      <c r="H832" s="41" t="s">
        <v>109</v>
      </c>
      <c r="I832" s="40" t="s">
        <v>236</v>
      </c>
      <c r="J832" s="141"/>
    </row>
    <row r="833" spans="1:10" s="13" customFormat="1" ht="28.5" customHeight="1" x14ac:dyDescent="0.2">
      <c r="A833" s="35">
        <f t="shared" si="27"/>
        <v>807</v>
      </c>
      <c r="B833" s="2" t="s">
        <v>1344</v>
      </c>
      <c r="C833" s="2" t="s">
        <v>2117</v>
      </c>
      <c r="D833" s="2">
        <v>2015.2</v>
      </c>
      <c r="E833" s="37" t="s">
        <v>1114</v>
      </c>
      <c r="F833" s="38">
        <v>3390</v>
      </c>
      <c r="G833" s="38">
        <v>4995</v>
      </c>
      <c r="H833" s="41" t="s">
        <v>109</v>
      </c>
      <c r="I833" s="40" t="s">
        <v>236</v>
      </c>
      <c r="J833" s="141"/>
    </row>
    <row r="834" spans="1:10" s="13" customFormat="1" ht="28.5" customHeight="1" x14ac:dyDescent="0.2">
      <c r="A834" s="35">
        <f t="shared" si="27"/>
        <v>808</v>
      </c>
      <c r="B834" s="2" t="s">
        <v>2175</v>
      </c>
      <c r="C834" s="2" t="s">
        <v>2117</v>
      </c>
      <c r="D834" s="2">
        <v>2015.3</v>
      </c>
      <c r="E834" s="37" t="s">
        <v>1028</v>
      </c>
      <c r="F834" s="38">
        <v>2848</v>
      </c>
      <c r="G834" s="38">
        <v>2502</v>
      </c>
      <c r="H834" s="41" t="s">
        <v>109</v>
      </c>
      <c r="I834" s="40" t="s">
        <v>236</v>
      </c>
      <c r="J834" s="141"/>
    </row>
    <row r="835" spans="1:10" s="13" customFormat="1" ht="28.5" customHeight="1" x14ac:dyDescent="0.2">
      <c r="A835" s="35">
        <f t="shared" si="27"/>
        <v>809</v>
      </c>
      <c r="B835" s="2" t="s">
        <v>536</v>
      </c>
      <c r="C835" s="2" t="s">
        <v>2117</v>
      </c>
      <c r="D835" s="2">
        <v>2015.3</v>
      </c>
      <c r="E835" s="37" t="s">
        <v>1058</v>
      </c>
      <c r="F835" s="38">
        <v>3283</v>
      </c>
      <c r="G835" s="38">
        <v>3268</v>
      </c>
      <c r="H835" s="41" t="s">
        <v>109</v>
      </c>
      <c r="I835" s="40" t="s">
        <v>236</v>
      </c>
      <c r="J835" s="141"/>
    </row>
    <row r="836" spans="1:10" s="13" customFormat="1" ht="28.5" customHeight="1" x14ac:dyDescent="0.2">
      <c r="A836" s="35">
        <f t="shared" si="27"/>
        <v>810</v>
      </c>
      <c r="B836" s="2" t="s">
        <v>539</v>
      </c>
      <c r="C836" s="2" t="s">
        <v>2128</v>
      </c>
      <c r="D836" s="2">
        <v>2015.3</v>
      </c>
      <c r="E836" s="37" t="s">
        <v>1061</v>
      </c>
      <c r="F836" s="38">
        <v>305</v>
      </c>
      <c r="G836" s="38">
        <v>463</v>
      </c>
      <c r="H836" s="41" t="s">
        <v>109</v>
      </c>
      <c r="I836" s="40" t="s">
        <v>236</v>
      </c>
      <c r="J836" s="141"/>
    </row>
    <row r="837" spans="1:10" s="13" customFormat="1" ht="28.5" customHeight="1" x14ac:dyDescent="0.2">
      <c r="A837" s="35">
        <f t="shared" si="27"/>
        <v>811</v>
      </c>
      <c r="B837" s="2" t="s">
        <v>2182</v>
      </c>
      <c r="C837" s="2" t="s">
        <v>2118</v>
      </c>
      <c r="D837" s="2">
        <v>2015.6</v>
      </c>
      <c r="E837" s="37" t="s">
        <v>1056</v>
      </c>
      <c r="F837" s="38">
        <v>2710</v>
      </c>
      <c r="G837" s="38">
        <v>3514</v>
      </c>
      <c r="H837" s="41" t="s">
        <v>109</v>
      </c>
      <c r="I837" s="40" t="s">
        <v>236</v>
      </c>
      <c r="J837" s="141"/>
    </row>
    <row r="838" spans="1:10" s="13" customFormat="1" ht="28.5" customHeight="1" x14ac:dyDescent="0.2">
      <c r="A838" s="35">
        <f t="shared" si="27"/>
        <v>812</v>
      </c>
      <c r="B838" s="49" t="s">
        <v>2184</v>
      </c>
      <c r="C838" s="49" t="s">
        <v>2183</v>
      </c>
      <c r="D838" s="49">
        <v>2015.7</v>
      </c>
      <c r="E838" s="68" t="s">
        <v>1076</v>
      </c>
      <c r="F838" s="69">
        <v>4572</v>
      </c>
      <c r="G838" s="69">
        <v>4248</v>
      </c>
      <c r="H838" s="70" t="s">
        <v>109</v>
      </c>
      <c r="I838" s="71" t="s">
        <v>236</v>
      </c>
      <c r="J838" s="141"/>
    </row>
    <row r="839" spans="1:10" s="13" customFormat="1" ht="28.5" customHeight="1" x14ac:dyDescent="0.2">
      <c r="A839" s="35">
        <f t="shared" si="27"/>
        <v>813</v>
      </c>
      <c r="B839" s="30" t="s">
        <v>2186</v>
      </c>
      <c r="C839" s="30" t="s">
        <v>2127</v>
      </c>
      <c r="D839" s="30">
        <v>2015.7</v>
      </c>
      <c r="E839" s="31" t="s">
        <v>994</v>
      </c>
      <c r="F839" s="32">
        <v>3616</v>
      </c>
      <c r="G839" s="32">
        <v>7975</v>
      </c>
      <c r="H839" s="33" t="s">
        <v>189</v>
      </c>
      <c r="I839" s="34" t="s">
        <v>236</v>
      </c>
      <c r="J839" s="141"/>
    </row>
    <row r="840" spans="1:10" s="13" customFormat="1" ht="28.5" customHeight="1" x14ac:dyDescent="0.2">
      <c r="A840" s="35">
        <f t="shared" si="27"/>
        <v>814</v>
      </c>
      <c r="B840" s="2" t="s">
        <v>2188</v>
      </c>
      <c r="C840" s="2" t="s">
        <v>2127</v>
      </c>
      <c r="D840" s="2">
        <v>2015.7</v>
      </c>
      <c r="E840" s="37" t="s">
        <v>958</v>
      </c>
      <c r="F840" s="38">
        <v>12495</v>
      </c>
      <c r="G840" s="38">
        <v>7948</v>
      </c>
      <c r="H840" s="41" t="s">
        <v>189</v>
      </c>
      <c r="I840" s="40" t="s">
        <v>236</v>
      </c>
      <c r="J840" s="141"/>
    </row>
    <row r="841" spans="1:10" s="13" customFormat="1" ht="28.5" customHeight="1" x14ac:dyDescent="0.2">
      <c r="A841" s="35">
        <f t="shared" si="27"/>
        <v>815</v>
      </c>
      <c r="B841" s="2" t="s">
        <v>584</v>
      </c>
      <c r="C841" s="2" t="s">
        <v>2117</v>
      </c>
      <c r="D841" s="2">
        <v>2015.8</v>
      </c>
      <c r="E841" s="37" t="s">
        <v>1084</v>
      </c>
      <c r="F841" s="38">
        <v>3763</v>
      </c>
      <c r="G841" s="38">
        <v>7000</v>
      </c>
      <c r="H841" s="41" t="s">
        <v>109</v>
      </c>
      <c r="I841" s="40" t="s">
        <v>236</v>
      </c>
      <c r="J841" s="141"/>
    </row>
    <row r="842" spans="1:10" s="13" customFormat="1" ht="28.5" customHeight="1" x14ac:dyDescent="0.2">
      <c r="A842" s="35">
        <f t="shared" si="27"/>
        <v>816</v>
      </c>
      <c r="B842" s="2" t="s">
        <v>2190</v>
      </c>
      <c r="C842" s="2" t="s">
        <v>2127</v>
      </c>
      <c r="D842" s="2">
        <v>2015.8</v>
      </c>
      <c r="E842" s="37" t="s">
        <v>993</v>
      </c>
      <c r="F842" s="38">
        <v>5125</v>
      </c>
      <c r="G842" s="38">
        <v>8094</v>
      </c>
      <c r="H842" s="41" t="s">
        <v>109</v>
      </c>
      <c r="I842" s="40" t="s">
        <v>236</v>
      </c>
    </row>
    <row r="843" spans="1:10" s="13" customFormat="1" ht="28.5" customHeight="1" x14ac:dyDescent="0.2">
      <c r="A843" s="35">
        <f t="shared" si="27"/>
        <v>817</v>
      </c>
      <c r="B843" s="2" t="s">
        <v>588</v>
      </c>
      <c r="C843" s="2" t="s">
        <v>2117</v>
      </c>
      <c r="D843" s="2">
        <v>2015.8</v>
      </c>
      <c r="E843" s="37" t="s">
        <v>1090</v>
      </c>
      <c r="F843" s="38">
        <v>3544</v>
      </c>
      <c r="G843" s="38">
        <v>3978</v>
      </c>
      <c r="H843" s="41" t="s">
        <v>189</v>
      </c>
      <c r="I843" s="40" t="s">
        <v>236</v>
      </c>
    </row>
    <row r="844" spans="1:10" s="13" customFormat="1" ht="28.5" customHeight="1" x14ac:dyDescent="0.2">
      <c r="A844" s="35">
        <f t="shared" si="27"/>
        <v>818</v>
      </c>
      <c r="B844" s="2" t="s">
        <v>2194</v>
      </c>
      <c r="C844" s="2" t="s">
        <v>2117</v>
      </c>
      <c r="D844" s="2">
        <v>2015.9</v>
      </c>
      <c r="E844" s="37" t="s">
        <v>1031</v>
      </c>
      <c r="F844" s="38">
        <v>2178</v>
      </c>
      <c r="G844" s="38">
        <v>3697</v>
      </c>
      <c r="H844" s="41" t="s">
        <v>109</v>
      </c>
      <c r="I844" s="40" t="s">
        <v>236</v>
      </c>
    </row>
    <row r="845" spans="1:10" s="13" customFormat="1" ht="28.5" customHeight="1" x14ac:dyDescent="0.2">
      <c r="A845" s="35">
        <f t="shared" si="27"/>
        <v>819</v>
      </c>
      <c r="B845" s="2" t="s">
        <v>2200</v>
      </c>
      <c r="C845" s="2" t="s">
        <v>2117</v>
      </c>
      <c r="D845" s="2">
        <v>2015.12</v>
      </c>
      <c r="E845" s="37" t="s">
        <v>1045</v>
      </c>
      <c r="F845" s="38">
        <v>2961</v>
      </c>
      <c r="G845" s="38">
        <v>6532</v>
      </c>
      <c r="H845" s="41" t="s">
        <v>189</v>
      </c>
      <c r="I845" s="40" t="s">
        <v>236</v>
      </c>
    </row>
    <row r="846" spans="1:10" s="13" customFormat="1" ht="28.5" customHeight="1" x14ac:dyDescent="0.2">
      <c r="A846" s="35">
        <f t="shared" si="27"/>
        <v>820</v>
      </c>
      <c r="B846" s="2" t="s">
        <v>644</v>
      </c>
      <c r="C846" s="2" t="s">
        <v>2117</v>
      </c>
      <c r="D846" s="2">
        <v>2016.3</v>
      </c>
      <c r="E846" s="37" t="s">
        <v>1051</v>
      </c>
      <c r="F846" s="38">
        <v>3452</v>
      </c>
      <c r="G846" s="38">
        <v>5856</v>
      </c>
      <c r="H846" s="41" t="s">
        <v>109</v>
      </c>
      <c r="I846" s="40" t="s">
        <v>236</v>
      </c>
    </row>
    <row r="847" spans="1:10" s="13" customFormat="1" ht="28.5" customHeight="1" x14ac:dyDescent="0.2">
      <c r="A847" s="35">
        <f t="shared" si="27"/>
        <v>821</v>
      </c>
      <c r="B847" s="2" t="s">
        <v>656</v>
      </c>
      <c r="C847" s="2" t="s">
        <v>2136</v>
      </c>
      <c r="D847" s="2">
        <v>2016.4</v>
      </c>
      <c r="E847" s="37" t="s">
        <v>1005</v>
      </c>
      <c r="F847" s="38">
        <v>3733</v>
      </c>
      <c r="G847" s="38">
        <v>6832</v>
      </c>
      <c r="H847" s="41" t="s">
        <v>109</v>
      </c>
      <c r="I847" s="40" t="s">
        <v>236</v>
      </c>
    </row>
    <row r="848" spans="1:10" s="13" customFormat="1" ht="28.5" customHeight="1" x14ac:dyDescent="0.2">
      <c r="A848" s="35">
        <f t="shared" si="27"/>
        <v>822</v>
      </c>
      <c r="B848" s="2" t="s">
        <v>2209</v>
      </c>
      <c r="C848" s="2" t="s">
        <v>2117</v>
      </c>
      <c r="D848" s="2">
        <v>2016.5</v>
      </c>
      <c r="E848" s="37" t="s">
        <v>967</v>
      </c>
      <c r="F848" s="38">
        <v>5550</v>
      </c>
      <c r="G848" s="38">
        <v>11094</v>
      </c>
      <c r="H848" s="41" t="s">
        <v>254</v>
      </c>
      <c r="I848" s="40" t="s">
        <v>236</v>
      </c>
    </row>
    <row r="849" spans="1:10" s="13" customFormat="1" ht="28.5" customHeight="1" x14ac:dyDescent="0.2">
      <c r="A849" s="35">
        <f t="shared" si="27"/>
        <v>823</v>
      </c>
      <c r="B849" s="2" t="s">
        <v>2210</v>
      </c>
      <c r="C849" s="2" t="s">
        <v>2127</v>
      </c>
      <c r="D849" s="2">
        <v>2016.5</v>
      </c>
      <c r="E849" s="37" t="s">
        <v>1000</v>
      </c>
      <c r="F849" s="38">
        <v>6567</v>
      </c>
      <c r="G849" s="38">
        <v>8697</v>
      </c>
      <c r="H849" s="41" t="s">
        <v>109</v>
      </c>
      <c r="I849" s="40" t="s">
        <v>236</v>
      </c>
    </row>
    <row r="850" spans="1:10" s="13" customFormat="1" ht="28.5" customHeight="1" x14ac:dyDescent="0.2">
      <c r="A850" s="35">
        <f t="shared" si="27"/>
        <v>824</v>
      </c>
      <c r="B850" s="2" t="s">
        <v>2214</v>
      </c>
      <c r="C850" s="2" t="s">
        <v>2215</v>
      </c>
      <c r="D850" s="2">
        <v>2016.6</v>
      </c>
      <c r="E850" s="37" t="s">
        <v>955</v>
      </c>
      <c r="F850" s="38">
        <v>5809</v>
      </c>
      <c r="G850" s="38">
        <v>12481</v>
      </c>
      <c r="H850" s="41" t="s">
        <v>254</v>
      </c>
      <c r="I850" s="40" t="s">
        <v>236</v>
      </c>
    </row>
    <row r="851" spans="1:10" s="13" customFormat="1" ht="28.5" customHeight="1" x14ac:dyDescent="0.2">
      <c r="A851" s="35">
        <f t="shared" si="27"/>
        <v>825</v>
      </c>
      <c r="B851" s="2" t="s">
        <v>690</v>
      </c>
      <c r="C851" s="2" t="s">
        <v>2215</v>
      </c>
      <c r="D851" s="2">
        <v>2016.7</v>
      </c>
      <c r="E851" s="37" t="s">
        <v>1019</v>
      </c>
      <c r="F851" s="38">
        <v>3070</v>
      </c>
      <c r="G851" s="38">
        <v>5172</v>
      </c>
      <c r="H851" s="41" t="s">
        <v>109</v>
      </c>
      <c r="I851" s="40" t="s">
        <v>236</v>
      </c>
    </row>
    <row r="852" spans="1:10" s="13" customFormat="1" ht="28.5" customHeight="1" x14ac:dyDescent="0.2">
      <c r="A852" s="35">
        <f t="shared" si="27"/>
        <v>826</v>
      </c>
      <c r="B852" s="2" t="s">
        <v>693</v>
      </c>
      <c r="C852" s="2" t="s">
        <v>2150</v>
      </c>
      <c r="D852" s="2">
        <v>2016.8</v>
      </c>
      <c r="E852" s="37" t="s">
        <v>966</v>
      </c>
      <c r="F852" s="38">
        <v>3862</v>
      </c>
      <c r="G852" s="38">
        <v>7415</v>
      </c>
      <c r="H852" s="41" t="s">
        <v>109</v>
      </c>
      <c r="I852" s="40" t="s">
        <v>236</v>
      </c>
    </row>
    <row r="853" spans="1:10" s="13" customFormat="1" ht="28.5" customHeight="1" x14ac:dyDescent="0.2">
      <c r="A853" s="35">
        <f t="shared" si="27"/>
        <v>827</v>
      </c>
      <c r="B853" s="2" t="s">
        <v>727</v>
      </c>
      <c r="C853" s="2" t="s">
        <v>2222</v>
      </c>
      <c r="D853" s="2">
        <v>2016.9</v>
      </c>
      <c r="E853" s="37" t="s">
        <v>918</v>
      </c>
      <c r="F853" s="38">
        <v>3813</v>
      </c>
      <c r="G853" s="38">
        <v>5416</v>
      </c>
      <c r="H853" s="41" t="s">
        <v>180</v>
      </c>
      <c r="I853" s="40" t="s">
        <v>236</v>
      </c>
    </row>
    <row r="854" spans="1:10" s="13" customFormat="1" ht="28.5" customHeight="1" x14ac:dyDescent="0.2">
      <c r="A854" s="35">
        <f t="shared" si="27"/>
        <v>828</v>
      </c>
      <c r="B854" s="2" t="s">
        <v>737</v>
      </c>
      <c r="C854" s="2" t="s">
        <v>2117</v>
      </c>
      <c r="D854" s="2">
        <v>2016.9</v>
      </c>
      <c r="E854" s="37" t="s">
        <v>981</v>
      </c>
      <c r="F854" s="38">
        <v>3463</v>
      </c>
      <c r="G854" s="38">
        <v>6779</v>
      </c>
      <c r="H854" s="41" t="s">
        <v>180</v>
      </c>
      <c r="I854" s="40" t="s">
        <v>236</v>
      </c>
    </row>
    <row r="855" spans="1:10" s="13" customFormat="1" ht="28.5" customHeight="1" x14ac:dyDescent="0.2">
      <c r="A855" s="35">
        <f t="shared" si="27"/>
        <v>829</v>
      </c>
      <c r="B855" s="2" t="s">
        <v>754</v>
      </c>
      <c r="C855" s="2" t="s">
        <v>2127</v>
      </c>
      <c r="D855" s="60">
        <v>2016.1</v>
      </c>
      <c r="E855" s="37" t="s">
        <v>985</v>
      </c>
      <c r="F855" s="38">
        <v>3805</v>
      </c>
      <c r="G855" s="38">
        <v>7383</v>
      </c>
      <c r="H855" s="41" t="s">
        <v>180</v>
      </c>
      <c r="I855" s="40" t="s">
        <v>236</v>
      </c>
    </row>
    <row r="856" spans="1:10" s="13" customFormat="1" ht="28.5" customHeight="1" x14ac:dyDescent="0.2">
      <c r="A856" s="35">
        <f t="shared" si="27"/>
        <v>830</v>
      </c>
      <c r="B856" s="2" t="s">
        <v>2227</v>
      </c>
      <c r="C856" s="87" t="s">
        <v>2117</v>
      </c>
      <c r="D856" s="2">
        <v>2016.11</v>
      </c>
      <c r="E856" s="37" t="s">
        <v>996</v>
      </c>
      <c r="F856" s="81">
        <v>3659</v>
      </c>
      <c r="G856" s="82">
        <v>10782</v>
      </c>
      <c r="H856" s="83" t="s">
        <v>404</v>
      </c>
      <c r="I856" s="84" t="s">
        <v>236</v>
      </c>
    </row>
    <row r="857" spans="1:10" s="13" customFormat="1" ht="28.5" customHeight="1" x14ac:dyDescent="0.2">
      <c r="A857" s="35">
        <f t="shared" si="27"/>
        <v>831</v>
      </c>
      <c r="B857" s="2" t="s">
        <v>1347</v>
      </c>
      <c r="C857" s="87" t="s">
        <v>2127</v>
      </c>
      <c r="D857" s="2">
        <v>2016.11</v>
      </c>
      <c r="E857" s="37" t="s">
        <v>918</v>
      </c>
      <c r="F857" s="81">
        <v>3410</v>
      </c>
      <c r="G857" s="82">
        <v>5139</v>
      </c>
      <c r="H857" s="41" t="s">
        <v>180</v>
      </c>
      <c r="I857" s="84" t="s">
        <v>236</v>
      </c>
    </row>
    <row r="858" spans="1:10" s="13" customFormat="1" ht="28.5" customHeight="1" x14ac:dyDescent="0.2">
      <c r="A858" s="35">
        <f t="shared" si="27"/>
        <v>832</v>
      </c>
      <c r="B858" s="2" t="s">
        <v>762</v>
      </c>
      <c r="C858" s="87" t="s">
        <v>2127</v>
      </c>
      <c r="D858" s="2">
        <v>2016.11</v>
      </c>
      <c r="E858" s="37" t="s">
        <v>956</v>
      </c>
      <c r="F858" s="81">
        <v>3476</v>
      </c>
      <c r="G858" s="82">
        <v>5517</v>
      </c>
      <c r="H858" s="41" t="s">
        <v>180</v>
      </c>
      <c r="I858" s="84" t="s">
        <v>236</v>
      </c>
    </row>
    <row r="859" spans="1:10" s="13" customFormat="1" ht="28.5" customHeight="1" x14ac:dyDescent="0.2">
      <c r="A859" s="35">
        <f t="shared" si="27"/>
        <v>833</v>
      </c>
      <c r="B859" s="2" t="s">
        <v>2228</v>
      </c>
      <c r="C859" s="87" t="s">
        <v>2141</v>
      </c>
      <c r="D859" s="2">
        <v>2016.11</v>
      </c>
      <c r="E859" s="37" t="s">
        <v>1002</v>
      </c>
      <c r="F859" s="81">
        <v>7337</v>
      </c>
      <c r="G859" s="82">
        <v>14288</v>
      </c>
      <c r="H859" s="41" t="s">
        <v>180</v>
      </c>
      <c r="I859" s="84" t="s">
        <v>236</v>
      </c>
    </row>
    <row r="860" spans="1:10" s="13" customFormat="1" ht="28.5" customHeight="1" x14ac:dyDescent="0.2">
      <c r="A860" s="35">
        <f t="shared" si="27"/>
        <v>834</v>
      </c>
      <c r="B860" s="2" t="s">
        <v>777</v>
      </c>
      <c r="C860" s="2" t="s">
        <v>2161</v>
      </c>
      <c r="D860" s="2">
        <v>2016.12</v>
      </c>
      <c r="E860" s="37" t="s">
        <v>934</v>
      </c>
      <c r="F860" s="38">
        <v>4553</v>
      </c>
      <c r="G860" s="38">
        <v>5047</v>
      </c>
      <c r="H860" s="41" t="s">
        <v>180</v>
      </c>
      <c r="I860" s="84" t="s">
        <v>236</v>
      </c>
      <c r="J860" s="141"/>
    </row>
    <row r="861" spans="1:10" s="13" customFormat="1" ht="28.5" customHeight="1" x14ac:dyDescent="0.2">
      <c r="A861" s="35">
        <f t="shared" si="27"/>
        <v>835</v>
      </c>
      <c r="B861" s="2" t="s">
        <v>2231</v>
      </c>
      <c r="C861" s="2" t="s">
        <v>2117</v>
      </c>
      <c r="D861" s="2">
        <v>2016.12</v>
      </c>
      <c r="E861" s="37" t="s">
        <v>938</v>
      </c>
      <c r="F861" s="38">
        <v>3482</v>
      </c>
      <c r="G861" s="38">
        <v>6624</v>
      </c>
      <c r="H861" s="41" t="s">
        <v>180</v>
      </c>
      <c r="I861" s="84" t="s">
        <v>236</v>
      </c>
      <c r="J861" s="141"/>
    </row>
    <row r="862" spans="1:10" s="13" customFormat="1" ht="28.5" customHeight="1" x14ac:dyDescent="0.2">
      <c r="A862" s="35">
        <f t="shared" si="27"/>
        <v>836</v>
      </c>
      <c r="B862" s="2" t="s">
        <v>774</v>
      </c>
      <c r="C862" s="87" t="s">
        <v>2117</v>
      </c>
      <c r="D862" s="2">
        <v>2016.12</v>
      </c>
      <c r="E862" s="37" t="s">
        <v>939</v>
      </c>
      <c r="F862" s="81">
        <v>4334</v>
      </c>
      <c r="G862" s="82">
        <v>8494</v>
      </c>
      <c r="H862" s="41" t="s">
        <v>180</v>
      </c>
      <c r="I862" s="84" t="s">
        <v>236</v>
      </c>
      <c r="J862" s="141"/>
    </row>
    <row r="863" spans="1:10" s="13" customFormat="1" ht="28.5" customHeight="1" x14ac:dyDescent="0.2">
      <c r="A863" s="35">
        <f t="shared" si="27"/>
        <v>837</v>
      </c>
      <c r="B863" s="2" t="s">
        <v>775</v>
      </c>
      <c r="C863" s="87" t="s">
        <v>2117</v>
      </c>
      <c r="D863" s="2">
        <v>2016.12</v>
      </c>
      <c r="E863" s="37" t="s">
        <v>944</v>
      </c>
      <c r="F863" s="38">
        <v>4479</v>
      </c>
      <c r="G863" s="38">
        <v>6967</v>
      </c>
      <c r="H863" s="83" t="s">
        <v>189</v>
      </c>
      <c r="I863" s="84" t="s">
        <v>236</v>
      </c>
      <c r="J863" s="141"/>
    </row>
    <row r="864" spans="1:10" s="13" customFormat="1" ht="28.5" customHeight="1" x14ac:dyDescent="0.2">
      <c r="A864" s="35">
        <f t="shared" si="27"/>
        <v>838</v>
      </c>
      <c r="B864" s="2" t="s">
        <v>802</v>
      </c>
      <c r="C864" s="2" t="s">
        <v>2127</v>
      </c>
      <c r="D864" s="2">
        <v>2017.2</v>
      </c>
      <c r="E864" s="37" t="s">
        <v>953</v>
      </c>
      <c r="F864" s="81">
        <v>4035</v>
      </c>
      <c r="G864" s="38">
        <v>7658</v>
      </c>
      <c r="H864" s="41" t="s">
        <v>180</v>
      </c>
      <c r="I864" s="84" t="s">
        <v>236</v>
      </c>
      <c r="J864" s="141"/>
    </row>
    <row r="865" spans="1:10" s="13" customFormat="1" ht="28.5" customHeight="1" x14ac:dyDescent="0.2">
      <c r="A865" s="35">
        <f t="shared" si="27"/>
        <v>839</v>
      </c>
      <c r="B865" s="2" t="s">
        <v>798</v>
      </c>
      <c r="C865" s="2" t="s">
        <v>2236</v>
      </c>
      <c r="D865" s="2">
        <v>2017.2</v>
      </c>
      <c r="E865" s="37" t="s">
        <v>956</v>
      </c>
      <c r="F865" s="81">
        <v>16</v>
      </c>
      <c r="G865" s="38">
        <v>25</v>
      </c>
      <c r="H865" s="41" t="s">
        <v>265</v>
      </c>
      <c r="I865" s="40" t="s">
        <v>265</v>
      </c>
      <c r="J865" s="141"/>
    </row>
    <row r="866" spans="1:10" s="13" customFormat="1" ht="28.5" customHeight="1" x14ac:dyDescent="0.2">
      <c r="A866" s="35">
        <f t="shared" si="27"/>
        <v>840</v>
      </c>
      <c r="B866" s="2" t="s">
        <v>817</v>
      </c>
      <c r="C866" s="2" t="s">
        <v>2117</v>
      </c>
      <c r="D866" s="2">
        <v>2017.3</v>
      </c>
      <c r="E866" s="37" t="s">
        <v>938</v>
      </c>
      <c r="F866" s="38">
        <v>238</v>
      </c>
      <c r="G866" s="38">
        <v>527</v>
      </c>
      <c r="H866" s="83" t="s">
        <v>109</v>
      </c>
      <c r="I866" s="84" t="s">
        <v>236</v>
      </c>
      <c r="J866" s="143" t="s">
        <v>1787</v>
      </c>
    </row>
    <row r="867" spans="1:10" s="13" customFormat="1" ht="28.5" customHeight="1" x14ac:dyDescent="0.2">
      <c r="A867" s="35">
        <f t="shared" ref="A867:A915" si="28">ROW()-26</f>
        <v>841</v>
      </c>
      <c r="B867" s="89" t="s">
        <v>1373</v>
      </c>
      <c r="C867" s="2" t="s">
        <v>2117</v>
      </c>
      <c r="D867" s="2">
        <v>2017.4</v>
      </c>
      <c r="E867" s="37" t="s">
        <v>966</v>
      </c>
      <c r="F867" s="38">
        <v>3417</v>
      </c>
      <c r="G867" s="38">
        <v>7225</v>
      </c>
      <c r="H867" s="41" t="s">
        <v>180</v>
      </c>
      <c r="I867" s="84" t="s">
        <v>236</v>
      </c>
      <c r="J867" s="141"/>
    </row>
    <row r="868" spans="1:10" s="13" customFormat="1" ht="28.5" customHeight="1" x14ac:dyDescent="0.2">
      <c r="A868" s="35">
        <f t="shared" si="28"/>
        <v>842</v>
      </c>
      <c r="B868" s="89" t="s">
        <v>820</v>
      </c>
      <c r="C868" s="2" t="s">
        <v>2117</v>
      </c>
      <c r="D868" s="2">
        <v>2017.4</v>
      </c>
      <c r="E868" s="37" t="s">
        <v>972</v>
      </c>
      <c r="F868" s="38">
        <v>2771</v>
      </c>
      <c r="G868" s="38">
        <v>6908</v>
      </c>
      <c r="H868" s="41" t="s">
        <v>109</v>
      </c>
      <c r="I868" s="84" t="s">
        <v>236</v>
      </c>
      <c r="J868" s="141"/>
    </row>
    <row r="869" spans="1:10" s="13" customFormat="1" ht="28.5" customHeight="1" x14ac:dyDescent="0.2">
      <c r="A869" s="35">
        <f t="shared" si="28"/>
        <v>843</v>
      </c>
      <c r="B869" s="2" t="s">
        <v>821</v>
      </c>
      <c r="C869" s="2" t="s">
        <v>2126</v>
      </c>
      <c r="D869" s="2">
        <v>2017.5</v>
      </c>
      <c r="E869" s="37" t="s">
        <v>1396</v>
      </c>
      <c r="F869" s="38">
        <v>3685</v>
      </c>
      <c r="G869" s="38">
        <v>7260</v>
      </c>
      <c r="H869" s="41" t="s">
        <v>109</v>
      </c>
      <c r="I869" s="84" t="s">
        <v>236</v>
      </c>
      <c r="J869" s="141"/>
    </row>
    <row r="870" spans="1:10" s="13" customFormat="1" ht="28.5" customHeight="1" x14ac:dyDescent="0.2">
      <c r="A870" s="35">
        <f t="shared" si="28"/>
        <v>844</v>
      </c>
      <c r="B870" s="2" t="s">
        <v>824</v>
      </c>
      <c r="C870" s="2" t="s">
        <v>2117</v>
      </c>
      <c r="D870" s="2">
        <v>2017.5</v>
      </c>
      <c r="E870" s="37" t="s">
        <v>928</v>
      </c>
      <c r="F870" s="38">
        <v>3979</v>
      </c>
      <c r="G870" s="38">
        <v>5447</v>
      </c>
      <c r="H870" s="41" t="s">
        <v>109</v>
      </c>
      <c r="I870" s="84" t="s">
        <v>236</v>
      </c>
      <c r="J870" s="141"/>
    </row>
    <row r="871" spans="1:10" s="13" customFormat="1" ht="28.5" customHeight="1" x14ac:dyDescent="0.2">
      <c r="A871" s="35">
        <f t="shared" si="28"/>
        <v>845</v>
      </c>
      <c r="B871" s="2" t="s">
        <v>2246</v>
      </c>
      <c r="C871" s="2" t="s">
        <v>2127</v>
      </c>
      <c r="D871" s="2">
        <v>2017.5</v>
      </c>
      <c r="E871" s="37" t="s">
        <v>912</v>
      </c>
      <c r="F871" s="38">
        <v>2342</v>
      </c>
      <c r="G871" s="38">
        <v>4795</v>
      </c>
      <c r="H871" s="41" t="s">
        <v>189</v>
      </c>
      <c r="I871" s="84" t="s">
        <v>236</v>
      </c>
      <c r="J871" s="141"/>
    </row>
    <row r="872" spans="1:10" s="13" customFormat="1" ht="28.5" customHeight="1" x14ac:dyDescent="0.2">
      <c r="A872" s="35">
        <f t="shared" si="28"/>
        <v>846</v>
      </c>
      <c r="B872" s="89" t="s">
        <v>841</v>
      </c>
      <c r="C872" s="2" t="s">
        <v>2127</v>
      </c>
      <c r="D872" s="2">
        <v>2017.6</v>
      </c>
      <c r="E872" s="37" t="s">
        <v>920</v>
      </c>
      <c r="F872" s="38">
        <v>1630</v>
      </c>
      <c r="G872" s="38">
        <v>3507</v>
      </c>
      <c r="H872" s="41" t="s">
        <v>180</v>
      </c>
      <c r="I872" s="40" t="s">
        <v>236</v>
      </c>
      <c r="J872" s="141"/>
    </row>
    <row r="873" spans="1:10" s="13" customFormat="1" ht="28.5" customHeight="1" x14ac:dyDescent="0.2">
      <c r="A873" s="35">
        <f t="shared" si="28"/>
        <v>847</v>
      </c>
      <c r="B873" s="89" t="s">
        <v>847</v>
      </c>
      <c r="C873" s="2" t="s">
        <v>2117</v>
      </c>
      <c r="D873" s="2">
        <v>2017.6</v>
      </c>
      <c r="E873" s="37" t="s">
        <v>882</v>
      </c>
      <c r="F873" s="38">
        <v>4980</v>
      </c>
      <c r="G873" s="38">
        <v>9526</v>
      </c>
      <c r="H873" s="41" t="s">
        <v>180</v>
      </c>
      <c r="I873" s="40" t="s">
        <v>236</v>
      </c>
      <c r="J873" s="141"/>
    </row>
    <row r="874" spans="1:10" s="13" customFormat="1" ht="28.5" customHeight="1" x14ac:dyDescent="0.2">
      <c r="A874" s="35">
        <f t="shared" si="28"/>
        <v>848</v>
      </c>
      <c r="B874" s="89" t="s">
        <v>2248</v>
      </c>
      <c r="C874" s="2" t="s">
        <v>2117</v>
      </c>
      <c r="D874" s="2">
        <v>2017.6</v>
      </c>
      <c r="E874" s="37" t="s">
        <v>913</v>
      </c>
      <c r="F874" s="38">
        <v>7112</v>
      </c>
      <c r="G874" s="38">
        <v>14099</v>
      </c>
      <c r="H874" s="41" t="s">
        <v>180</v>
      </c>
      <c r="I874" s="40" t="s">
        <v>236</v>
      </c>
      <c r="J874" s="141"/>
    </row>
    <row r="875" spans="1:10" s="13" customFormat="1" ht="28.5" customHeight="1" x14ac:dyDescent="0.2">
      <c r="A875" s="35">
        <f t="shared" si="28"/>
        <v>849</v>
      </c>
      <c r="B875" s="89" t="s">
        <v>868</v>
      </c>
      <c r="C875" s="2" t="s">
        <v>2254</v>
      </c>
      <c r="D875" s="2">
        <v>2017.7</v>
      </c>
      <c r="E875" s="37" t="s">
        <v>891</v>
      </c>
      <c r="F875" s="38">
        <v>1798</v>
      </c>
      <c r="G875" s="38">
        <v>3533</v>
      </c>
      <c r="H875" s="41" t="s">
        <v>109</v>
      </c>
      <c r="I875" s="40" t="s">
        <v>236</v>
      </c>
      <c r="J875" s="141"/>
    </row>
    <row r="876" spans="1:10" s="13" customFormat="1" ht="28.5" customHeight="1" x14ac:dyDescent="0.2">
      <c r="A876" s="35">
        <f t="shared" si="28"/>
        <v>850</v>
      </c>
      <c r="B876" s="89" t="s">
        <v>1303</v>
      </c>
      <c r="C876" s="2" t="s">
        <v>2118</v>
      </c>
      <c r="D876" s="2">
        <v>2017.9</v>
      </c>
      <c r="E876" s="37" t="s">
        <v>1310</v>
      </c>
      <c r="F876" s="38">
        <v>286</v>
      </c>
      <c r="G876" s="38">
        <v>458</v>
      </c>
      <c r="H876" s="41" t="s">
        <v>109</v>
      </c>
      <c r="I876" s="40" t="s">
        <v>236</v>
      </c>
      <c r="J876" s="90"/>
    </row>
    <row r="877" spans="1:10" s="13" customFormat="1" ht="28.5" customHeight="1" x14ac:dyDescent="0.2">
      <c r="A877" s="35">
        <f t="shared" si="28"/>
        <v>851</v>
      </c>
      <c r="B877" s="89" t="s">
        <v>1304</v>
      </c>
      <c r="C877" s="2" t="s">
        <v>2118</v>
      </c>
      <c r="D877" s="2">
        <v>2017.9</v>
      </c>
      <c r="E877" s="37" t="s">
        <v>1313</v>
      </c>
      <c r="F877" s="38">
        <v>5084</v>
      </c>
      <c r="G877" s="38">
        <v>9306</v>
      </c>
      <c r="H877" s="41" t="s">
        <v>181</v>
      </c>
      <c r="I877" s="40" t="s">
        <v>236</v>
      </c>
      <c r="J877" s="90"/>
    </row>
    <row r="878" spans="1:10" s="13" customFormat="1" ht="28.5" customHeight="1" x14ac:dyDescent="0.2">
      <c r="A878" s="35">
        <f t="shared" si="28"/>
        <v>852</v>
      </c>
      <c r="B878" s="89" t="s">
        <v>1480</v>
      </c>
      <c r="C878" s="2" t="s">
        <v>2117</v>
      </c>
      <c r="D878" s="2">
        <v>2018.2</v>
      </c>
      <c r="E878" s="37" t="s">
        <v>1487</v>
      </c>
      <c r="F878" s="38">
        <v>5614</v>
      </c>
      <c r="G878" s="38">
        <v>8067</v>
      </c>
      <c r="H878" s="41" t="s">
        <v>6</v>
      </c>
      <c r="I878" s="40" t="s">
        <v>188</v>
      </c>
      <c r="J878" s="141" t="s">
        <v>1847</v>
      </c>
    </row>
    <row r="879" spans="1:10" s="13" customFormat="1" ht="28.5" customHeight="1" x14ac:dyDescent="0.2">
      <c r="A879" s="35">
        <f t="shared" si="28"/>
        <v>853</v>
      </c>
      <c r="B879" s="2" t="s">
        <v>1482</v>
      </c>
      <c r="C879" s="2" t="s">
        <v>2261</v>
      </c>
      <c r="D879" s="2">
        <v>2018.2</v>
      </c>
      <c r="E879" s="37" t="s">
        <v>1488</v>
      </c>
      <c r="F879" s="38">
        <v>889</v>
      </c>
      <c r="G879" s="38">
        <v>1746</v>
      </c>
      <c r="H879" s="41" t="s">
        <v>6</v>
      </c>
      <c r="I879" s="40" t="s">
        <v>188</v>
      </c>
      <c r="J879" s="141"/>
    </row>
    <row r="880" spans="1:10" s="13" customFormat="1" ht="28.5" customHeight="1" x14ac:dyDescent="0.2">
      <c r="A880" s="35">
        <f t="shared" si="28"/>
        <v>854</v>
      </c>
      <c r="B880" s="89" t="s">
        <v>1498</v>
      </c>
      <c r="C880" s="2" t="s">
        <v>2117</v>
      </c>
      <c r="D880" s="2">
        <v>2018.3</v>
      </c>
      <c r="E880" s="37" t="s">
        <v>1255</v>
      </c>
      <c r="F880" s="38">
        <v>4664</v>
      </c>
      <c r="G880" s="38">
        <v>7909</v>
      </c>
      <c r="H880" s="41" t="s">
        <v>6</v>
      </c>
      <c r="I880" s="40" t="s">
        <v>188</v>
      </c>
      <c r="J880" s="141"/>
    </row>
    <row r="881" spans="1:10" s="13" customFormat="1" ht="28.5" customHeight="1" x14ac:dyDescent="0.2">
      <c r="A881" s="35">
        <f t="shared" si="28"/>
        <v>855</v>
      </c>
      <c r="B881" s="89" t="s">
        <v>1504</v>
      </c>
      <c r="C881" s="2" t="s">
        <v>2117</v>
      </c>
      <c r="D881" s="2">
        <v>2018.3</v>
      </c>
      <c r="E881" s="37" t="s">
        <v>1508</v>
      </c>
      <c r="F881" s="38">
        <v>1186</v>
      </c>
      <c r="G881" s="38">
        <v>1960</v>
      </c>
      <c r="H881" s="41" t="s">
        <v>6</v>
      </c>
      <c r="I881" s="40" t="s">
        <v>188</v>
      </c>
      <c r="J881" s="141"/>
    </row>
    <row r="882" spans="1:10" s="13" customFormat="1" ht="28.5" customHeight="1" x14ac:dyDescent="0.2">
      <c r="A882" s="35">
        <f t="shared" si="28"/>
        <v>856</v>
      </c>
      <c r="B882" s="89" t="s">
        <v>1516</v>
      </c>
      <c r="C882" s="2" t="s">
        <v>2117</v>
      </c>
      <c r="D882" s="2">
        <v>2018.4</v>
      </c>
      <c r="E882" s="201" t="s">
        <v>1529</v>
      </c>
      <c r="F882" s="38">
        <v>3265</v>
      </c>
      <c r="G882" s="38">
        <v>6509</v>
      </c>
      <c r="H882" s="41" t="s">
        <v>109</v>
      </c>
      <c r="I882" s="40" t="s">
        <v>188</v>
      </c>
      <c r="J882" s="141"/>
    </row>
    <row r="883" spans="1:10" s="13" customFormat="1" ht="28.5" customHeight="1" x14ac:dyDescent="0.2">
      <c r="A883" s="35">
        <f t="shared" si="28"/>
        <v>857</v>
      </c>
      <c r="B883" s="89" t="s">
        <v>1547</v>
      </c>
      <c r="C883" s="2" t="s">
        <v>2118</v>
      </c>
      <c r="D883" s="2">
        <v>2018.4</v>
      </c>
      <c r="E883" s="201" t="s">
        <v>1146</v>
      </c>
      <c r="F883" s="38">
        <v>309</v>
      </c>
      <c r="G883" s="38">
        <v>663</v>
      </c>
      <c r="H883" s="41" t="s">
        <v>1542</v>
      </c>
      <c r="I883" s="40" t="s">
        <v>188</v>
      </c>
      <c r="J883" s="141" t="s">
        <v>1847</v>
      </c>
    </row>
    <row r="884" spans="1:10" s="13" customFormat="1" ht="28.5" customHeight="1" x14ac:dyDescent="0.2">
      <c r="A884" s="35">
        <f t="shared" si="28"/>
        <v>858</v>
      </c>
      <c r="B884" s="2" t="s">
        <v>2263</v>
      </c>
      <c r="C884" s="2" t="s">
        <v>2117</v>
      </c>
      <c r="D884" s="2">
        <v>2018.4</v>
      </c>
      <c r="E884" s="198" t="s">
        <v>1532</v>
      </c>
      <c r="F884" s="38">
        <v>1088</v>
      </c>
      <c r="G884" s="38">
        <v>2238</v>
      </c>
      <c r="H884" s="41" t="s">
        <v>109</v>
      </c>
      <c r="I884" s="40" t="s">
        <v>188</v>
      </c>
      <c r="J884" s="141"/>
    </row>
    <row r="885" spans="1:10" s="13" customFormat="1" ht="28.5" customHeight="1" x14ac:dyDescent="0.2">
      <c r="A885" s="35">
        <f t="shared" si="28"/>
        <v>859</v>
      </c>
      <c r="B885" s="89" t="s">
        <v>1523</v>
      </c>
      <c r="C885" s="2" t="s">
        <v>2117</v>
      </c>
      <c r="D885" s="2">
        <v>2018.4</v>
      </c>
      <c r="E885" s="201" t="s">
        <v>1538</v>
      </c>
      <c r="F885" s="38">
        <v>4079</v>
      </c>
      <c r="G885" s="38">
        <v>7676</v>
      </c>
      <c r="H885" s="41" t="s">
        <v>109</v>
      </c>
      <c r="I885" s="40" t="s">
        <v>188</v>
      </c>
      <c r="J885" s="141"/>
    </row>
    <row r="886" spans="1:10" s="13" customFormat="1" ht="28.5" customHeight="1" x14ac:dyDescent="0.2">
      <c r="A886" s="35">
        <f t="shared" si="28"/>
        <v>860</v>
      </c>
      <c r="B886" s="2" t="s">
        <v>1584</v>
      </c>
      <c r="C886" s="2" t="s">
        <v>2118</v>
      </c>
      <c r="D886" s="2">
        <v>2018.6</v>
      </c>
      <c r="E886" s="37" t="s">
        <v>1140</v>
      </c>
      <c r="F886" s="38">
        <v>6458</v>
      </c>
      <c r="G886" s="38">
        <v>10711</v>
      </c>
      <c r="H886" s="41" t="s">
        <v>180</v>
      </c>
      <c r="I886" s="40" t="s">
        <v>1599</v>
      </c>
      <c r="J886" s="141"/>
    </row>
    <row r="887" spans="1:10" s="13" customFormat="1" ht="28.5" customHeight="1" x14ac:dyDescent="0.2">
      <c r="A887" s="35">
        <f t="shared" si="28"/>
        <v>861</v>
      </c>
      <c r="B887" s="2" t="s">
        <v>1587</v>
      </c>
      <c r="C887" s="2" t="s">
        <v>2265</v>
      </c>
      <c r="D887" s="2">
        <v>2018.6</v>
      </c>
      <c r="E887" s="37" t="s">
        <v>912</v>
      </c>
      <c r="F887" s="38">
        <v>1919</v>
      </c>
      <c r="G887" s="38">
        <v>3117</v>
      </c>
      <c r="H887" s="41" t="s">
        <v>180</v>
      </c>
      <c r="I887" s="40" t="s">
        <v>1603</v>
      </c>
      <c r="J887" s="141"/>
    </row>
    <row r="888" spans="1:10" s="13" customFormat="1" ht="28.5" customHeight="1" x14ac:dyDescent="0.2">
      <c r="A888" s="35">
        <f t="shared" si="28"/>
        <v>862</v>
      </c>
      <c r="B888" s="2" t="s">
        <v>1641</v>
      </c>
      <c r="C888" s="2" t="s">
        <v>2118</v>
      </c>
      <c r="D888" s="2">
        <v>2018.7</v>
      </c>
      <c r="E888" s="37" t="s">
        <v>1628</v>
      </c>
      <c r="F888" s="38">
        <v>364</v>
      </c>
      <c r="G888" s="38">
        <v>651</v>
      </c>
      <c r="H888" s="41" t="s">
        <v>1627</v>
      </c>
      <c r="I888" s="40" t="s">
        <v>188</v>
      </c>
      <c r="J888" s="141"/>
    </row>
    <row r="889" spans="1:10" s="13" customFormat="1" ht="28.5" customHeight="1" x14ac:dyDescent="0.2">
      <c r="A889" s="35">
        <f t="shared" si="28"/>
        <v>863</v>
      </c>
      <c r="B889" s="89" t="s">
        <v>1689</v>
      </c>
      <c r="C889" s="180" t="s">
        <v>2165</v>
      </c>
      <c r="D889" s="2">
        <v>2018.9</v>
      </c>
      <c r="E889" s="199" t="s">
        <v>1236</v>
      </c>
      <c r="F889" s="225">
        <v>6226</v>
      </c>
      <c r="G889" s="219">
        <v>11873</v>
      </c>
      <c r="H889" s="233" t="s">
        <v>181</v>
      </c>
      <c r="I889" s="257" t="s">
        <v>236</v>
      </c>
      <c r="J889" s="141"/>
    </row>
    <row r="890" spans="1:10" s="13" customFormat="1" ht="28.5" customHeight="1" x14ac:dyDescent="0.2">
      <c r="A890" s="35">
        <f t="shared" si="28"/>
        <v>864</v>
      </c>
      <c r="B890" s="89" t="s">
        <v>2270</v>
      </c>
      <c r="C890" s="2" t="s">
        <v>2118</v>
      </c>
      <c r="D890" s="2" t="s">
        <v>1715</v>
      </c>
      <c r="E890" s="201" t="s">
        <v>1727</v>
      </c>
      <c r="F890" s="38">
        <v>2330</v>
      </c>
      <c r="G890" s="38">
        <v>4775</v>
      </c>
      <c r="H890" s="41" t="s">
        <v>1724</v>
      </c>
      <c r="I890" s="40" t="s">
        <v>1725</v>
      </c>
      <c r="J890" s="141"/>
    </row>
    <row r="891" spans="1:10" s="13" customFormat="1" ht="28.5" customHeight="1" x14ac:dyDescent="0.2">
      <c r="A891" s="35">
        <f t="shared" si="28"/>
        <v>865</v>
      </c>
      <c r="B891" s="89" t="s">
        <v>1753</v>
      </c>
      <c r="C891" s="180" t="s">
        <v>2118</v>
      </c>
      <c r="D891" s="2">
        <v>2018.11</v>
      </c>
      <c r="E891" s="37" t="s">
        <v>1772</v>
      </c>
      <c r="F891" s="219">
        <v>5215</v>
      </c>
      <c r="G891" s="219">
        <v>7394</v>
      </c>
      <c r="H891" s="233" t="s">
        <v>109</v>
      </c>
      <c r="I891" s="257" t="s">
        <v>188</v>
      </c>
      <c r="J891" s="141"/>
    </row>
    <row r="892" spans="1:10" s="13" customFormat="1" ht="28.5" customHeight="1" x14ac:dyDescent="0.2">
      <c r="A892" s="35">
        <f t="shared" si="28"/>
        <v>866</v>
      </c>
      <c r="B892" s="2" t="s">
        <v>1813</v>
      </c>
      <c r="C892" s="180" t="s">
        <v>2118</v>
      </c>
      <c r="D892" s="2">
        <v>2018.12</v>
      </c>
      <c r="E892" s="199" t="s">
        <v>1537</v>
      </c>
      <c r="F892" s="38">
        <v>4652</v>
      </c>
      <c r="G892" s="38">
        <v>9613</v>
      </c>
      <c r="H892" s="233" t="s">
        <v>189</v>
      </c>
      <c r="I892" s="257" t="s">
        <v>146</v>
      </c>
      <c r="J892" s="141"/>
    </row>
    <row r="893" spans="1:10" s="13" customFormat="1" ht="28.5" customHeight="1" x14ac:dyDescent="0.2">
      <c r="A893" s="35">
        <f t="shared" si="28"/>
        <v>867</v>
      </c>
      <c r="B893" s="2" t="s">
        <v>1814</v>
      </c>
      <c r="C893" s="180" t="s">
        <v>2118</v>
      </c>
      <c r="D893" s="2">
        <v>2018.12</v>
      </c>
      <c r="E893" s="199" t="s">
        <v>1537</v>
      </c>
      <c r="F893" s="38">
        <v>27</v>
      </c>
      <c r="G893" s="38">
        <v>42</v>
      </c>
      <c r="H893" s="233" t="s">
        <v>265</v>
      </c>
      <c r="I893" s="257" t="s">
        <v>265</v>
      </c>
      <c r="J893" s="141"/>
    </row>
    <row r="894" spans="1:10" s="13" customFormat="1" ht="28.5" customHeight="1" x14ac:dyDescent="0.2">
      <c r="A894" s="35">
        <f t="shared" si="28"/>
        <v>868</v>
      </c>
      <c r="B894" s="2" t="s">
        <v>1834</v>
      </c>
      <c r="C894" s="37" t="s">
        <v>2117</v>
      </c>
      <c r="D894" s="199">
        <v>2019.1</v>
      </c>
      <c r="E894" s="37" t="s">
        <v>1835</v>
      </c>
      <c r="F894" s="283">
        <v>3748</v>
      </c>
      <c r="G894" s="283">
        <v>6691</v>
      </c>
      <c r="H894" s="284" t="s">
        <v>181</v>
      </c>
      <c r="I894" s="285" t="s">
        <v>146</v>
      </c>
      <c r="J894" s="141"/>
    </row>
    <row r="895" spans="1:10" s="13" customFormat="1" ht="28.5" customHeight="1" x14ac:dyDescent="0.2">
      <c r="A895" s="35">
        <f t="shared" si="28"/>
        <v>869</v>
      </c>
      <c r="B895" s="2" t="s">
        <v>1841</v>
      </c>
      <c r="C895" s="37" t="s">
        <v>2274</v>
      </c>
      <c r="D895" s="199">
        <v>2019.1</v>
      </c>
      <c r="E895" s="2" t="s">
        <v>1842</v>
      </c>
      <c r="F895" s="283">
        <v>9319</v>
      </c>
      <c r="G895" s="283">
        <v>15892</v>
      </c>
      <c r="H895" s="284" t="s">
        <v>181</v>
      </c>
      <c r="I895" s="285" t="s">
        <v>146</v>
      </c>
      <c r="J895" s="141"/>
    </row>
    <row r="896" spans="1:10" s="13" customFormat="1" ht="28.5" customHeight="1" x14ac:dyDescent="0.2">
      <c r="A896" s="35">
        <f t="shared" si="28"/>
        <v>870</v>
      </c>
      <c r="B896" s="2" t="s">
        <v>1845</v>
      </c>
      <c r="C896" s="37" t="s">
        <v>2117</v>
      </c>
      <c r="D896" s="199">
        <v>2019.1</v>
      </c>
      <c r="E896" s="2" t="s">
        <v>1140</v>
      </c>
      <c r="F896" s="81">
        <v>785</v>
      </c>
      <c r="G896" s="81">
        <v>1350</v>
      </c>
      <c r="H896" s="284" t="s">
        <v>181</v>
      </c>
      <c r="I896" s="285" t="s">
        <v>146</v>
      </c>
      <c r="J896" s="141"/>
    </row>
    <row r="897" spans="1:10" s="13" customFormat="1" ht="28.5" customHeight="1" x14ac:dyDescent="0.2">
      <c r="A897" s="35">
        <f t="shared" si="28"/>
        <v>871</v>
      </c>
      <c r="B897" s="2" t="s">
        <v>1915</v>
      </c>
      <c r="C897" s="180" t="s">
        <v>2117</v>
      </c>
      <c r="D897" s="2">
        <v>2019.4</v>
      </c>
      <c r="E897" s="199" t="s">
        <v>1926</v>
      </c>
      <c r="F897" s="38">
        <v>855</v>
      </c>
      <c r="G897" s="38">
        <v>1747</v>
      </c>
      <c r="H897" s="233" t="s">
        <v>181</v>
      </c>
      <c r="I897" s="257" t="s">
        <v>236</v>
      </c>
      <c r="J897" s="141"/>
    </row>
    <row r="898" spans="1:10" s="13" customFormat="1" ht="28.5" customHeight="1" x14ac:dyDescent="0.2">
      <c r="A898" s="35">
        <f t="shared" si="28"/>
        <v>872</v>
      </c>
      <c r="B898" s="2" t="s">
        <v>1937</v>
      </c>
      <c r="C898" s="180" t="s">
        <v>2117</v>
      </c>
      <c r="D898" s="2">
        <v>2019.5</v>
      </c>
      <c r="E898" s="199" t="s">
        <v>1932</v>
      </c>
      <c r="F898" s="38">
        <v>3281</v>
      </c>
      <c r="G898" s="38">
        <v>6666</v>
      </c>
      <c r="H898" s="233" t="s">
        <v>181</v>
      </c>
      <c r="I898" s="257" t="s">
        <v>236</v>
      </c>
      <c r="J898" s="141"/>
    </row>
    <row r="899" spans="1:10" s="13" customFormat="1" ht="28.5" customHeight="1" x14ac:dyDescent="0.2">
      <c r="A899" s="35">
        <f t="shared" si="28"/>
        <v>873</v>
      </c>
      <c r="B899" s="2" t="s">
        <v>1947</v>
      </c>
      <c r="C899" s="180" t="s">
        <v>2118</v>
      </c>
      <c r="D899" s="2">
        <v>2019.5</v>
      </c>
      <c r="E899" s="199" t="s">
        <v>1930</v>
      </c>
      <c r="F899" s="38">
        <v>6715</v>
      </c>
      <c r="G899" s="38">
        <v>10629</v>
      </c>
      <c r="H899" s="233" t="s">
        <v>181</v>
      </c>
      <c r="I899" s="257" t="s">
        <v>236</v>
      </c>
      <c r="J899" s="141"/>
    </row>
    <row r="900" spans="1:10" s="13" customFormat="1" ht="28.5" customHeight="1" x14ac:dyDescent="0.2">
      <c r="A900" s="35">
        <f t="shared" si="28"/>
        <v>874</v>
      </c>
      <c r="B900" s="2" t="s">
        <v>1940</v>
      </c>
      <c r="C900" s="180" t="s">
        <v>2141</v>
      </c>
      <c r="D900" s="2">
        <v>2019.5</v>
      </c>
      <c r="E900" s="199" t="s">
        <v>1944</v>
      </c>
      <c r="F900" s="38">
        <v>2576</v>
      </c>
      <c r="G900" s="38">
        <v>4518</v>
      </c>
      <c r="H900" s="233" t="s">
        <v>181</v>
      </c>
      <c r="I900" s="257" t="s">
        <v>236</v>
      </c>
      <c r="J900" s="141"/>
    </row>
    <row r="901" spans="1:10" s="13" customFormat="1" ht="28.5" customHeight="1" x14ac:dyDescent="0.2">
      <c r="A901" s="35">
        <f t="shared" si="28"/>
        <v>875</v>
      </c>
      <c r="B901" s="2" t="s">
        <v>2282</v>
      </c>
      <c r="C901" s="180" t="s">
        <v>2236</v>
      </c>
      <c r="D901" s="2">
        <v>2019.5</v>
      </c>
      <c r="E901" s="199" t="s">
        <v>1926</v>
      </c>
      <c r="F901" s="38">
        <v>3889</v>
      </c>
      <c r="G901" s="38">
        <v>7268</v>
      </c>
      <c r="H901" s="233" t="s">
        <v>181</v>
      </c>
      <c r="I901" s="257" t="s">
        <v>236</v>
      </c>
      <c r="J901" s="141"/>
    </row>
    <row r="902" spans="1:10" s="13" customFormat="1" ht="28.5" customHeight="1" x14ac:dyDescent="0.2">
      <c r="A902" s="35">
        <f t="shared" si="28"/>
        <v>876</v>
      </c>
      <c r="B902" s="2" t="s">
        <v>1941</v>
      </c>
      <c r="C902" s="180" t="s">
        <v>2284</v>
      </c>
      <c r="D902" s="2">
        <v>2019.5</v>
      </c>
      <c r="E902" s="199" t="s">
        <v>1933</v>
      </c>
      <c r="F902" s="38">
        <v>2692</v>
      </c>
      <c r="G902" s="38">
        <v>5463</v>
      </c>
      <c r="H902" s="233" t="s">
        <v>181</v>
      </c>
      <c r="I902" s="257" t="s">
        <v>236</v>
      </c>
      <c r="J902" s="141"/>
    </row>
    <row r="903" spans="1:10" s="13" customFormat="1" ht="28.5" customHeight="1" x14ac:dyDescent="0.2">
      <c r="A903" s="35">
        <f t="shared" si="28"/>
        <v>877</v>
      </c>
      <c r="B903" s="49" t="s">
        <v>2285</v>
      </c>
      <c r="C903" s="187" t="s">
        <v>2274</v>
      </c>
      <c r="D903" s="49">
        <v>2019.5</v>
      </c>
      <c r="E903" s="211" t="s">
        <v>1931</v>
      </c>
      <c r="F903" s="69">
        <v>5006</v>
      </c>
      <c r="G903" s="69">
        <v>8884</v>
      </c>
      <c r="H903" s="252" t="s">
        <v>181</v>
      </c>
      <c r="I903" s="272" t="s">
        <v>236</v>
      </c>
      <c r="J903" s="141"/>
    </row>
    <row r="904" spans="1:10" s="13" customFormat="1" ht="28.5" customHeight="1" x14ac:dyDescent="0.2">
      <c r="A904" s="35">
        <f t="shared" si="28"/>
        <v>878</v>
      </c>
      <c r="B904" s="30" t="s">
        <v>1983</v>
      </c>
      <c r="C904" s="182" t="s">
        <v>2117</v>
      </c>
      <c r="D904" s="195">
        <v>2019.7</v>
      </c>
      <c r="E904" s="202" t="s">
        <v>1971</v>
      </c>
      <c r="F904" s="32">
        <v>2036</v>
      </c>
      <c r="G904" s="32">
        <v>3861</v>
      </c>
      <c r="H904" s="241" t="s">
        <v>237</v>
      </c>
      <c r="I904" s="263" t="s">
        <v>146</v>
      </c>
      <c r="J904" s="141"/>
    </row>
    <row r="905" spans="1:10" s="13" customFormat="1" ht="28.5" customHeight="1" x14ac:dyDescent="0.2">
      <c r="A905" s="35">
        <f t="shared" si="28"/>
        <v>879</v>
      </c>
      <c r="B905" s="2" t="s">
        <v>1997</v>
      </c>
      <c r="C905" s="180" t="s">
        <v>2117</v>
      </c>
      <c r="D905" s="2">
        <v>2019.8</v>
      </c>
      <c r="E905" s="199" t="s">
        <v>2005</v>
      </c>
      <c r="F905" s="38">
        <v>7696</v>
      </c>
      <c r="G905" s="38">
        <v>16958</v>
      </c>
      <c r="H905" s="233" t="s">
        <v>1995</v>
      </c>
      <c r="I905" s="257" t="s">
        <v>146</v>
      </c>
      <c r="J905" s="141" t="s">
        <v>2343</v>
      </c>
    </row>
    <row r="906" spans="1:10" s="13" customFormat="1" ht="28.5" customHeight="1" x14ac:dyDescent="0.2">
      <c r="A906" s="35">
        <f t="shared" si="28"/>
        <v>880</v>
      </c>
      <c r="B906" s="2" t="s">
        <v>2290</v>
      </c>
      <c r="C906" s="180" t="s">
        <v>2118</v>
      </c>
      <c r="D906" s="2">
        <v>2019.8</v>
      </c>
      <c r="E906" s="199" t="s">
        <v>2010</v>
      </c>
      <c r="F906" s="38">
        <v>3044</v>
      </c>
      <c r="G906" s="38">
        <v>6803</v>
      </c>
      <c r="H906" s="233" t="s">
        <v>1904</v>
      </c>
      <c r="I906" s="257" t="s">
        <v>146</v>
      </c>
      <c r="J906" s="141" t="s">
        <v>1847</v>
      </c>
    </row>
    <row r="907" spans="1:10" s="13" customFormat="1" ht="28.5" customHeight="1" x14ac:dyDescent="0.2">
      <c r="A907" s="35">
        <f t="shared" si="28"/>
        <v>881</v>
      </c>
      <c r="B907" s="2" t="s">
        <v>2047</v>
      </c>
      <c r="C907" s="180" t="s">
        <v>2117</v>
      </c>
      <c r="D907" s="60">
        <v>2019.1</v>
      </c>
      <c r="E907" s="199" t="s">
        <v>2045</v>
      </c>
      <c r="F907" s="38">
        <v>2783</v>
      </c>
      <c r="G907" s="233" t="s">
        <v>265</v>
      </c>
      <c r="H907" s="233" t="s">
        <v>181</v>
      </c>
      <c r="I907" s="257" t="s">
        <v>236</v>
      </c>
      <c r="J907" s="141"/>
    </row>
    <row r="908" spans="1:10" s="13" customFormat="1" ht="28.5" customHeight="1" x14ac:dyDescent="0.2">
      <c r="A908" s="35">
        <f t="shared" si="28"/>
        <v>882</v>
      </c>
      <c r="B908" s="2" t="s">
        <v>2061</v>
      </c>
      <c r="C908" s="180" t="s">
        <v>2118</v>
      </c>
      <c r="D908" s="60">
        <v>2019.11</v>
      </c>
      <c r="E908" s="199" t="s">
        <v>2072</v>
      </c>
      <c r="F908" s="38">
        <v>1502</v>
      </c>
      <c r="G908" s="38">
        <v>2247</v>
      </c>
      <c r="H908" s="233" t="s">
        <v>181</v>
      </c>
      <c r="I908" s="257" t="s">
        <v>236</v>
      </c>
      <c r="J908" s="141"/>
    </row>
    <row r="909" spans="1:10" s="13" customFormat="1" ht="28.5" customHeight="1" x14ac:dyDescent="0.2">
      <c r="A909" s="35">
        <f t="shared" si="28"/>
        <v>883</v>
      </c>
      <c r="B909" s="2" t="s">
        <v>2074</v>
      </c>
      <c r="C909" s="180" t="s">
        <v>2118</v>
      </c>
      <c r="D909" s="60">
        <v>2019.11</v>
      </c>
      <c r="E909" s="199" t="s">
        <v>2064</v>
      </c>
      <c r="F909" s="38">
        <v>3397</v>
      </c>
      <c r="G909" s="38">
        <v>7210</v>
      </c>
      <c r="H909" s="233" t="s">
        <v>181</v>
      </c>
      <c r="I909" s="257" t="s">
        <v>236</v>
      </c>
      <c r="J909" s="141" t="s">
        <v>1847</v>
      </c>
    </row>
    <row r="910" spans="1:10" s="13" customFormat="1" ht="28.5" customHeight="1" x14ac:dyDescent="0.2">
      <c r="A910" s="35">
        <f t="shared" si="28"/>
        <v>884</v>
      </c>
      <c r="B910" s="2" t="s">
        <v>2294</v>
      </c>
      <c r="C910" s="180" t="s">
        <v>2117</v>
      </c>
      <c r="D910" s="60">
        <v>2019.11</v>
      </c>
      <c r="E910" s="199" t="s">
        <v>2031</v>
      </c>
      <c r="F910" s="38">
        <v>3396</v>
      </c>
      <c r="G910" s="38">
        <v>5204</v>
      </c>
      <c r="H910" s="233" t="s">
        <v>181</v>
      </c>
      <c r="I910" s="257" t="s">
        <v>236</v>
      </c>
      <c r="J910" s="141"/>
    </row>
    <row r="911" spans="1:10" s="13" customFormat="1" ht="28.5" customHeight="1" x14ac:dyDescent="0.2">
      <c r="A911" s="35">
        <f t="shared" si="28"/>
        <v>885</v>
      </c>
      <c r="B911" s="2" t="s">
        <v>2086</v>
      </c>
      <c r="C911" s="180" t="s">
        <v>2161</v>
      </c>
      <c r="D911" s="2">
        <v>2019.12</v>
      </c>
      <c r="E911" s="199" t="s">
        <v>2087</v>
      </c>
      <c r="F911" s="38">
        <v>3415</v>
      </c>
      <c r="G911" s="38">
        <v>5859</v>
      </c>
      <c r="H911" s="233" t="s">
        <v>181</v>
      </c>
      <c r="I911" s="257" t="s">
        <v>236</v>
      </c>
      <c r="J911" s="143"/>
    </row>
    <row r="912" spans="1:10" s="13" customFormat="1" ht="28.5" customHeight="1" x14ac:dyDescent="0.2">
      <c r="A912" s="35">
        <f t="shared" si="28"/>
        <v>886</v>
      </c>
      <c r="B912" s="2" t="s">
        <v>2102</v>
      </c>
      <c r="C912" s="180" t="s">
        <v>2118</v>
      </c>
      <c r="D912" s="2">
        <v>2019.12</v>
      </c>
      <c r="E912" s="199" t="s">
        <v>1851</v>
      </c>
      <c r="F912" s="38">
        <v>5461</v>
      </c>
      <c r="G912" s="38">
        <v>9477</v>
      </c>
      <c r="H912" s="233" t="s">
        <v>181</v>
      </c>
      <c r="I912" s="257" t="s">
        <v>236</v>
      </c>
      <c r="J912" s="141"/>
    </row>
    <row r="913" spans="1:10" s="13" customFormat="1" ht="28.5" customHeight="1" x14ac:dyDescent="0.2">
      <c r="A913" s="35">
        <f t="shared" si="28"/>
        <v>887</v>
      </c>
      <c r="B913" s="2" t="s">
        <v>2109</v>
      </c>
      <c r="C913" s="180" t="s">
        <v>2118</v>
      </c>
      <c r="D913" s="2">
        <v>2020.1</v>
      </c>
      <c r="E913" s="199" t="s">
        <v>2107</v>
      </c>
      <c r="F913" s="38">
        <v>1156</v>
      </c>
      <c r="G913" s="38">
        <v>2327</v>
      </c>
      <c r="H913" s="233" t="s">
        <v>237</v>
      </c>
      <c r="I913" s="257" t="s">
        <v>236</v>
      </c>
      <c r="J913" s="141"/>
    </row>
    <row r="914" spans="1:10" s="13" customFormat="1" ht="28.5" customHeight="1" x14ac:dyDescent="0.2">
      <c r="A914" s="35">
        <f t="shared" si="28"/>
        <v>888</v>
      </c>
      <c r="B914" s="2" t="s">
        <v>2114</v>
      </c>
      <c r="C914" s="180" t="s">
        <v>2128</v>
      </c>
      <c r="D914" s="2">
        <v>2020.2</v>
      </c>
      <c r="E914" s="199" t="s">
        <v>1169</v>
      </c>
      <c r="F914" s="38">
        <v>3838</v>
      </c>
      <c r="G914" s="38">
        <v>6913</v>
      </c>
      <c r="H914" s="233" t="s">
        <v>2097</v>
      </c>
      <c r="I914" s="257" t="s">
        <v>236</v>
      </c>
      <c r="J914" s="141"/>
    </row>
    <row r="915" spans="1:10" s="13" customFormat="1" ht="28.5" customHeight="1" x14ac:dyDescent="0.2">
      <c r="A915" s="35">
        <f t="shared" si="28"/>
        <v>889</v>
      </c>
      <c r="B915" s="2" t="s">
        <v>2115</v>
      </c>
      <c r="C915" s="180" t="s">
        <v>2117</v>
      </c>
      <c r="D915" s="2">
        <v>2020.2</v>
      </c>
      <c r="E915" s="199" t="s">
        <v>2064</v>
      </c>
      <c r="F915" s="38">
        <v>24</v>
      </c>
      <c r="G915" s="38">
        <v>50</v>
      </c>
      <c r="H915" s="233" t="s">
        <v>1826</v>
      </c>
      <c r="I915" s="257" t="s">
        <v>1826</v>
      </c>
      <c r="J915" s="141"/>
    </row>
    <row r="916" spans="1:10" ht="27.75" customHeight="1" x14ac:dyDescent="0.2">
      <c r="A916" s="297">
        <f>ROW()-26</f>
        <v>890</v>
      </c>
      <c r="B916" s="22" t="s">
        <v>2394</v>
      </c>
      <c r="C916" s="134" t="s">
        <v>2395</v>
      </c>
      <c r="D916" s="22">
        <v>2020.5</v>
      </c>
      <c r="E916" s="128" t="s">
        <v>2396</v>
      </c>
      <c r="F916" s="23">
        <v>17</v>
      </c>
      <c r="G916" s="23">
        <v>38</v>
      </c>
      <c r="H916" s="126" t="s">
        <v>1826</v>
      </c>
      <c r="I916" s="127" t="s">
        <v>236</v>
      </c>
    </row>
    <row r="917" spans="1:10" ht="28.5" customHeight="1" x14ac:dyDescent="0.2">
      <c r="A917" s="319" t="s">
        <v>48</v>
      </c>
      <c r="B917" s="320"/>
      <c r="C917" s="320"/>
      <c r="D917" s="320"/>
      <c r="E917" s="320"/>
      <c r="F917" s="320"/>
      <c r="G917" s="320"/>
      <c r="H917" s="320"/>
      <c r="I917" s="321"/>
    </row>
    <row r="918" spans="1:10" ht="28.5" customHeight="1" x14ac:dyDescent="0.2">
      <c r="A918" s="35">
        <f>ROW()-27</f>
        <v>891</v>
      </c>
      <c r="B918" s="15" t="s">
        <v>88</v>
      </c>
      <c r="C918" s="15" t="s">
        <v>48</v>
      </c>
      <c r="D918" s="15">
        <v>2005.9</v>
      </c>
      <c r="E918" s="16" t="s">
        <v>908</v>
      </c>
      <c r="F918" s="17">
        <v>199</v>
      </c>
      <c r="G918" s="17">
        <v>332</v>
      </c>
      <c r="H918" s="20" t="s">
        <v>6</v>
      </c>
      <c r="I918" s="19" t="s">
        <v>236</v>
      </c>
    </row>
    <row r="919" spans="1:10" ht="28.5" customHeight="1" x14ac:dyDescent="0.2">
      <c r="A919" s="35">
        <f t="shared" ref="A919:A930" si="29">ROW()-27</f>
        <v>892</v>
      </c>
      <c r="B919" s="15" t="s">
        <v>89</v>
      </c>
      <c r="C919" s="15" t="s">
        <v>48</v>
      </c>
      <c r="D919" s="15">
        <v>2005.9</v>
      </c>
      <c r="E919" s="16" t="s">
        <v>908</v>
      </c>
      <c r="F919" s="17">
        <v>338</v>
      </c>
      <c r="G919" s="17">
        <v>396</v>
      </c>
      <c r="H919" s="20" t="s">
        <v>6</v>
      </c>
      <c r="I919" s="19" t="s">
        <v>236</v>
      </c>
    </row>
    <row r="920" spans="1:10" s="13" customFormat="1" ht="27.75" customHeight="1" x14ac:dyDescent="0.2">
      <c r="A920" s="35">
        <f t="shared" si="29"/>
        <v>893</v>
      </c>
      <c r="B920" s="15" t="s">
        <v>408</v>
      </c>
      <c r="C920" s="22" t="s">
        <v>2156</v>
      </c>
      <c r="D920" s="15">
        <v>2013.12</v>
      </c>
      <c r="E920" s="16" t="s">
        <v>950</v>
      </c>
      <c r="F920" s="17">
        <v>570</v>
      </c>
      <c r="G920" s="17">
        <v>1021</v>
      </c>
      <c r="H920" s="20" t="s">
        <v>404</v>
      </c>
      <c r="I920" s="19" t="s">
        <v>188</v>
      </c>
      <c r="J920" s="141"/>
    </row>
    <row r="921" spans="1:10" ht="28.5" customHeight="1" x14ac:dyDescent="0.2">
      <c r="A921" s="35">
        <f t="shared" si="29"/>
        <v>894</v>
      </c>
      <c r="B921" s="22" t="s">
        <v>2189</v>
      </c>
      <c r="C921" s="22" t="s">
        <v>48</v>
      </c>
      <c r="D921" s="22">
        <v>2015.8</v>
      </c>
      <c r="E921" s="24" t="s">
        <v>1085</v>
      </c>
      <c r="F921" s="23">
        <v>341</v>
      </c>
      <c r="G921" s="23">
        <v>719</v>
      </c>
      <c r="H921" s="25" t="s">
        <v>189</v>
      </c>
      <c r="I921" s="27" t="s">
        <v>236</v>
      </c>
      <c r="J921" s="141"/>
    </row>
    <row r="922" spans="1:10" ht="28.5" customHeight="1" x14ac:dyDescent="0.2">
      <c r="A922" s="35">
        <f t="shared" si="29"/>
        <v>895</v>
      </c>
      <c r="B922" s="22" t="s">
        <v>680</v>
      </c>
      <c r="C922" s="22" t="s">
        <v>48</v>
      </c>
      <c r="D922" s="22">
        <v>2016.7</v>
      </c>
      <c r="E922" s="24" t="s">
        <v>945</v>
      </c>
      <c r="F922" s="23">
        <v>437</v>
      </c>
      <c r="G922" s="23">
        <v>1007</v>
      </c>
      <c r="H922" s="25" t="s">
        <v>108</v>
      </c>
      <c r="I922" s="27" t="s">
        <v>236</v>
      </c>
      <c r="J922" s="141"/>
    </row>
    <row r="923" spans="1:10" ht="28.5" customHeight="1" x14ac:dyDescent="0.2">
      <c r="A923" s="35">
        <f t="shared" si="29"/>
        <v>896</v>
      </c>
      <c r="B923" s="22" t="s">
        <v>722</v>
      </c>
      <c r="C923" s="22" t="s">
        <v>48</v>
      </c>
      <c r="D923" s="22">
        <v>2016.9</v>
      </c>
      <c r="E923" s="24" t="s">
        <v>980</v>
      </c>
      <c r="F923" s="23">
        <v>584</v>
      </c>
      <c r="G923" s="23">
        <v>1034</v>
      </c>
      <c r="H923" s="25" t="s">
        <v>180</v>
      </c>
      <c r="I923" s="27" t="s">
        <v>236</v>
      </c>
      <c r="J923" s="141"/>
    </row>
    <row r="924" spans="1:10" s="13" customFormat="1" ht="27.75" customHeight="1" x14ac:dyDescent="0.2">
      <c r="A924" s="35">
        <f t="shared" si="29"/>
        <v>897</v>
      </c>
      <c r="B924" s="22" t="s">
        <v>772</v>
      </c>
      <c r="C924" s="22" t="s">
        <v>2230</v>
      </c>
      <c r="D924" s="22">
        <v>2016.12</v>
      </c>
      <c r="E924" s="24" t="s">
        <v>933</v>
      </c>
      <c r="F924" s="23">
        <v>399</v>
      </c>
      <c r="G924" s="23">
        <v>806</v>
      </c>
      <c r="H924" s="156" t="s">
        <v>189</v>
      </c>
      <c r="I924" s="259" t="s">
        <v>236</v>
      </c>
      <c r="J924" s="141"/>
    </row>
    <row r="925" spans="1:10" ht="28.5" customHeight="1" x14ac:dyDescent="0.2">
      <c r="A925" s="35">
        <f t="shared" si="29"/>
        <v>898</v>
      </c>
      <c r="B925" s="108" t="s">
        <v>2243</v>
      </c>
      <c r="C925" s="22" t="s">
        <v>48</v>
      </c>
      <c r="D925" s="22">
        <v>2017.4</v>
      </c>
      <c r="E925" s="24" t="s">
        <v>950</v>
      </c>
      <c r="F925" s="23">
        <v>588</v>
      </c>
      <c r="G925" s="23">
        <v>1378</v>
      </c>
      <c r="H925" s="25" t="s">
        <v>180</v>
      </c>
      <c r="I925" s="259" t="s">
        <v>236</v>
      </c>
      <c r="J925" s="141"/>
    </row>
    <row r="926" spans="1:10" ht="28.5" customHeight="1" x14ac:dyDescent="0.2">
      <c r="A926" s="35">
        <f t="shared" si="29"/>
        <v>899</v>
      </c>
      <c r="B926" s="108" t="s">
        <v>838</v>
      </c>
      <c r="C926" s="22" t="s">
        <v>48</v>
      </c>
      <c r="D926" s="22">
        <v>2017.6</v>
      </c>
      <c r="E926" s="24" t="s">
        <v>923</v>
      </c>
      <c r="F926" s="23">
        <v>595</v>
      </c>
      <c r="G926" s="23">
        <v>833</v>
      </c>
      <c r="H926" s="25" t="s">
        <v>830</v>
      </c>
      <c r="I926" s="27" t="s">
        <v>236</v>
      </c>
      <c r="J926" s="141"/>
    </row>
    <row r="927" spans="1:10" ht="28.5" customHeight="1" x14ac:dyDescent="0.2">
      <c r="A927" s="35">
        <f t="shared" si="29"/>
        <v>900</v>
      </c>
      <c r="B927" s="108" t="s">
        <v>2253</v>
      </c>
      <c r="C927" s="22" t="s">
        <v>48</v>
      </c>
      <c r="D927" s="22">
        <v>2017.7</v>
      </c>
      <c r="E927" s="24" t="s">
        <v>900</v>
      </c>
      <c r="F927" s="23">
        <v>823</v>
      </c>
      <c r="G927" s="23">
        <v>1503</v>
      </c>
      <c r="H927" s="25" t="s">
        <v>237</v>
      </c>
      <c r="I927" s="27" t="s">
        <v>236</v>
      </c>
      <c r="J927" s="141"/>
    </row>
    <row r="928" spans="1:10" ht="28.5" customHeight="1" x14ac:dyDescent="0.2">
      <c r="A928" s="35">
        <f t="shared" si="29"/>
        <v>901</v>
      </c>
      <c r="B928" s="108" t="s">
        <v>1750</v>
      </c>
      <c r="C928" s="134" t="s">
        <v>48</v>
      </c>
      <c r="D928" s="22">
        <v>2018.11</v>
      </c>
      <c r="E928" s="24" t="s">
        <v>658</v>
      </c>
      <c r="F928" s="125">
        <v>2265</v>
      </c>
      <c r="G928" s="125">
        <v>4114</v>
      </c>
      <c r="H928" s="126" t="s">
        <v>189</v>
      </c>
      <c r="I928" s="127" t="s">
        <v>188</v>
      </c>
      <c r="J928" s="141"/>
    </row>
    <row r="929" spans="1:10" ht="28.5" customHeight="1" x14ac:dyDescent="0.2">
      <c r="A929" s="35">
        <f t="shared" si="29"/>
        <v>902</v>
      </c>
      <c r="B929" s="22" t="s">
        <v>1878</v>
      </c>
      <c r="C929" s="134" t="s">
        <v>48</v>
      </c>
      <c r="D929" s="22">
        <v>2019.3</v>
      </c>
      <c r="E929" s="128" t="s">
        <v>1840</v>
      </c>
      <c r="F929" s="23">
        <v>632</v>
      </c>
      <c r="G929" s="23">
        <v>1247</v>
      </c>
      <c r="H929" s="126" t="s">
        <v>181</v>
      </c>
      <c r="I929" s="127" t="s">
        <v>1898</v>
      </c>
      <c r="J929" s="4" t="s">
        <v>550</v>
      </c>
    </row>
    <row r="930" spans="1:10" ht="28.5" customHeight="1" x14ac:dyDescent="0.2">
      <c r="A930" s="35">
        <f t="shared" si="29"/>
        <v>903</v>
      </c>
      <c r="B930" s="22" t="s">
        <v>2021</v>
      </c>
      <c r="C930" s="134" t="s">
        <v>48</v>
      </c>
      <c r="D930" s="22">
        <v>2019.9</v>
      </c>
      <c r="E930" s="128" t="s">
        <v>2034</v>
      </c>
      <c r="F930" s="23">
        <v>888</v>
      </c>
      <c r="G930" s="23">
        <v>1670</v>
      </c>
      <c r="H930" s="126" t="s">
        <v>237</v>
      </c>
      <c r="I930" s="127" t="s">
        <v>236</v>
      </c>
    </row>
    <row r="931" spans="1:10" s="13" customFormat="1" ht="28.5" customHeight="1" x14ac:dyDescent="0.2">
      <c r="A931" s="319" t="s">
        <v>2333</v>
      </c>
      <c r="B931" s="320"/>
      <c r="C931" s="320"/>
      <c r="D931" s="320"/>
      <c r="E931" s="320"/>
      <c r="F931" s="320"/>
      <c r="G931" s="320"/>
      <c r="H931" s="320"/>
      <c r="I931" s="321"/>
    </row>
    <row r="932" spans="1:10" s="13" customFormat="1" ht="28.5" customHeight="1" x14ac:dyDescent="0.2">
      <c r="A932" s="35">
        <f>ROW()-28</f>
        <v>904</v>
      </c>
      <c r="B932" s="2" t="s">
        <v>196</v>
      </c>
      <c r="C932" s="2" t="s">
        <v>2125</v>
      </c>
      <c r="D932" s="2">
        <v>2009.4</v>
      </c>
      <c r="E932" s="37" t="s">
        <v>1266</v>
      </c>
      <c r="F932" s="38">
        <v>1918</v>
      </c>
      <c r="G932" s="38">
        <v>3655</v>
      </c>
      <c r="H932" s="39" t="s">
        <v>6</v>
      </c>
      <c r="I932" s="40" t="s">
        <v>236</v>
      </c>
    </row>
    <row r="933" spans="1:10" ht="27.75" customHeight="1" x14ac:dyDescent="0.2">
      <c r="A933" s="35">
        <f t="shared" ref="A933:A977" si="30">ROW()-28</f>
        <v>905</v>
      </c>
      <c r="B933" s="22" t="s">
        <v>263</v>
      </c>
      <c r="C933" s="22" t="s">
        <v>2132</v>
      </c>
      <c r="D933" s="22">
        <v>2010.9</v>
      </c>
      <c r="E933" s="24" t="s">
        <v>1140</v>
      </c>
      <c r="F933" s="23">
        <v>1600</v>
      </c>
      <c r="G933" s="23">
        <v>2923</v>
      </c>
      <c r="H933" s="25" t="s">
        <v>124</v>
      </c>
      <c r="I933" s="27" t="s">
        <v>236</v>
      </c>
      <c r="J933" s="141"/>
    </row>
    <row r="934" spans="1:10" s="13" customFormat="1" ht="28.5" customHeight="1" x14ac:dyDescent="0.2">
      <c r="A934" s="35">
        <f t="shared" si="30"/>
        <v>906</v>
      </c>
      <c r="B934" s="2" t="s">
        <v>345</v>
      </c>
      <c r="C934" s="2" t="s">
        <v>2133</v>
      </c>
      <c r="D934" s="60">
        <v>2010.1</v>
      </c>
      <c r="E934" s="37" t="s">
        <v>1239</v>
      </c>
      <c r="F934" s="38">
        <v>192</v>
      </c>
      <c r="G934" s="38">
        <v>336</v>
      </c>
      <c r="H934" s="41" t="s">
        <v>6</v>
      </c>
      <c r="I934" s="40" t="s">
        <v>236</v>
      </c>
    </row>
    <row r="935" spans="1:10" s="13" customFormat="1" ht="28.5" customHeight="1" x14ac:dyDescent="0.2">
      <c r="A935" s="35">
        <f t="shared" si="30"/>
        <v>907</v>
      </c>
      <c r="B935" s="2" t="s">
        <v>316</v>
      </c>
      <c r="C935" s="2" t="s">
        <v>2135</v>
      </c>
      <c r="D935" s="2">
        <v>2010.12</v>
      </c>
      <c r="E935" s="37" t="s">
        <v>1244</v>
      </c>
      <c r="F935" s="38">
        <v>359</v>
      </c>
      <c r="G935" s="38">
        <v>432</v>
      </c>
      <c r="H935" s="233" t="s">
        <v>109</v>
      </c>
      <c r="I935" s="257" t="s">
        <v>236</v>
      </c>
    </row>
    <row r="936" spans="1:10" s="13" customFormat="1" ht="28.5" customHeight="1" x14ac:dyDescent="0.2">
      <c r="A936" s="35">
        <f t="shared" si="30"/>
        <v>908</v>
      </c>
      <c r="B936" s="2" t="s">
        <v>179</v>
      </c>
      <c r="C936" s="2" t="s">
        <v>2125</v>
      </c>
      <c r="D936" s="2">
        <v>2011.3</v>
      </c>
      <c r="E936" s="37" t="s">
        <v>1239</v>
      </c>
      <c r="F936" s="38">
        <v>945</v>
      </c>
      <c r="G936" s="38">
        <v>1376</v>
      </c>
      <c r="H936" s="41" t="s">
        <v>6</v>
      </c>
      <c r="I936" s="40" t="s">
        <v>236</v>
      </c>
    </row>
    <row r="937" spans="1:10" s="13" customFormat="1" ht="28.5" customHeight="1" x14ac:dyDescent="0.2">
      <c r="A937" s="35">
        <f t="shared" si="30"/>
        <v>909</v>
      </c>
      <c r="B937" s="2" t="s">
        <v>273</v>
      </c>
      <c r="C937" s="2" t="s">
        <v>2125</v>
      </c>
      <c r="D937" s="2">
        <v>2011.7</v>
      </c>
      <c r="E937" s="37" t="s">
        <v>1184</v>
      </c>
      <c r="F937" s="38">
        <v>418</v>
      </c>
      <c r="G937" s="38">
        <v>649</v>
      </c>
      <c r="H937" s="41" t="s">
        <v>109</v>
      </c>
      <c r="I937" s="40" t="s">
        <v>236</v>
      </c>
    </row>
    <row r="938" spans="1:10" s="13" customFormat="1" ht="28.5" customHeight="1" x14ac:dyDescent="0.2">
      <c r="A938" s="35">
        <f t="shared" si="30"/>
        <v>910</v>
      </c>
      <c r="B938" s="49" t="s">
        <v>1337</v>
      </c>
      <c r="C938" s="49" t="s">
        <v>2125</v>
      </c>
      <c r="D938" s="49">
        <v>2011.9</v>
      </c>
      <c r="E938" s="68" t="s">
        <v>1189</v>
      </c>
      <c r="F938" s="69">
        <v>1194</v>
      </c>
      <c r="G938" s="69">
        <v>1937</v>
      </c>
      <c r="H938" s="70" t="s">
        <v>109</v>
      </c>
      <c r="I938" s="71" t="s">
        <v>236</v>
      </c>
    </row>
    <row r="939" spans="1:10" s="13" customFormat="1" ht="28.5" customHeight="1" x14ac:dyDescent="0.2">
      <c r="A939" s="35">
        <f t="shared" si="30"/>
        <v>911</v>
      </c>
      <c r="B939" s="30" t="s">
        <v>191</v>
      </c>
      <c r="C939" s="30" t="s">
        <v>2125</v>
      </c>
      <c r="D939" s="30">
        <v>2011.12</v>
      </c>
      <c r="E939" s="31" t="s">
        <v>935</v>
      </c>
      <c r="F939" s="32">
        <v>384</v>
      </c>
      <c r="G939" s="32">
        <v>842</v>
      </c>
      <c r="H939" s="33" t="s">
        <v>189</v>
      </c>
      <c r="I939" s="34" t="s">
        <v>236</v>
      </c>
    </row>
    <row r="940" spans="1:10" s="13" customFormat="1" ht="28.5" customHeight="1" x14ac:dyDescent="0.2">
      <c r="A940" s="35">
        <f t="shared" si="30"/>
        <v>912</v>
      </c>
      <c r="B940" s="2" t="s">
        <v>207</v>
      </c>
      <c r="C940" s="2" t="s">
        <v>2135</v>
      </c>
      <c r="D940" s="2">
        <v>2012.6</v>
      </c>
      <c r="E940" s="37" t="s">
        <v>944</v>
      </c>
      <c r="F940" s="38">
        <v>775</v>
      </c>
      <c r="G940" s="38">
        <v>1647</v>
      </c>
      <c r="H940" s="41" t="s">
        <v>204</v>
      </c>
      <c r="I940" s="40" t="s">
        <v>236</v>
      </c>
    </row>
    <row r="941" spans="1:10" s="13" customFormat="1" ht="28.5" customHeight="1" x14ac:dyDescent="0.2">
      <c r="A941" s="35">
        <f t="shared" si="30"/>
        <v>913</v>
      </c>
      <c r="B941" s="2" t="s">
        <v>2147</v>
      </c>
      <c r="C941" s="2" t="s">
        <v>2125</v>
      </c>
      <c r="D941" s="2">
        <v>2012.8</v>
      </c>
      <c r="E941" s="37" t="s">
        <v>1158</v>
      </c>
      <c r="F941" s="38">
        <v>2828</v>
      </c>
      <c r="G941" s="38">
        <v>6965</v>
      </c>
      <c r="H941" s="41" t="s">
        <v>204</v>
      </c>
      <c r="I941" s="40" t="s">
        <v>236</v>
      </c>
    </row>
    <row r="942" spans="1:10" s="13" customFormat="1" ht="28.5" customHeight="1" x14ac:dyDescent="0.2">
      <c r="A942" s="35">
        <f t="shared" si="30"/>
        <v>914</v>
      </c>
      <c r="B942" s="2" t="s">
        <v>330</v>
      </c>
      <c r="C942" s="2" t="s">
        <v>2125</v>
      </c>
      <c r="D942" s="2">
        <v>2013.2</v>
      </c>
      <c r="E942" s="37" t="s">
        <v>1176</v>
      </c>
      <c r="F942" s="38">
        <v>1197</v>
      </c>
      <c r="G942" s="38">
        <v>2423</v>
      </c>
      <c r="H942" s="41" t="s">
        <v>109</v>
      </c>
      <c r="I942" s="40" t="s">
        <v>236</v>
      </c>
    </row>
    <row r="943" spans="1:10" s="13" customFormat="1" ht="28.5" customHeight="1" x14ac:dyDescent="0.2">
      <c r="A943" s="35">
        <f t="shared" si="30"/>
        <v>915</v>
      </c>
      <c r="B943" s="2" t="s">
        <v>370</v>
      </c>
      <c r="C943" s="2" t="s">
        <v>2125</v>
      </c>
      <c r="D943" s="2">
        <v>2013.9</v>
      </c>
      <c r="E943" s="37" t="s">
        <v>1151</v>
      </c>
      <c r="F943" s="38">
        <v>431</v>
      </c>
      <c r="G943" s="38">
        <v>978</v>
      </c>
      <c r="H943" s="41" t="s">
        <v>189</v>
      </c>
      <c r="I943" s="40" t="s">
        <v>236</v>
      </c>
    </row>
    <row r="944" spans="1:10" s="13" customFormat="1" ht="28.5" customHeight="1" x14ac:dyDescent="0.2">
      <c r="A944" s="35">
        <f t="shared" si="30"/>
        <v>916</v>
      </c>
      <c r="B944" s="2" t="s">
        <v>375</v>
      </c>
      <c r="C944" s="2" t="s">
        <v>2125</v>
      </c>
      <c r="D944" s="2">
        <v>2013.9</v>
      </c>
      <c r="E944" s="37" t="s">
        <v>1051</v>
      </c>
      <c r="F944" s="38">
        <v>795</v>
      </c>
      <c r="G944" s="38">
        <v>1798</v>
      </c>
      <c r="H944" s="41" t="s">
        <v>109</v>
      </c>
      <c r="I944" s="40" t="s">
        <v>236</v>
      </c>
    </row>
    <row r="945" spans="1:10" s="13" customFormat="1" ht="28.5" customHeight="1" x14ac:dyDescent="0.2">
      <c r="A945" s="35">
        <f t="shared" si="30"/>
        <v>917</v>
      </c>
      <c r="B945" s="2" t="s">
        <v>376</v>
      </c>
      <c r="C945" s="2" t="s">
        <v>2125</v>
      </c>
      <c r="D945" s="2">
        <v>2013.9</v>
      </c>
      <c r="E945" s="37" t="s">
        <v>1051</v>
      </c>
      <c r="F945" s="38">
        <v>1421</v>
      </c>
      <c r="G945" s="38">
        <v>2446</v>
      </c>
      <c r="H945" s="41" t="s">
        <v>109</v>
      </c>
      <c r="I945" s="40" t="s">
        <v>236</v>
      </c>
    </row>
    <row r="946" spans="1:10" s="13" customFormat="1" ht="28.5" customHeight="1" x14ac:dyDescent="0.2">
      <c r="A946" s="35">
        <f t="shared" si="30"/>
        <v>918</v>
      </c>
      <c r="B946" s="2" t="s">
        <v>377</v>
      </c>
      <c r="C946" s="2" t="s">
        <v>2125</v>
      </c>
      <c r="D946" s="2">
        <v>2013.9</v>
      </c>
      <c r="E946" s="37" t="s">
        <v>1152</v>
      </c>
      <c r="F946" s="38">
        <v>3874</v>
      </c>
      <c r="G946" s="38">
        <v>6835</v>
      </c>
      <c r="H946" s="41" t="s">
        <v>189</v>
      </c>
      <c r="I946" s="40" t="s">
        <v>236</v>
      </c>
    </row>
    <row r="947" spans="1:10" s="13" customFormat="1" ht="28.5" customHeight="1" x14ac:dyDescent="0.2">
      <c r="A947" s="35">
        <f t="shared" si="30"/>
        <v>919</v>
      </c>
      <c r="B947" s="2" t="s">
        <v>424</v>
      </c>
      <c r="C947" s="2" t="s">
        <v>2125</v>
      </c>
      <c r="D947" s="2">
        <v>2014.3</v>
      </c>
      <c r="E947" s="64" t="s">
        <v>1326</v>
      </c>
      <c r="F947" s="38">
        <v>743</v>
      </c>
      <c r="G947" s="38">
        <v>1550</v>
      </c>
      <c r="H947" s="41" t="s">
        <v>109</v>
      </c>
      <c r="I947" s="40" t="s">
        <v>236</v>
      </c>
      <c r="J947" s="141" t="s">
        <v>205</v>
      </c>
    </row>
    <row r="948" spans="1:10" s="13" customFormat="1" ht="28.5" customHeight="1" x14ac:dyDescent="0.2">
      <c r="A948" s="35">
        <f t="shared" si="30"/>
        <v>920</v>
      </c>
      <c r="B948" s="2" t="s">
        <v>456</v>
      </c>
      <c r="C948" s="2" t="s">
        <v>2125</v>
      </c>
      <c r="D948" s="2">
        <v>2014.7</v>
      </c>
      <c r="E948" s="37" t="s">
        <v>1061</v>
      </c>
      <c r="F948" s="38">
        <v>1260</v>
      </c>
      <c r="G948" s="38">
        <v>2100</v>
      </c>
      <c r="H948" s="41" t="s">
        <v>109</v>
      </c>
      <c r="I948" s="40" t="s">
        <v>236</v>
      </c>
      <c r="J948" s="141"/>
    </row>
    <row r="949" spans="1:10" s="13" customFormat="1" ht="28.5" customHeight="1" x14ac:dyDescent="0.2">
      <c r="A949" s="35">
        <f t="shared" si="30"/>
        <v>921</v>
      </c>
      <c r="B949" s="2" t="s">
        <v>459</v>
      </c>
      <c r="C949" s="2" t="s">
        <v>2125</v>
      </c>
      <c r="D949" s="2">
        <v>2014.7</v>
      </c>
      <c r="E949" s="37" t="s">
        <v>1136</v>
      </c>
      <c r="F949" s="38">
        <v>333</v>
      </c>
      <c r="G949" s="38">
        <v>432</v>
      </c>
      <c r="H949" s="41" t="s">
        <v>109</v>
      </c>
      <c r="I949" s="40" t="s">
        <v>236</v>
      </c>
      <c r="J949" s="141"/>
    </row>
    <row r="950" spans="1:10" s="13" customFormat="1" ht="28.5" customHeight="1" x14ac:dyDescent="0.2">
      <c r="A950" s="35">
        <f t="shared" si="30"/>
        <v>922</v>
      </c>
      <c r="B950" s="2" t="s">
        <v>476</v>
      </c>
      <c r="C950" s="2" t="s">
        <v>2125</v>
      </c>
      <c r="D950" s="2">
        <v>2014.7</v>
      </c>
      <c r="E950" s="37" t="s">
        <v>1137</v>
      </c>
      <c r="F950" s="38">
        <v>516</v>
      </c>
      <c r="G950" s="38">
        <v>1126</v>
      </c>
      <c r="H950" s="41" t="s">
        <v>189</v>
      </c>
      <c r="I950" s="40" t="s">
        <v>236</v>
      </c>
      <c r="J950" s="141"/>
    </row>
    <row r="951" spans="1:10" s="13" customFormat="1" ht="28.5" customHeight="1" x14ac:dyDescent="0.2">
      <c r="A951" s="35">
        <f t="shared" si="30"/>
        <v>923</v>
      </c>
      <c r="B951" s="2" t="s">
        <v>491</v>
      </c>
      <c r="C951" s="2" t="s">
        <v>2125</v>
      </c>
      <c r="D951" s="2">
        <v>2014.9</v>
      </c>
      <c r="E951" s="37" t="s">
        <v>1027</v>
      </c>
      <c r="F951" s="38">
        <v>360</v>
      </c>
      <c r="G951" s="38">
        <v>774</v>
      </c>
      <c r="H951" s="41" t="s">
        <v>109</v>
      </c>
      <c r="I951" s="40" t="s">
        <v>236</v>
      </c>
      <c r="J951" s="141"/>
    </row>
    <row r="952" spans="1:10" s="13" customFormat="1" ht="28.5" customHeight="1" x14ac:dyDescent="0.2">
      <c r="A952" s="35">
        <f t="shared" si="30"/>
        <v>924</v>
      </c>
      <c r="B952" s="2" t="s">
        <v>2176</v>
      </c>
      <c r="C952" s="2" t="s">
        <v>2125</v>
      </c>
      <c r="D952" s="2">
        <v>2015.3</v>
      </c>
      <c r="E952" s="37" t="s">
        <v>1056</v>
      </c>
      <c r="F952" s="38">
        <v>2710</v>
      </c>
      <c r="G952" s="38">
        <v>414</v>
      </c>
      <c r="H952" s="41" t="s">
        <v>109</v>
      </c>
      <c r="I952" s="40" t="s">
        <v>236</v>
      </c>
      <c r="J952" s="141"/>
    </row>
    <row r="953" spans="1:10" s="13" customFormat="1" ht="28.5" customHeight="1" x14ac:dyDescent="0.2">
      <c r="A953" s="35">
        <f t="shared" si="30"/>
        <v>925</v>
      </c>
      <c r="B953" s="2" t="s">
        <v>2185</v>
      </c>
      <c r="C953" s="2" t="s">
        <v>2135</v>
      </c>
      <c r="D953" s="2">
        <v>2015.7</v>
      </c>
      <c r="E953" s="37" t="s">
        <v>1076</v>
      </c>
      <c r="F953" s="38">
        <v>1168</v>
      </c>
      <c r="G953" s="38">
        <v>1228</v>
      </c>
      <c r="H953" s="41" t="s">
        <v>109</v>
      </c>
      <c r="I953" s="40" t="s">
        <v>236</v>
      </c>
      <c r="J953" s="141"/>
    </row>
    <row r="954" spans="1:10" s="13" customFormat="1" ht="28.5" customHeight="1" x14ac:dyDescent="0.2">
      <c r="A954" s="35">
        <f t="shared" si="30"/>
        <v>926</v>
      </c>
      <c r="B954" s="2" t="s">
        <v>2192</v>
      </c>
      <c r="C954" s="2" t="s">
        <v>2125</v>
      </c>
      <c r="D954" s="2">
        <v>2015.8</v>
      </c>
      <c r="E954" s="37" t="s">
        <v>1091</v>
      </c>
      <c r="F954" s="38">
        <v>561</v>
      </c>
      <c r="G954" s="38">
        <v>841</v>
      </c>
      <c r="H954" s="41" t="s">
        <v>109</v>
      </c>
      <c r="I954" s="40" t="s">
        <v>236</v>
      </c>
      <c r="J954" s="141"/>
    </row>
    <row r="955" spans="1:10" s="13" customFormat="1" ht="28.5" customHeight="1" x14ac:dyDescent="0.2">
      <c r="A955" s="35">
        <f t="shared" si="30"/>
        <v>927</v>
      </c>
      <c r="B955" s="2" t="s">
        <v>620</v>
      </c>
      <c r="C955" s="2" t="s">
        <v>2125</v>
      </c>
      <c r="D955" s="2">
        <v>2015.11</v>
      </c>
      <c r="E955" s="37" t="s">
        <v>953</v>
      </c>
      <c r="F955" s="38">
        <v>669</v>
      </c>
      <c r="G955" s="38">
        <v>1141</v>
      </c>
      <c r="H955" s="41" t="s">
        <v>109</v>
      </c>
      <c r="I955" s="40" t="s">
        <v>236</v>
      </c>
      <c r="J955" s="141"/>
    </row>
    <row r="956" spans="1:10" ht="27.75" customHeight="1" x14ac:dyDescent="0.2">
      <c r="A956" s="35">
        <f t="shared" si="30"/>
        <v>928</v>
      </c>
      <c r="B956" s="22" t="s">
        <v>640</v>
      </c>
      <c r="C956" s="22" t="s">
        <v>2340</v>
      </c>
      <c r="D956" s="22">
        <v>2016.3</v>
      </c>
      <c r="E956" s="24" t="s">
        <v>1049</v>
      </c>
      <c r="F956" s="23">
        <v>247</v>
      </c>
      <c r="G956" s="23">
        <v>404</v>
      </c>
      <c r="H956" s="25" t="s">
        <v>109</v>
      </c>
      <c r="I956" s="27" t="s">
        <v>236</v>
      </c>
      <c r="J956" s="143" t="s">
        <v>2345</v>
      </c>
    </row>
    <row r="957" spans="1:10" ht="27.75" customHeight="1" x14ac:dyDescent="0.2">
      <c r="A957" s="35">
        <f t="shared" si="30"/>
        <v>929</v>
      </c>
      <c r="B957" s="22" t="s">
        <v>2211</v>
      </c>
      <c r="C957" s="22" t="s">
        <v>2212</v>
      </c>
      <c r="D957" s="22">
        <v>2016.5</v>
      </c>
      <c r="E957" s="24" t="s">
        <v>953</v>
      </c>
      <c r="F957" s="23">
        <v>1496</v>
      </c>
      <c r="G957" s="23">
        <v>3711</v>
      </c>
      <c r="H957" s="25" t="s">
        <v>108</v>
      </c>
      <c r="I957" s="27" t="s">
        <v>236</v>
      </c>
      <c r="J957" s="141"/>
    </row>
    <row r="958" spans="1:10" s="13" customFormat="1" ht="28.5" customHeight="1" x14ac:dyDescent="0.2">
      <c r="A958" s="35">
        <f t="shared" si="30"/>
        <v>930</v>
      </c>
      <c r="B958" s="2" t="s">
        <v>677</v>
      </c>
      <c r="C958" s="2" t="s">
        <v>2125</v>
      </c>
      <c r="D958" s="2">
        <v>2016.6</v>
      </c>
      <c r="E958" s="37" t="s">
        <v>1012</v>
      </c>
      <c r="F958" s="38">
        <v>430</v>
      </c>
      <c r="G958" s="38">
        <v>424</v>
      </c>
      <c r="H958" s="41" t="s">
        <v>109</v>
      </c>
      <c r="I958" s="40" t="s">
        <v>236</v>
      </c>
      <c r="J958" s="143"/>
    </row>
    <row r="959" spans="1:10" s="13" customFormat="1" ht="28.5" customHeight="1" x14ac:dyDescent="0.2">
      <c r="A959" s="35">
        <f t="shared" si="30"/>
        <v>931</v>
      </c>
      <c r="B959" s="2" t="s">
        <v>689</v>
      </c>
      <c r="C959" s="2" t="s">
        <v>2125</v>
      </c>
      <c r="D959" s="2">
        <v>2016.7</v>
      </c>
      <c r="E959" s="37" t="s">
        <v>1019</v>
      </c>
      <c r="F959" s="38">
        <v>874</v>
      </c>
      <c r="G959" s="38">
        <v>1681</v>
      </c>
      <c r="H959" s="41" t="s">
        <v>109</v>
      </c>
      <c r="I959" s="40" t="s">
        <v>236</v>
      </c>
      <c r="J959" s="141"/>
    </row>
    <row r="960" spans="1:10" s="13" customFormat="1" ht="28.5" customHeight="1" x14ac:dyDescent="0.2">
      <c r="A960" s="35">
        <f t="shared" si="30"/>
        <v>932</v>
      </c>
      <c r="B960" s="2" t="s">
        <v>694</v>
      </c>
      <c r="C960" s="2" t="s">
        <v>2125</v>
      </c>
      <c r="D960" s="2">
        <v>2016.8</v>
      </c>
      <c r="E960" s="37" t="s">
        <v>966</v>
      </c>
      <c r="F960" s="38">
        <v>1053</v>
      </c>
      <c r="G960" s="38">
        <v>2091</v>
      </c>
      <c r="H960" s="41" t="s">
        <v>109</v>
      </c>
      <c r="I960" s="40" t="s">
        <v>236</v>
      </c>
      <c r="J960" s="141"/>
    </row>
    <row r="961" spans="1:10" s="13" customFormat="1" ht="28.5" customHeight="1" x14ac:dyDescent="0.2">
      <c r="A961" s="35">
        <f t="shared" si="30"/>
        <v>933</v>
      </c>
      <c r="B961" s="2" t="s">
        <v>748</v>
      </c>
      <c r="C961" s="2" t="s">
        <v>2125</v>
      </c>
      <c r="D961" s="60">
        <v>2016.1</v>
      </c>
      <c r="E961" s="37" t="s">
        <v>993</v>
      </c>
      <c r="F961" s="38">
        <v>899</v>
      </c>
      <c r="G961" s="38">
        <v>1724</v>
      </c>
      <c r="H961" s="41" t="s">
        <v>180</v>
      </c>
      <c r="I961" s="40" t="s">
        <v>236</v>
      </c>
      <c r="J961" s="141"/>
    </row>
    <row r="962" spans="1:10" ht="27.75" customHeight="1" x14ac:dyDescent="0.2">
      <c r="A962" s="35">
        <f t="shared" si="30"/>
        <v>934</v>
      </c>
      <c r="B962" s="22" t="s">
        <v>788</v>
      </c>
      <c r="C962" s="22" t="s">
        <v>2232</v>
      </c>
      <c r="D962" s="22">
        <v>2016.12</v>
      </c>
      <c r="E962" s="24" t="s">
        <v>938</v>
      </c>
      <c r="F962" s="23">
        <v>2105</v>
      </c>
      <c r="G962" s="23">
        <v>5035</v>
      </c>
      <c r="H962" s="25" t="s">
        <v>180</v>
      </c>
      <c r="I962" s="259" t="s">
        <v>236</v>
      </c>
      <c r="J962" s="141"/>
    </row>
    <row r="963" spans="1:10" s="13" customFormat="1" ht="28.5" customHeight="1" x14ac:dyDescent="0.2">
      <c r="A963" s="35">
        <f t="shared" si="30"/>
        <v>935</v>
      </c>
      <c r="B963" s="2" t="s">
        <v>2235</v>
      </c>
      <c r="C963" s="2" t="s">
        <v>2125</v>
      </c>
      <c r="D963" s="2">
        <v>2017.2</v>
      </c>
      <c r="E963" s="37" t="s">
        <v>933</v>
      </c>
      <c r="F963" s="81">
        <v>1208</v>
      </c>
      <c r="G963" s="38">
        <v>2910</v>
      </c>
      <c r="H963" s="41" t="s">
        <v>180</v>
      </c>
      <c r="I963" s="84" t="s">
        <v>236</v>
      </c>
      <c r="J963" s="141"/>
    </row>
    <row r="964" spans="1:10" ht="27.75" customHeight="1" x14ac:dyDescent="0.2">
      <c r="A964" s="35">
        <f t="shared" si="30"/>
        <v>936</v>
      </c>
      <c r="B964" s="112" t="s">
        <v>2244</v>
      </c>
      <c r="C964" s="22" t="s">
        <v>2245</v>
      </c>
      <c r="D964" s="22">
        <v>2017.4</v>
      </c>
      <c r="E964" s="24" t="s">
        <v>953</v>
      </c>
      <c r="F964" s="115">
        <v>2307</v>
      </c>
      <c r="G964" s="115">
        <v>4485</v>
      </c>
      <c r="H964" s="116" t="s">
        <v>109</v>
      </c>
      <c r="I964" s="256" t="s">
        <v>236</v>
      </c>
      <c r="J964" s="141"/>
    </row>
    <row r="965" spans="1:10" ht="27.75" customHeight="1" x14ac:dyDescent="0.2">
      <c r="A965" s="35">
        <f t="shared" si="30"/>
        <v>937</v>
      </c>
      <c r="B965" s="22" t="s">
        <v>835</v>
      </c>
      <c r="C965" s="103" t="s">
        <v>2132</v>
      </c>
      <c r="D965" s="22">
        <v>2017.5</v>
      </c>
      <c r="E965" s="104" t="s">
        <v>912</v>
      </c>
      <c r="F965" s="23">
        <v>2191</v>
      </c>
      <c r="G965" s="23">
        <v>4156</v>
      </c>
      <c r="H965" s="25" t="s">
        <v>109</v>
      </c>
      <c r="I965" s="259" t="s">
        <v>236</v>
      </c>
      <c r="J965" s="141"/>
    </row>
    <row r="966" spans="1:10" s="13" customFormat="1" ht="28.5" customHeight="1" x14ac:dyDescent="0.2">
      <c r="A966" s="35">
        <f t="shared" si="30"/>
        <v>938</v>
      </c>
      <c r="B966" s="89" t="s">
        <v>852</v>
      </c>
      <c r="C966" s="2" t="s">
        <v>2125</v>
      </c>
      <c r="D966" s="2">
        <v>2017.6</v>
      </c>
      <c r="E966" s="37" t="s">
        <v>894</v>
      </c>
      <c r="F966" s="38">
        <v>2680</v>
      </c>
      <c r="G966" s="38">
        <v>5541</v>
      </c>
      <c r="H966" s="41" t="s">
        <v>180</v>
      </c>
      <c r="I966" s="40" t="s">
        <v>236</v>
      </c>
      <c r="J966" s="141"/>
    </row>
    <row r="967" spans="1:10" s="13" customFormat="1" ht="28.5" customHeight="1" x14ac:dyDescent="0.2">
      <c r="A967" s="35">
        <f t="shared" si="30"/>
        <v>939</v>
      </c>
      <c r="B967" s="89" t="s">
        <v>2249</v>
      </c>
      <c r="C967" s="2" t="s">
        <v>2125</v>
      </c>
      <c r="D967" s="2">
        <v>2017.6</v>
      </c>
      <c r="E967" s="37" t="s">
        <v>911</v>
      </c>
      <c r="F967" s="38">
        <v>311</v>
      </c>
      <c r="G967" s="38">
        <v>688</v>
      </c>
      <c r="H967" s="41" t="s">
        <v>180</v>
      </c>
      <c r="I967" s="84" t="s">
        <v>236</v>
      </c>
      <c r="J967" s="141" t="s">
        <v>205</v>
      </c>
    </row>
    <row r="968" spans="1:10" s="13" customFormat="1" ht="28.5" customHeight="1" x14ac:dyDescent="0.2">
      <c r="A968" s="35">
        <f t="shared" si="30"/>
        <v>940</v>
      </c>
      <c r="B968" s="89" t="s">
        <v>1412</v>
      </c>
      <c r="C968" s="2" t="s">
        <v>2125</v>
      </c>
      <c r="D968" s="2">
        <v>2017.11</v>
      </c>
      <c r="E968" s="37" t="s">
        <v>945</v>
      </c>
      <c r="F968" s="38">
        <v>483</v>
      </c>
      <c r="G968" s="38">
        <v>1019</v>
      </c>
      <c r="H968" s="41" t="s">
        <v>180</v>
      </c>
      <c r="I968" s="40" t="s">
        <v>236</v>
      </c>
      <c r="J968" s="141"/>
    </row>
    <row r="969" spans="1:10" s="13" customFormat="1" ht="28.5" customHeight="1" x14ac:dyDescent="0.2">
      <c r="A969" s="35">
        <f t="shared" si="30"/>
        <v>941</v>
      </c>
      <c r="B969" s="89" t="s">
        <v>1415</v>
      </c>
      <c r="C969" s="2" t="s">
        <v>2125</v>
      </c>
      <c r="D969" s="2">
        <v>2017.11</v>
      </c>
      <c r="E969" s="37" t="s">
        <v>1185</v>
      </c>
      <c r="F969" s="38">
        <v>1953</v>
      </c>
      <c r="G969" s="38">
        <v>2007</v>
      </c>
      <c r="H969" s="41" t="s">
        <v>108</v>
      </c>
      <c r="I969" s="40" t="s">
        <v>236</v>
      </c>
      <c r="J969" s="141"/>
    </row>
    <row r="970" spans="1:10" ht="27.75" customHeight="1" x14ac:dyDescent="0.2">
      <c r="A970" s="35">
        <f t="shared" si="30"/>
        <v>942</v>
      </c>
      <c r="B970" s="108" t="s">
        <v>1573</v>
      </c>
      <c r="C970" s="22" t="s">
        <v>2245</v>
      </c>
      <c r="D970" s="22">
        <v>2018.5</v>
      </c>
      <c r="E970" s="24" t="s">
        <v>885</v>
      </c>
      <c r="F970" s="23">
        <v>1006</v>
      </c>
      <c r="G970" s="23">
        <v>2349</v>
      </c>
      <c r="H970" s="25" t="s">
        <v>189</v>
      </c>
      <c r="I970" s="27" t="s">
        <v>188</v>
      </c>
      <c r="J970" s="141"/>
    </row>
    <row r="971" spans="1:10" s="13" customFormat="1" ht="28.5" customHeight="1" x14ac:dyDescent="0.2">
      <c r="A971" s="35">
        <f t="shared" si="30"/>
        <v>943</v>
      </c>
      <c r="B971" s="2" t="s">
        <v>1796</v>
      </c>
      <c r="C971" s="180" t="s">
        <v>2125</v>
      </c>
      <c r="D971" s="2">
        <v>2018.12</v>
      </c>
      <c r="E971" s="199" t="s">
        <v>981</v>
      </c>
      <c r="F971" s="38">
        <v>362</v>
      </c>
      <c r="G971" s="38">
        <v>737</v>
      </c>
      <c r="H971" s="233" t="s">
        <v>109</v>
      </c>
      <c r="I971" s="257" t="s">
        <v>188</v>
      </c>
      <c r="J971" s="141" t="s">
        <v>1787</v>
      </c>
    </row>
    <row r="972" spans="1:10" s="13" customFormat="1" ht="28.5" customHeight="1" x14ac:dyDescent="0.2">
      <c r="A972" s="35">
        <f t="shared" si="30"/>
        <v>944</v>
      </c>
      <c r="B972" s="2" t="s">
        <v>2277</v>
      </c>
      <c r="C972" s="180" t="s">
        <v>2125</v>
      </c>
      <c r="D972" s="2">
        <v>2019.3</v>
      </c>
      <c r="E972" s="199" t="s">
        <v>1891</v>
      </c>
      <c r="F972" s="38">
        <v>625</v>
      </c>
      <c r="G972" s="38">
        <v>1269</v>
      </c>
      <c r="H972" s="233" t="s">
        <v>1883</v>
      </c>
      <c r="I972" s="257" t="s">
        <v>146</v>
      </c>
      <c r="J972" s="141" t="s">
        <v>1787</v>
      </c>
    </row>
    <row r="973" spans="1:10" s="13" customFormat="1" ht="28.5" customHeight="1" x14ac:dyDescent="0.2">
      <c r="A973" s="35">
        <f t="shared" si="30"/>
        <v>945</v>
      </c>
      <c r="B973" s="2" t="s">
        <v>1912</v>
      </c>
      <c r="C973" s="180" t="s">
        <v>2125</v>
      </c>
      <c r="D973" s="2">
        <v>2019.4</v>
      </c>
      <c r="E973" s="199" t="s">
        <v>1924</v>
      </c>
      <c r="F973" s="38">
        <v>865</v>
      </c>
      <c r="G973" s="38">
        <v>1787</v>
      </c>
      <c r="H973" s="233" t="s">
        <v>181</v>
      </c>
      <c r="I973" s="257" t="s">
        <v>236</v>
      </c>
      <c r="J973" s="141"/>
    </row>
    <row r="974" spans="1:10" s="13" customFormat="1" ht="28.5" customHeight="1" x14ac:dyDescent="0.2">
      <c r="A974" s="35">
        <f t="shared" si="30"/>
        <v>946</v>
      </c>
      <c r="B974" s="2" t="s">
        <v>1913</v>
      </c>
      <c r="C974" s="180" t="s">
        <v>2125</v>
      </c>
      <c r="D974" s="2">
        <v>2019.4</v>
      </c>
      <c r="E974" s="199" t="s">
        <v>1924</v>
      </c>
      <c r="F974" s="38">
        <v>2116</v>
      </c>
      <c r="G974" s="38">
        <v>4120</v>
      </c>
      <c r="H974" s="233" t="s">
        <v>181</v>
      </c>
      <c r="I974" s="257" t="s">
        <v>236</v>
      </c>
      <c r="J974" s="141"/>
    </row>
    <row r="975" spans="1:10" s="13" customFormat="1" ht="28.5" customHeight="1" x14ac:dyDescent="0.2">
      <c r="A975" s="35">
        <f t="shared" si="30"/>
        <v>947</v>
      </c>
      <c r="B975" s="2" t="s">
        <v>1963</v>
      </c>
      <c r="C975" s="180" t="s">
        <v>2125</v>
      </c>
      <c r="D975" s="2">
        <v>2019.6</v>
      </c>
      <c r="E975" s="199" t="s">
        <v>1953</v>
      </c>
      <c r="F975" s="38">
        <v>1763</v>
      </c>
      <c r="G975" s="38">
        <v>2797</v>
      </c>
      <c r="H975" s="233" t="s">
        <v>237</v>
      </c>
      <c r="I975" s="257" t="s">
        <v>146</v>
      </c>
      <c r="J975" s="143"/>
    </row>
    <row r="976" spans="1:10" s="13" customFormat="1" ht="28.5" customHeight="1" x14ac:dyDescent="0.2">
      <c r="A976" s="35">
        <f t="shared" si="30"/>
        <v>948</v>
      </c>
      <c r="B976" s="2" t="s">
        <v>2077</v>
      </c>
      <c r="C976" s="180" t="s">
        <v>2125</v>
      </c>
      <c r="D976" s="60">
        <v>2019.11</v>
      </c>
      <c r="E976" s="199" t="s">
        <v>1933</v>
      </c>
      <c r="F976" s="38">
        <v>1682</v>
      </c>
      <c r="G976" s="38">
        <v>3579</v>
      </c>
      <c r="H976" s="233" t="s">
        <v>181</v>
      </c>
      <c r="I976" s="257" t="s">
        <v>236</v>
      </c>
      <c r="J976" s="141"/>
    </row>
    <row r="977" spans="1:10" s="13" customFormat="1" ht="28.5" customHeight="1" x14ac:dyDescent="0.2">
      <c r="A977" s="35">
        <f t="shared" si="30"/>
        <v>949</v>
      </c>
      <c r="B977" s="2" t="s">
        <v>428</v>
      </c>
      <c r="C977" s="2" t="s">
        <v>2160</v>
      </c>
      <c r="D977" s="2">
        <v>2014.4</v>
      </c>
      <c r="E977" s="64" t="s">
        <v>1037</v>
      </c>
      <c r="F977" s="38">
        <v>2043</v>
      </c>
      <c r="G977" s="38">
        <v>2043</v>
      </c>
      <c r="H977" s="41" t="s">
        <v>6</v>
      </c>
      <c r="I977" s="40" t="s">
        <v>236</v>
      </c>
      <c r="J977" s="280"/>
    </row>
    <row r="978" spans="1:10" s="13" customFormat="1" x14ac:dyDescent="0.2">
      <c r="A978" s="319" t="s">
        <v>2307</v>
      </c>
      <c r="B978" s="320"/>
      <c r="C978" s="320"/>
      <c r="D978" s="320"/>
      <c r="E978" s="320"/>
      <c r="F978" s="320"/>
      <c r="G978" s="320"/>
      <c r="H978" s="320"/>
      <c r="I978" s="321"/>
      <c r="J978" s="140"/>
    </row>
    <row r="979" spans="1:10" ht="28.5" customHeight="1" x14ac:dyDescent="0.2">
      <c r="A979" s="35">
        <f>ROW()-29</f>
        <v>950</v>
      </c>
      <c r="B979" s="103" t="s">
        <v>82</v>
      </c>
      <c r="C979" s="103" t="s">
        <v>2120</v>
      </c>
      <c r="D979" s="103">
        <v>2005.4</v>
      </c>
      <c r="E979" s="104" t="s">
        <v>886</v>
      </c>
      <c r="F979" s="105">
        <v>674</v>
      </c>
      <c r="G979" s="105">
        <v>2162</v>
      </c>
      <c r="H979" s="106" t="s">
        <v>6</v>
      </c>
      <c r="I979" s="107" t="s">
        <v>236</v>
      </c>
      <c r="J979" s="141"/>
    </row>
    <row r="980" spans="1:10" ht="28.5" customHeight="1" x14ac:dyDescent="0.2">
      <c r="A980" s="35">
        <f t="shared" ref="A980:A996" si="31">ROW()-29</f>
        <v>951</v>
      </c>
      <c r="B980" s="22" t="s">
        <v>10</v>
      </c>
      <c r="C980" s="22" t="s">
        <v>2120</v>
      </c>
      <c r="D980" s="22">
        <v>2005.9</v>
      </c>
      <c r="E980" s="24" t="s">
        <v>908</v>
      </c>
      <c r="F980" s="23">
        <v>948</v>
      </c>
      <c r="G980" s="23">
        <v>1395</v>
      </c>
      <c r="H980" s="25" t="s">
        <v>6</v>
      </c>
      <c r="I980" s="27" t="s">
        <v>236</v>
      </c>
      <c r="J980" s="141"/>
    </row>
    <row r="981" spans="1:10" ht="28.5" customHeight="1" x14ac:dyDescent="0.2">
      <c r="A981" s="35">
        <f t="shared" si="31"/>
        <v>952</v>
      </c>
      <c r="B981" s="22" t="s">
        <v>61</v>
      </c>
      <c r="C981" s="22" t="s">
        <v>2120</v>
      </c>
      <c r="D981" s="22">
        <v>2009.6</v>
      </c>
      <c r="E981" s="24" t="s">
        <v>1269</v>
      </c>
      <c r="F981" s="23">
        <v>1574</v>
      </c>
      <c r="G981" s="23">
        <v>2677</v>
      </c>
      <c r="H981" s="279" t="s">
        <v>6</v>
      </c>
      <c r="I981" s="27" t="s">
        <v>236</v>
      </c>
      <c r="J981" s="141"/>
    </row>
    <row r="982" spans="1:10" ht="28.5" customHeight="1" x14ac:dyDescent="0.2">
      <c r="A982" s="35">
        <f t="shared" si="31"/>
        <v>953</v>
      </c>
      <c r="B982" s="22" t="s">
        <v>119</v>
      </c>
      <c r="C982" s="22" t="s">
        <v>2120</v>
      </c>
      <c r="D982" s="22">
        <v>2009.12</v>
      </c>
      <c r="E982" s="24" t="s">
        <v>1208</v>
      </c>
      <c r="F982" s="23">
        <v>1586</v>
      </c>
      <c r="G982" s="23">
        <v>1989</v>
      </c>
      <c r="H982" s="25" t="s">
        <v>6</v>
      </c>
      <c r="I982" s="27" t="s">
        <v>236</v>
      </c>
      <c r="J982" s="141"/>
    </row>
    <row r="983" spans="1:10" ht="28.5" customHeight="1" x14ac:dyDescent="0.2">
      <c r="A983" s="35">
        <f t="shared" si="31"/>
        <v>954</v>
      </c>
      <c r="B983" s="22" t="s">
        <v>169</v>
      </c>
      <c r="C983" s="22" t="s">
        <v>2120</v>
      </c>
      <c r="D983" s="22">
        <v>2010.8</v>
      </c>
      <c r="E983" s="24" t="s">
        <v>1230</v>
      </c>
      <c r="F983" s="23">
        <v>1001</v>
      </c>
      <c r="G983" s="23">
        <v>1385</v>
      </c>
      <c r="H983" s="25" t="s">
        <v>124</v>
      </c>
      <c r="I983" s="27" t="s">
        <v>236</v>
      </c>
      <c r="J983" s="141"/>
    </row>
    <row r="984" spans="1:10" ht="28.5" customHeight="1" x14ac:dyDescent="0.2">
      <c r="A984" s="35">
        <f t="shared" si="31"/>
        <v>955</v>
      </c>
      <c r="B984" s="22" t="s">
        <v>315</v>
      </c>
      <c r="C984" s="22" t="s">
        <v>2120</v>
      </c>
      <c r="D984" s="22">
        <v>2010.12</v>
      </c>
      <c r="E984" s="24" t="s">
        <v>1244</v>
      </c>
      <c r="F984" s="23">
        <v>1260</v>
      </c>
      <c r="G984" s="23">
        <v>1600</v>
      </c>
      <c r="H984" s="126" t="s">
        <v>109</v>
      </c>
      <c r="I984" s="127" t="s">
        <v>236</v>
      </c>
      <c r="J984" s="280"/>
    </row>
    <row r="985" spans="1:10" ht="28.5" customHeight="1" x14ac:dyDescent="0.2">
      <c r="A985" s="35">
        <f t="shared" si="31"/>
        <v>956</v>
      </c>
      <c r="B985" s="22" t="s">
        <v>2139</v>
      </c>
      <c r="C985" s="22" t="s">
        <v>2120</v>
      </c>
      <c r="D985" s="22">
        <v>2011.8</v>
      </c>
      <c r="E985" s="24" t="s">
        <v>1185</v>
      </c>
      <c r="F985" s="23">
        <v>998</v>
      </c>
      <c r="G985" s="23">
        <v>1185</v>
      </c>
      <c r="H985" s="25" t="s">
        <v>124</v>
      </c>
      <c r="I985" s="27" t="s">
        <v>236</v>
      </c>
      <c r="J985" s="141"/>
    </row>
    <row r="986" spans="1:10" ht="28.5" customHeight="1" x14ac:dyDescent="0.2">
      <c r="A986" s="35">
        <f t="shared" si="31"/>
        <v>957</v>
      </c>
      <c r="B986" s="22" t="s">
        <v>224</v>
      </c>
      <c r="C986" s="22" t="s">
        <v>2120</v>
      </c>
      <c r="D986" s="22">
        <v>2012.9</v>
      </c>
      <c r="E986" s="24" t="s">
        <v>1061</v>
      </c>
      <c r="F986" s="23">
        <v>1854</v>
      </c>
      <c r="G986" s="23">
        <v>4078</v>
      </c>
      <c r="H986" s="25" t="s">
        <v>109</v>
      </c>
      <c r="I986" s="27" t="s">
        <v>236</v>
      </c>
      <c r="J986" s="141"/>
    </row>
    <row r="987" spans="1:10" ht="28.5" customHeight="1" x14ac:dyDescent="0.2">
      <c r="A987" s="35">
        <f t="shared" si="31"/>
        <v>958</v>
      </c>
      <c r="B987" s="22" t="s">
        <v>366</v>
      </c>
      <c r="C987" s="22" t="s">
        <v>2120</v>
      </c>
      <c r="D987" s="22">
        <v>2013.8</v>
      </c>
      <c r="E987" s="24" t="s">
        <v>945</v>
      </c>
      <c r="F987" s="23">
        <v>1248</v>
      </c>
      <c r="G987" s="23">
        <v>2604</v>
      </c>
      <c r="H987" s="25" t="s">
        <v>189</v>
      </c>
      <c r="I987" s="27" t="s">
        <v>236</v>
      </c>
      <c r="J987" s="141"/>
    </row>
    <row r="988" spans="1:10" ht="28.5" customHeight="1" x14ac:dyDescent="0.2">
      <c r="A988" s="35">
        <f t="shared" si="31"/>
        <v>959</v>
      </c>
      <c r="B988" s="22" t="s">
        <v>371</v>
      </c>
      <c r="C988" s="22" t="s">
        <v>2120</v>
      </c>
      <c r="D988" s="22">
        <v>2013.9</v>
      </c>
      <c r="E988" s="24" t="s">
        <v>1150</v>
      </c>
      <c r="F988" s="23">
        <v>1143</v>
      </c>
      <c r="G988" s="23">
        <v>1879</v>
      </c>
      <c r="H988" s="25" t="s">
        <v>109</v>
      </c>
      <c r="I988" s="27" t="s">
        <v>236</v>
      </c>
      <c r="J988" s="141"/>
    </row>
    <row r="989" spans="1:10" ht="28.5" customHeight="1" x14ac:dyDescent="0.2">
      <c r="A989" s="35">
        <f t="shared" si="31"/>
        <v>960</v>
      </c>
      <c r="B989" s="22" t="s">
        <v>724</v>
      </c>
      <c r="C989" s="22" t="s">
        <v>2120</v>
      </c>
      <c r="D989" s="22">
        <v>2016.9</v>
      </c>
      <c r="E989" s="24" t="s">
        <v>971</v>
      </c>
      <c r="F989" s="23">
        <v>2311</v>
      </c>
      <c r="G989" s="23">
        <v>4829</v>
      </c>
      <c r="H989" s="25" t="s">
        <v>180</v>
      </c>
      <c r="I989" s="27" t="s">
        <v>236</v>
      </c>
      <c r="J989" s="141"/>
    </row>
    <row r="990" spans="1:10" ht="28.5" customHeight="1" x14ac:dyDescent="0.2">
      <c r="A990" s="35">
        <f t="shared" si="31"/>
        <v>961</v>
      </c>
      <c r="B990" s="22" t="s">
        <v>794</v>
      </c>
      <c r="C990" s="22" t="s">
        <v>2120</v>
      </c>
      <c r="D990" s="22">
        <v>2017.2</v>
      </c>
      <c r="E990" s="24" t="s">
        <v>950</v>
      </c>
      <c r="F990" s="163">
        <v>1501</v>
      </c>
      <c r="G990" s="23">
        <v>3623</v>
      </c>
      <c r="H990" s="156" t="s">
        <v>189</v>
      </c>
      <c r="I990" s="259" t="s">
        <v>236</v>
      </c>
      <c r="J990" s="141"/>
    </row>
    <row r="991" spans="1:10" ht="28.5" customHeight="1" x14ac:dyDescent="0.2">
      <c r="A991" s="35">
        <f t="shared" si="31"/>
        <v>962</v>
      </c>
      <c r="B991" s="22" t="s">
        <v>1697</v>
      </c>
      <c r="C991" s="22" t="s">
        <v>2120</v>
      </c>
      <c r="D991" s="22">
        <v>2018.8</v>
      </c>
      <c r="E991" s="111" t="s">
        <v>1657</v>
      </c>
      <c r="F991" s="23">
        <v>1554</v>
      </c>
      <c r="G991" s="23">
        <v>3051</v>
      </c>
      <c r="H991" s="25" t="s">
        <v>1656</v>
      </c>
      <c r="I991" s="27" t="s">
        <v>1652</v>
      </c>
      <c r="J991" s="141"/>
    </row>
    <row r="992" spans="1:10" ht="28.5" customHeight="1" x14ac:dyDescent="0.2">
      <c r="A992" s="35">
        <f t="shared" si="31"/>
        <v>963</v>
      </c>
      <c r="B992" s="22" t="s">
        <v>1698</v>
      </c>
      <c r="C992" s="22" t="s">
        <v>2120</v>
      </c>
      <c r="D992" s="22">
        <v>2018.8</v>
      </c>
      <c r="E992" s="111" t="s">
        <v>1657</v>
      </c>
      <c r="F992" s="23">
        <v>1255</v>
      </c>
      <c r="G992" s="23">
        <v>2442</v>
      </c>
      <c r="H992" s="25" t="s">
        <v>1656</v>
      </c>
      <c r="I992" s="27" t="s">
        <v>1652</v>
      </c>
      <c r="J992" s="141"/>
    </row>
    <row r="993" spans="1:10" ht="28.5" customHeight="1" x14ac:dyDescent="0.2">
      <c r="A993" s="35">
        <f t="shared" si="31"/>
        <v>964</v>
      </c>
      <c r="B993" s="108" t="s">
        <v>1700</v>
      </c>
      <c r="C993" s="22" t="s">
        <v>2120</v>
      </c>
      <c r="D993" s="22">
        <v>2018.8</v>
      </c>
      <c r="E993" s="110" t="s">
        <v>1660</v>
      </c>
      <c r="F993" s="23">
        <v>1662</v>
      </c>
      <c r="G993" s="23">
        <v>3118</v>
      </c>
      <c r="H993" s="25" t="s">
        <v>1656</v>
      </c>
      <c r="I993" s="27" t="s">
        <v>1652</v>
      </c>
      <c r="J993" s="141"/>
    </row>
    <row r="994" spans="1:10" ht="28.5" customHeight="1" x14ac:dyDescent="0.2">
      <c r="A994" s="35">
        <f t="shared" si="31"/>
        <v>965</v>
      </c>
      <c r="B994" s="22" t="s">
        <v>1687</v>
      </c>
      <c r="C994" s="152" t="s">
        <v>2120</v>
      </c>
      <c r="D994" s="22">
        <v>2018.9</v>
      </c>
      <c r="E994" s="24" t="s">
        <v>1682</v>
      </c>
      <c r="F994" s="125">
        <v>2551</v>
      </c>
      <c r="G994" s="125">
        <v>5421</v>
      </c>
      <c r="H994" s="126" t="s">
        <v>181</v>
      </c>
      <c r="I994" s="127" t="s">
        <v>236</v>
      </c>
      <c r="J994" s="141"/>
    </row>
    <row r="995" spans="1:10" ht="28.5" customHeight="1" x14ac:dyDescent="0.2">
      <c r="A995" s="35">
        <f t="shared" si="31"/>
        <v>966</v>
      </c>
      <c r="B995" s="22" t="s">
        <v>292</v>
      </c>
      <c r="C995" s="152" t="s">
        <v>2120</v>
      </c>
      <c r="D995" s="22">
        <v>2012.2</v>
      </c>
      <c r="E995" s="24" t="s">
        <v>1324</v>
      </c>
      <c r="F995" s="23">
        <v>165</v>
      </c>
      <c r="G995" s="23">
        <v>331</v>
      </c>
      <c r="H995" s="25" t="s">
        <v>109</v>
      </c>
      <c r="I995" s="27" t="s">
        <v>236</v>
      </c>
      <c r="J995" s="141"/>
    </row>
    <row r="996" spans="1:10" ht="27.75" customHeight="1" x14ac:dyDescent="0.2">
      <c r="A996" s="35">
        <f t="shared" si="31"/>
        <v>967</v>
      </c>
      <c r="B996" s="22" t="s">
        <v>2369</v>
      </c>
      <c r="C996" s="134" t="s">
        <v>2370</v>
      </c>
      <c r="D996" s="22">
        <v>2020.4</v>
      </c>
      <c r="E996" s="128" t="s">
        <v>2371</v>
      </c>
      <c r="F996" s="23">
        <v>2578</v>
      </c>
      <c r="G996" s="23">
        <v>5093</v>
      </c>
      <c r="H996" s="126" t="s">
        <v>181</v>
      </c>
      <c r="I996" s="127" t="s">
        <v>236</v>
      </c>
      <c r="J996" s="4" t="s">
        <v>1849</v>
      </c>
    </row>
    <row r="997" spans="1:10" s="26" customFormat="1" ht="28.5" customHeight="1" x14ac:dyDescent="0.2">
      <c r="A997" s="319" t="s">
        <v>2329</v>
      </c>
      <c r="B997" s="320"/>
      <c r="C997" s="320"/>
      <c r="D997" s="320"/>
      <c r="E997" s="320"/>
      <c r="F997" s="320"/>
      <c r="G997" s="320"/>
      <c r="H997" s="320"/>
      <c r="I997" s="321"/>
      <c r="J997" s="141"/>
    </row>
    <row r="998" spans="1:10" s="26" customFormat="1" ht="28.5" customHeight="1" x14ac:dyDescent="0.2">
      <c r="A998" s="35">
        <f>ROW()-30</f>
        <v>968</v>
      </c>
      <c r="B998" s="75" t="s">
        <v>156</v>
      </c>
      <c r="C998" s="75" t="s">
        <v>269</v>
      </c>
      <c r="D998" s="75">
        <v>2010.11</v>
      </c>
      <c r="E998" s="76" t="s">
        <v>1242</v>
      </c>
      <c r="F998" s="77">
        <v>1222</v>
      </c>
      <c r="G998" s="77">
        <v>1551</v>
      </c>
      <c r="H998" s="246" t="s">
        <v>6</v>
      </c>
      <c r="I998" s="268" t="s">
        <v>236</v>
      </c>
      <c r="J998" s="141"/>
    </row>
    <row r="999" spans="1:10" s="26" customFormat="1" ht="28.5" customHeight="1" x14ac:dyDescent="0.2">
      <c r="A999" s="35">
        <f t="shared" ref="A999:A1062" si="32">ROW()-30</f>
        <v>969</v>
      </c>
      <c r="B999" s="75" t="s">
        <v>79</v>
      </c>
      <c r="C999" s="75" t="s">
        <v>2119</v>
      </c>
      <c r="D999" s="75">
        <v>2005.4</v>
      </c>
      <c r="E999" s="76" t="s">
        <v>951</v>
      </c>
      <c r="F999" s="77">
        <v>1467</v>
      </c>
      <c r="G999" s="77">
        <v>2920</v>
      </c>
      <c r="H999" s="78" t="s">
        <v>8</v>
      </c>
      <c r="I999" s="79" t="s">
        <v>236</v>
      </c>
      <c r="J999" s="141"/>
    </row>
    <row r="1000" spans="1:10" s="26" customFormat="1" ht="28.5" customHeight="1" x14ac:dyDescent="0.2">
      <c r="A1000" s="35">
        <f t="shared" si="32"/>
        <v>970</v>
      </c>
      <c r="B1000" s="75" t="s">
        <v>80</v>
      </c>
      <c r="C1000" s="75" t="s">
        <v>97</v>
      </c>
      <c r="D1000" s="75">
        <v>2005.4</v>
      </c>
      <c r="E1000" s="76" t="s">
        <v>886</v>
      </c>
      <c r="F1000" s="77">
        <v>1039</v>
      </c>
      <c r="G1000" s="77">
        <v>2473</v>
      </c>
      <c r="H1000" s="78" t="s">
        <v>6</v>
      </c>
      <c r="I1000" s="79" t="s">
        <v>236</v>
      </c>
      <c r="J1000" s="141"/>
    </row>
    <row r="1001" spans="1:10" s="26" customFormat="1" ht="28.5" customHeight="1" x14ac:dyDescent="0.2">
      <c r="A1001" s="35">
        <f t="shared" si="32"/>
        <v>971</v>
      </c>
      <c r="B1001" s="75" t="s">
        <v>81</v>
      </c>
      <c r="C1001" s="75" t="s">
        <v>97</v>
      </c>
      <c r="D1001" s="75">
        <v>2005.4</v>
      </c>
      <c r="E1001" s="76" t="s">
        <v>1198</v>
      </c>
      <c r="F1001" s="77">
        <v>1160</v>
      </c>
      <c r="G1001" s="77">
        <v>1515</v>
      </c>
      <c r="H1001" s="78" t="s">
        <v>6</v>
      </c>
      <c r="I1001" s="79" t="s">
        <v>236</v>
      </c>
      <c r="J1001" s="141"/>
    </row>
    <row r="1002" spans="1:10" s="26" customFormat="1" ht="28.5" customHeight="1" x14ac:dyDescent="0.2">
      <c r="A1002" s="35">
        <f t="shared" si="32"/>
        <v>972</v>
      </c>
      <c r="B1002" s="75" t="s">
        <v>86</v>
      </c>
      <c r="C1002" s="75" t="s">
        <v>97</v>
      </c>
      <c r="D1002" s="75">
        <v>2005.9</v>
      </c>
      <c r="E1002" s="76" t="s">
        <v>1290</v>
      </c>
      <c r="F1002" s="77">
        <v>932</v>
      </c>
      <c r="G1002" s="77">
        <v>1574</v>
      </c>
      <c r="H1002" s="78" t="s">
        <v>6</v>
      </c>
      <c r="I1002" s="79" t="s">
        <v>236</v>
      </c>
      <c r="J1002" s="141"/>
    </row>
    <row r="1003" spans="1:10" s="26" customFormat="1" ht="28.5" customHeight="1" x14ac:dyDescent="0.2">
      <c r="A1003" s="35">
        <f t="shared" si="32"/>
        <v>973</v>
      </c>
      <c r="B1003" s="75" t="s">
        <v>195</v>
      </c>
      <c r="C1003" s="75" t="s">
        <v>97</v>
      </c>
      <c r="D1003" s="75">
        <v>2007.5</v>
      </c>
      <c r="E1003" s="76" t="s">
        <v>1198</v>
      </c>
      <c r="F1003" s="77">
        <v>1342</v>
      </c>
      <c r="G1003" s="77">
        <v>1882</v>
      </c>
      <c r="H1003" s="250" t="s">
        <v>6</v>
      </c>
      <c r="I1003" s="79" t="s">
        <v>236</v>
      </c>
      <c r="J1003" s="141"/>
    </row>
    <row r="1004" spans="1:10" s="13" customFormat="1" ht="28.5" customHeight="1" x14ac:dyDescent="0.2">
      <c r="A1004" s="35">
        <f t="shared" si="32"/>
        <v>974</v>
      </c>
      <c r="B1004" s="75" t="s">
        <v>34</v>
      </c>
      <c r="C1004" s="75" t="s">
        <v>97</v>
      </c>
      <c r="D1004" s="75">
        <v>2007.12</v>
      </c>
      <c r="E1004" s="76" t="s">
        <v>1148</v>
      </c>
      <c r="F1004" s="77">
        <v>1389</v>
      </c>
      <c r="G1004" s="77">
        <v>2058</v>
      </c>
      <c r="H1004" s="78" t="s">
        <v>6</v>
      </c>
      <c r="I1004" s="79" t="s">
        <v>236</v>
      </c>
      <c r="J1004" s="141"/>
    </row>
    <row r="1005" spans="1:10" s="26" customFormat="1" ht="28.5" customHeight="1" x14ac:dyDescent="0.2">
      <c r="A1005" s="35">
        <f t="shared" si="32"/>
        <v>975</v>
      </c>
      <c r="B1005" s="75" t="s">
        <v>52</v>
      </c>
      <c r="C1005" s="75" t="s">
        <v>46</v>
      </c>
      <c r="D1005" s="75">
        <v>2008.7</v>
      </c>
      <c r="E1005" s="76" t="s">
        <v>1148</v>
      </c>
      <c r="F1005" s="77">
        <v>2144</v>
      </c>
      <c r="G1005" s="77">
        <v>3654</v>
      </c>
      <c r="H1005" s="78" t="s">
        <v>6</v>
      </c>
      <c r="I1005" s="79" t="s">
        <v>236</v>
      </c>
      <c r="J1005" s="143"/>
    </row>
    <row r="1006" spans="1:10" s="13" customFormat="1" ht="28.5" customHeight="1" x14ac:dyDescent="0.2">
      <c r="A1006" s="35">
        <f t="shared" si="32"/>
        <v>976</v>
      </c>
      <c r="B1006" s="75" t="s">
        <v>1397</v>
      </c>
      <c r="C1006" s="75" t="s">
        <v>46</v>
      </c>
      <c r="D1006" s="75">
        <v>2009.11</v>
      </c>
      <c r="E1006" s="76" t="s">
        <v>1117</v>
      </c>
      <c r="F1006" s="77">
        <v>1319</v>
      </c>
      <c r="G1006" s="77">
        <v>2737</v>
      </c>
      <c r="H1006" s="78" t="s">
        <v>6</v>
      </c>
      <c r="I1006" s="79" t="s">
        <v>236</v>
      </c>
      <c r="J1006" s="143"/>
    </row>
    <row r="1007" spans="1:10" s="13" customFormat="1" ht="28.5" customHeight="1" x14ac:dyDescent="0.2">
      <c r="A1007" s="35">
        <f t="shared" si="32"/>
        <v>977</v>
      </c>
      <c r="B1007" s="75" t="s">
        <v>127</v>
      </c>
      <c r="C1007" s="75" t="s">
        <v>46</v>
      </c>
      <c r="D1007" s="75">
        <v>2009.11</v>
      </c>
      <c r="E1007" s="76" t="s">
        <v>1081</v>
      </c>
      <c r="F1007" s="77">
        <v>1028</v>
      </c>
      <c r="G1007" s="77">
        <v>2096</v>
      </c>
      <c r="H1007" s="78" t="s">
        <v>6</v>
      </c>
      <c r="I1007" s="79" t="s">
        <v>236</v>
      </c>
      <c r="J1007" s="143"/>
    </row>
    <row r="1008" spans="1:10" s="13" customFormat="1" ht="28.5" customHeight="1" x14ac:dyDescent="0.2">
      <c r="A1008" s="35">
        <f t="shared" si="32"/>
        <v>978</v>
      </c>
      <c r="B1008" s="75" t="s">
        <v>130</v>
      </c>
      <c r="C1008" s="75" t="s">
        <v>46</v>
      </c>
      <c r="D1008" s="75">
        <v>2010.1</v>
      </c>
      <c r="E1008" s="76" t="s">
        <v>1145</v>
      </c>
      <c r="F1008" s="77">
        <v>1290</v>
      </c>
      <c r="G1008" s="77">
        <v>1350</v>
      </c>
      <c r="H1008" s="78" t="s">
        <v>6</v>
      </c>
      <c r="I1008" s="79" t="s">
        <v>236</v>
      </c>
      <c r="J1008" s="143"/>
    </row>
    <row r="1009" spans="1:10" s="13" customFormat="1" ht="28.5" customHeight="1" x14ac:dyDescent="0.2">
      <c r="A1009" s="35">
        <f t="shared" si="32"/>
        <v>979</v>
      </c>
      <c r="B1009" s="75" t="s">
        <v>131</v>
      </c>
      <c r="C1009" s="75" t="s">
        <v>46</v>
      </c>
      <c r="D1009" s="75">
        <v>2010.4</v>
      </c>
      <c r="E1009" s="76" t="s">
        <v>1279</v>
      </c>
      <c r="F1009" s="77">
        <v>1258</v>
      </c>
      <c r="G1009" s="77">
        <v>1734</v>
      </c>
      <c r="H1009" s="78" t="s">
        <v>6</v>
      </c>
      <c r="I1009" s="79" t="s">
        <v>236</v>
      </c>
      <c r="J1009" s="143"/>
    </row>
    <row r="1010" spans="1:10" s="13" customFormat="1" ht="28.5" customHeight="1" x14ac:dyDescent="0.2">
      <c r="A1010" s="35">
        <f t="shared" si="32"/>
        <v>980</v>
      </c>
      <c r="B1010" s="75" t="s">
        <v>133</v>
      </c>
      <c r="C1010" s="75" t="s">
        <v>46</v>
      </c>
      <c r="D1010" s="75">
        <v>2010.4</v>
      </c>
      <c r="E1010" s="76" t="s">
        <v>1081</v>
      </c>
      <c r="F1010" s="77">
        <v>866</v>
      </c>
      <c r="G1010" s="77">
        <v>1652</v>
      </c>
      <c r="H1010" s="78" t="s">
        <v>6</v>
      </c>
      <c r="I1010" s="79" t="s">
        <v>236</v>
      </c>
      <c r="J1010" s="141"/>
    </row>
    <row r="1011" spans="1:10" s="13" customFormat="1" ht="28.5" customHeight="1" x14ac:dyDescent="0.2">
      <c r="A1011" s="35">
        <f t="shared" si="32"/>
        <v>981</v>
      </c>
      <c r="B1011" s="75" t="s">
        <v>135</v>
      </c>
      <c r="C1011" s="75" t="s">
        <v>46</v>
      </c>
      <c r="D1011" s="75">
        <v>2010.5</v>
      </c>
      <c r="E1011" s="76" t="s">
        <v>1281</v>
      </c>
      <c r="F1011" s="77">
        <v>1366</v>
      </c>
      <c r="G1011" s="77">
        <v>2665</v>
      </c>
      <c r="H1011" s="78" t="s">
        <v>6</v>
      </c>
      <c r="I1011" s="79" t="s">
        <v>236</v>
      </c>
      <c r="J1011" s="141"/>
    </row>
    <row r="1012" spans="1:10" s="13" customFormat="1" ht="28.5" customHeight="1" x14ac:dyDescent="0.2">
      <c r="A1012" s="35">
        <f t="shared" si="32"/>
        <v>982</v>
      </c>
      <c r="B1012" s="75" t="s">
        <v>144</v>
      </c>
      <c r="C1012" s="75" t="s">
        <v>46</v>
      </c>
      <c r="D1012" s="75">
        <v>2010.5</v>
      </c>
      <c r="E1012" s="76" t="s">
        <v>1282</v>
      </c>
      <c r="F1012" s="77">
        <v>1175</v>
      </c>
      <c r="G1012" s="77">
        <v>1288</v>
      </c>
      <c r="H1012" s="78" t="s">
        <v>6</v>
      </c>
      <c r="I1012" s="79" t="s">
        <v>236</v>
      </c>
      <c r="J1012" s="141"/>
    </row>
    <row r="1013" spans="1:10" s="13" customFormat="1" ht="28.5" customHeight="1" x14ac:dyDescent="0.2">
      <c r="A1013" s="35">
        <f t="shared" si="32"/>
        <v>983</v>
      </c>
      <c r="B1013" s="75" t="s">
        <v>142</v>
      </c>
      <c r="C1013" s="75" t="s">
        <v>46</v>
      </c>
      <c r="D1013" s="75">
        <v>2010.6</v>
      </c>
      <c r="E1013" s="76" t="s">
        <v>1224</v>
      </c>
      <c r="F1013" s="77">
        <v>1169</v>
      </c>
      <c r="G1013" s="77">
        <v>1516</v>
      </c>
      <c r="H1013" s="78" t="s">
        <v>6</v>
      </c>
      <c r="I1013" s="79" t="s">
        <v>236</v>
      </c>
      <c r="J1013" s="141"/>
    </row>
    <row r="1014" spans="1:10" s="13" customFormat="1" ht="28.5" customHeight="1" x14ac:dyDescent="0.2">
      <c r="A1014" s="35">
        <f t="shared" si="32"/>
        <v>984</v>
      </c>
      <c r="B1014" s="75" t="s">
        <v>143</v>
      </c>
      <c r="C1014" s="75" t="s">
        <v>268</v>
      </c>
      <c r="D1014" s="75">
        <v>2010.6</v>
      </c>
      <c r="E1014" s="76" t="s">
        <v>1225</v>
      </c>
      <c r="F1014" s="77">
        <v>1360</v>
      </c>
      <c r="G1014" s="77">
        <v>2728</v>
      </c>
      <c r="H1014" s="78" t="s">
        <v>6</v>
      </c>
      <c r="I1014" s="79" t="s">
        <v>236</v>
      </c>
      <c r="J1014" s="141"/>
    </row>
    <row r="1015" spans="1:10" s="13" customFormat="1" ht="28.5" customHeight="1" x14ac:dyDescent="0.2">
      <c r="A1015" s="35">
        <f t="shared" si="32"/>
        <v>985</v>
      </c>
      <c r="B1015" s="75" t="s">
        <v>219</v>
      </c>
      <c r="C1015" s="75" t="s">
        <v>268</v>
      </c>
      <c r="D1015" s="75">
        <v>2010.7</v>
      </c>
      <c r="E1015" s="76" t="s">
        <v>1228</v>
      </c>
      <c r="F1015" s="77">
        <v>1180</v>
      </c>
      <c r="G1015" s="77">
        <v>2048</v>
      </c>
      <c r="H1015" s="78" t="s">
        <v>6</v>
      </c>
      <c r="I1015" s="79" t="s">
        <v>236</v>
      </c>
      <c r="J1015" s="141"/>
    </row>
    <row r="1016" spans="1:10" s="13" customFormat="1" ht="28.5" customHeight="1" x14ac:dyDescent="0.2">
      <c r="A1016" s="35">
        <f t="shared" si="32"/>
        <v>986</v>
      </c>
      <c r="B1016" s="75" t="s">
        <v>153</v>
      </c>
      <c r="C1016" s="75" t="s">
        <v>46</v>
      </c>
      <c r="D1016" s="192">
        <v>2010.1</v>
      </c>
      <c r="E1016" s="76" t="s">
        <v>1239</v>
      </c>
      <c r="F1016" s="77">
        <v>1388</v>
      </c>
      <c r="G1016" s="77">
        <v>2051</v>
      </c>
      <c r="H1016" s="246" t="s">
        <v>6</v>
      </c>
      <c r="I1016" s="268" t="s">
        <v>236</v>
      </c>
      <c r="J1016" s="141"/>
    </row>
    <row r="1017" spans="1:10" s="13" customFormat="1" ht="28.5" customHeight="1" x14ac:dyDescent="0.2">
      <c r="A1017" s="35">
        <f t="shared" si="32"/>
        <v>987</v>
      </c>
      <c r="B1017" s="75" t="s">
        <v>171</v>
      </c>
      <c r="C1017" s="75" t="s">
        <v>46</v>
      </c>
      <c r="D1017" s="75">
        <v>2011.1</v>
      </c>
      <c r="E1017" s="76" t="s">
        <v>1246</v>
      </c>
      <c r="F1017" s="77">
        <v>1334</v>
      </c>
      <c r="G1017" s="77">
        <v>1725</v>
      </c>
      <c r="H1017" s="78" t="s">
        <v>6</v>
      </c>
      <c r="I1017" s="79" t="s">
        <v>236</v>
      </c>
      <c r="J1017" s="141"/>
    </row>
    <row r="1018" spans="1:10" s="13" customFormat="1" ht="28.5" customHeight="1" x14ac:dyDescent="0.2">
      <c r="A1018" s="35">
        <f t="shared" si="32"/>
        <v>988</v>
      </c>
      <c r="B1018" s="75" t="s">
        <v>160</v>
      </c>
      <c r="C1018" s="75" t="s">
        <v>46</v>
      </c>
      <c r="D1018" s="75">
        <v>2011.1</v>
      </c>
      <c r="E1018" s="76" t="s">
        <v>1333</v>
      </c>
      <c r="F1018" s="77">
        <v>1290</v>
      </c>
      <c r="G1018" s="77">
        <v>1649</v>
      </c>
      <c r="H1018" s="78" t="s">
        <v>6</v>
      </c>
      <c r="I1018" s="79" t="s">
        <v>236</v>
      </c>
      <c r="J1018" s="141"/>
    </row>
    <row r="1019" spans="1:10" s="13" customFormat="1" ht="28.5" customHeight="1" x14ac:dyDescent="0.2">
      <c r="A1019" s="35">
        <f t="shared" si="32"/>
        <v>989</v>
      </c>
      <c r="B1019" s="80" t="s">
        <v>177</v>
      </c>
      <c r="C1019" s="80" t="s">
        <v>46</v>
      </c>
      <c r="D1019" s="80">
        <v>2011.3</v>
      </c>
      <c r="E1019" s="286" t="s">
        <v>1117</v>
      </c>
      <c r="F1019" s="287">
        <v>1348</v>
      </c>
      <c r="G1019" s="287">
        <v>1835</v>
      </c>
      <c r="H1019" s="288" t="s">
        <v>6</v>
      </c>
      <c r="I1019" s="289" t="s">
        <v>236</v>
      </c>
      <c r="J1019" s="141"/>
    </row>
    <row r="1020" spans="1:10" s="13" customFormat="1" ht="28.5" customHeight="1" x14ac:dyDescent="0.2">
      <c r="A1020" s="35">
        <f t="shared" si="32"/>
        <v>990</v>
      </c>
      <c r="B1020" s="30" t="s">
        <v>178</v>
      </c>
      <c r="C1020" s="30" t="s">
        <v>46</v>
      </c>
      <c r="D1020" s="30">
        <v>2011.3</v>
      </c>
      <c r="E1020" s="31" t="s">
        <v>1249</v>
      </c>
      <c r="F1020" s="32">
        <v>1334</v>
      </c>
      <c r="G1020" s="32">
        <v>1699</v>
      </c>
      <c r="H1020" s="33" t="s">
        <v>180</v>
      </c>
      <c r="I1020" s="34" t="s">
        <v>236</v>
      </c>
      <c r="J1020" s="143"/>
    </row>
    <row r="1021" spans="1:10" s="13" customFormat="1" ht="28.5" customHeight="1" x14ac:dyDescent="0.2">
      <c r="A1021" s="35">
        <f t="shared" si="32"/>
        <v>991</v>
      </c>
      <c r="B1021" s="2" t="s">
        <v>283</v>
      </c>
      <c r="C1021" s="2" t="s">
        <v>46</v>
      </c>
      <c r="D1021" s="2">
        <v>2011.11</v>
      </c>
      <c r="E1021" s="37" t="s">
        <v>1194</v>
      </c>
      <c r="F1021" s="38">
        <v>1282</v>
      </c>
      <c r="G1021" s="38">
        <v>1603</v>
      </c>
      <c r="H1021" s="41" t="s">
        <v>109</v>
      </c>
      <c r="I1021" s="40" t="s">
        <v>236</v>
      </c>
      <c r="J1021" s="143"/>
    </row>
    <row r="1022" spans="1:10" s="13" customFormat="1" ht="28.5" customHeight="1" x14ac:dyDescent="0.2">
      <c r="A1022" s="35">
        <f t="shared" si="32"/>
        <v>992</v>
      </c>
      <c r="B1022" s="2" t="s">
        <v>194</v>
      </c>
      <c r="C1022" s="2" t="s">
        <v>46</v>
      </c>
      <c r="D1022" s="2">
        <v>2012.1</v>
      </c>
      <c r="E1022" s="37" t="s">
        <v>1205</v>
      </c>
      <c r="F1022" s="38">
        <v>763</v>
      </c>
      <c r="G1022" s="38">
        <v>1252</v>
      </c>
      <c r="H1022" s="41" t="s">
        <v>109</v>
      </c>
      <c r="I1022" s="40" t="s">
        <v>236</v>
      </c>
      <c r="J1022" s="141"/>
    </row>
    <row r="1023" spans="1:10" s="13" customFormat="1" ht="28.5" customHeight="1" x14ac:dyDescent="0.2">
      <c r="A1023" s="35">
        <f t="shared" si="32"/>
        <v>993</v>
      </c>
      <c r="B1023" s="2" t="s">
        <v>202</v>
      </c>
      <c r="C1023" s="2" t="s">
        <v>46</v>
      </c>
      <c r="D1023" s="2">
        <v>2012.4</v>
      </c>
      <c r="E1023" s="37" t="s">
        <v>972</v>
      </c>
      <c r="F1023" s="38">
        <v>1167</v>
      </c>
      <c r="G1023" s="38">
        <v>1752</v>
      </c>
      <c r="H1023" s="41" t="s">
        <v>6</v>
      </c>
      <c r="I1023" s="40" t="s">
        <v>236</v>
      </c>
      <c r="J1023" s="141"/>
    </row>
    <row r="1024" spans="1:10" s="13" customFormat="1" ht="28.5" customHeight="1" x14ac:dyDescent="0.2">
      <c r="A1024" s="35">
        <f t="shared" si="32"/>
        <v>994</v>
      </c>
      <c r="B1024" s="2" t="s">
        <v>208</v>
      </c>
      <c r="C1024" s="2" t="s">
        <v>46</v>
      </c>
      <c r="D1024" s="2">
        <v>2012.6</v>
      </c>
      <c r="E1024" s="37" t="s">
        <v>1217</v>
      </c>
      <c r="F1024" s="38">
        <v>1445</v>
      </c>
      <c r="G1024" s="38">
        <v>1525</v>
      </c>
      <c r="H1024" s="41" t="s">
        <v>6</v>
      </c>
      <c r="I1024" s="40" t="s">
        <v>236</v>
      </c>
      <c r="J1024" s="141"/>
    </row>
    <row r="1025" spans="1:10" s="13" customFormat="1" ht="28.5" customHeight="1" x14ac:dyDescent="0.2">
      <c r="A1025" s="35">
        <f t="shared" si="32"/>
        <v>995</v>
      </c>
      <c r="B1025" s="2" t="s">
        <v>214</v>
      </c>
      <c r="C1025" s="2" t="s">
        <v>46</v>
      </c>
      <c r="D1025" s="2">
        <v>2012.8</v>
      </c>
      <c r="E1025" s="37" t="s">
        <v>935</v>
      </c>
      <c r="F1025" s="38">
        <v>1302</v>
      </c>
      <c r="G1025" s="38">
        <v>1763</v>
      </c>
      <c r="H1025" s="41" t="s">
        <v>109</v>
      </c>
      <c r="I1025" s="40" t="s">
        <v>236</v>
      </c>
      <c r="J1025" s="141"/>
    </row>
    <row r="1026" spans="1:10" s="13" customFormat="1" ht="28.5" customHeight="1" x14ac:dyDescent="0.2">
      <c r="A1026" s="35">
        <f t="shared" si="32"/>
        <v>996</v>
      </c>
      <c r="B1026" s="2" t="s">
        <v>225</v>
      </c>
      <c r="C1026" s="2" t="s">
        <v>46</v>
      </c>
      <c r="D1026" s="2">
        <v>2012.9</v>
      </c>
      <c r="E1026" s="37" t="s">
        <v>1164</v>
      </c>
      <c r="F1026" s="38">
        <v>1036</v>
      </c>
      <c r="G1026" s="38">
        <v>1294</v>
      </c>
      <c r="H1026" s="41" t="s">
        <v>109</v>
      </c>
      <c r="I1026" s="40" t="s">
        <v>236</v>
      </c>
      <c r="J1026" s="141"/>
    </row>
    <row r="1027" spans="1:10" s="13" customFormat="1" ht="28.5" customHeight="1" x14ac:dyDescent="0.2">
      <c r="A1027" s="35">
        <f t="shared" si="32"/>
        <v>997</v>
      </c>
      <c r="B1027" s="2" t="s">
        <v>246</v>
      </c>
      <c r="C1027" s="2" t="s">
        <v>46</v>
      </c>
      <c r="D1027" s="2">
        <v>2012.12</v>
      </c>
      <c r="E1027" s="37" t="s">
        <v>1172</v>
      </c>
      <c r="F1027" s="38">
        <v>2331</v>
      </c>
      <c r="G1027" s="38">
        <v>2154</v>
      </c>
      <c r="H1027" s="41" t="s">
        <v>109</v>
      </c>
      <c r="I1027" s="40" t="s">
        <v>236</v>
      </c>
      <c r="J1027" s="143"/>
    </row>
    <row r="1028" spans="1:10" s="13" customFormat="1" ht="28.5" customHeight="1" x14ac:dyDescent="0.2">
      <c r="A1028" s="35">
        <f t="shared" si="32"/>
        <v>998</v>
      </c>
      <c r="B1028" s="2" t="s">
        <v>247</v>
      </c>
      <c r="C1028" s="2" t="s">
        <v>46</v>
      </c>
      <c r="D1028" s="2">
        <v>2012.12</v>
      </c>
      <c r="E1028" s="37" t="s">
        <v>886</v>
      </c>
      <c r="F1028" s="38">
        <v>1302</v>
      </c>
      <c r="G1028" s="38">
        <v>1826</v>
      </c>
      <c r="H1028" s="41" t="s">
        <v>109</v>
      </c>
      <c r="I1028" s="40" t="s">
        <v>236</v>
      </c>
      <c r="J1028" s="143"/>
    </row>
    <row r="1029" spans="1:10" s="13" customFormat="1" ht="28.5" customHeight="1" x14ac:dyDescent="0.2">
      <c r="A1029" s="35">
        <f t="shared" si="32"/>
        <v>999</v>
      </c>
      <c r="B1029" s="2" t="s">
        <v>299</v>
      </c>
      <c r="C1029" s="2" t="s">
        <v>46</v>
      </c>
      <c r="D1029" s="2">
        <v>2013.1</v>
      </c>
      <c r="E1029" s="37" t="s">
        <v>1169</v>
      </c>
      <c r="F1029" s="38">
        <v>1231</v>
      </c>
      <c r="G1029" s="38">
        <v>1975</v>
      </c>
      <c r="H1029" s="41" t="s">
        <v>109</v>
      </c>
      <c r="I1029" s="40" t="s">
        <v>236</v>
      </c>
      <c r="J1029" s="141"/>
    </row>
    <row r="1030" spans="1:10" s="13" customFormat="1" ht="28.5" customHeight="1" x14ac:dyDescent="0.2">
      <c r="A1030" s="35">
        <f t="shared" si="32"/>
        <v>1000</v>
      </c>
      <c r="B1030" s="2" t="s">
        <v>257</v>
      </c>
      <c r="C1030" s="2" t="s">
        <v>46</v>
      </c>
      <c r="D1030" s="2">
        <v>2013.4</v>
      </c>
      <c r="E1030" s="37" t="s">
        <v>926</v>
      </c>
      <c r="F1030" s="38">
        <v>1555</v>
      </c>
      <c r="G1030" s="38">
        <v>2622</v>
      </c>
      <c r="H1030" s="41" t="s">
        <v>109</v>
      </c>
      <c r="I1030" s="40" t="s">
        <v>236</v>
      </c>
      <c r="J1030" s="141"/>
    </row>
    <row r="1031" spans="1:10" s="13" customFormat="1" ht="28.5" customHeight="1" x14ac:dyDescent="0.2">
      <c r="A1031" s="35">
        <f t="shared" si="32"/>
        <v>1001</v>
      </c>
      <c r="B1031" s="2" t="s">
        <v>256</v>
      </c>
      <c r="C1031" s="2" t="s">
        <v>46</v>
      </c>
      <c r="D1031" s="2">
        <v>2013.4</v>
      </c>
      <c r="E1031" s="37" t="s">
        <v>1140</v>
      </c>
      <c r="F1031" s="38">
        <v>2126</v>
      </c>
      <c r="G1031" s="38">
        <v>3162</v>
      </c>
      <c r="H1031" s="41" t="s">
        <v>109</v>
      </c>
      <c r="I1031" s="40" t="s">
        <v>236</v>
      </c>
      <c r="J1031" s="141"/>
    </row>
    <row r="1032" spans="1:10" s="13" customFormat="1" ht="28.5" customHeight="1" x14ac:dyDescent="0.2">
      <c r="A1032" s="35">
        <f t="shared" si="32"/>
        <v>1002</v>
      </c>
      <c r="B1032" s="2" t="s">
        <v>356</v>
      </c>
      <c r="C1032" s="2" t="s">
        <v>46</v>
      </c>
      <c r="D1032" s="2">
        <v>2013.7</v>
      </c>
      <c r="E1032" s="37" t="s">
        <v>966</v>
      </c>
      <c r="F1032" s="38">
        <v>1265</v>
      </c>
      <c r="G1032" s="38">
        <v>2174</v>
      </c>
      <c r="H1032" s="41" t="s">
        <v>124</v>
      </c>
      <c r="I1032" s="40" t="s">
        <v>236</v>
      </c>
      <c r="J1032" s="141"/>
    </row>
    <row r="1033" spans="1:10" s="13" customFormat="1" ht="28.5" customHeight="1" x14ac:dyDescent="0.2">
      <c r="A1033" s="35">
        <f t="shared" si="32"/>
        <v>1003</v>
      </c>
      <c r="B1033" s="2" t="s">
        <v>363</v>
      </c>
      <c r="C1033" s="2" t="s">
        <v>46</v>
      </c>
      <c r="D1033" s="2">
        <v>2013.8</v>
      </c>
      <c r="E1033" s="37" t="s">
        <v>1061</v>
      </c>
      <c r="F1033" s="38">
        <v>1163</v>
      </c>
      <c r="G1033" s="38">
        <v>2274</v>
      </c>
      <c r="H1033" s="41" t="s">
        <v>109</v>
      </c>
      <c r="I1033" s="40" t="s">
        <v>236</v>
      </c>
      <c r="J1033" s="141"/>
    </row>
    <row r="1034" spans="1:10" s="13" customFormat="1" ht="28.5" customHeight="1" x14ac:dyDescent="0.2">
      <c r="A1034" s="35">
        <f t="shared" si="32"/>
        <v>1004</v>
      </c>
      <c r="B1034" s="2" t="s">
        <v>369</v>
      </c>
      <c r="C1034" s="2" t="s">
        <v>46</v>
      </c>
      <c r="D1034" s="2">
        <v>2013.8</v>
      </c>
      <c r="E1034" s="37" t="s">
        <v>1149</v>
      </c>
      <c r="F1034" s="38">
        <v>2051</v>
      </c>
      <c r="G1034" s="38">
        <v>1863</v>
      </c>
      <c r="H1034" s="41" t="s">
        <v>109</v>
      </c>
      <c r="I1034" s="40" t="s">
        <v>236</v>
      </c>
      <c r="J1034" s="141"/>
    </row>
    <row r="1035" spans="1:10" s="13" customFormat="1" ht="28.5" customHeight="1" x14ac:dyDescent="0.2">
      <c r="A1035" s="35">
        <f t="shared" si="32"/>
        <v>1005</v>
      </c>
      <c r="B1035" s="2" t="s">
        <v>1329</v>
      </c>
      <c r="C1035" s="2" t="s">
        <v>46</v>
      </c>
      <c r="D1035" s="2">
        <v>2013.12</v>
      </c>
      <c r="E1035" s="64" t="s">
        <v>1037</v>
      </c>
      <c r="F1035" s="38">
        <v>1378</v>
      </c>
      <c r="G1035" s="38">
        <v>2390</v>
      </c>
      <c r="H1035" s="41" t="s">
        <v>109</v>
      </c>
      <c r="I1035" s="40" t="s">
        <v>236</v>
      </c>
      <c r="J1035" s="141"/>
    </row>
    <row r="1036" spans="1:10" s="13" customFormat="1" ht="28.5" customHeight="1" x14ac:dyDescent="0.2">
      <c r="A1036" s="35">
        <f t="shared" si="32"/>
        <v>1006</v>
      </c>
      <c r="B1036" s="2" t="s">
        <v>1334</v>
      </c>
      <c r="C1036" s="2" t="s">
        <v>46</v>
      </c>
      <c r="D1036" s="2">
        <v>2014.3</v>
      </c>
      <c r="E1036" s="64" t="s">
        <v>945</v>
      </c>
      <c r="F1036" s="38">
        <v>789</v>
      </c>
      <c r="G1036" s="38">
        <v>1392</v>
      </c>
      <c r="H1036" s="41" t="s">
        <v>109</v>
      </c>
      <c r="I1036" s="40" t="s">
        <v>236</v>
      </c>
      <c r="J1036" s="141"/>
    </row>
    <row r="1037" spans="1:10" s="13" customFormat="1" ht="28.5" customHeight="1" x14ac:dyDescent="0.2">
      <c r="A1037" s="35">
        <f t="shared" si="32"/>
        <v>1007</v>
      </c>
      <c r="B1037" s="2" t="s">
        <v>436</v>
      </c>
      <c r="C1037" s="2" t="s">
        <v>46</v>
      </c>
      <c r="D1037" s="2">
        <v>2014.5</v>
      </c>
      <c r="E1037" s="64" t="s">
        <v>1129</v>
      </c>
      <c r="F1037" s="38">
        <v>2540</v>
      </c>
      <c r="G1037" s="38">
        <v>3294</v>
      </c>
      <c r="H1037" s="41" t="s">
        <v>109</v>
      </c>
      <c r="I1037" s="40" t="s">
        <v>236</v>
      </c>
      <c r="J1037" s="141"/>
    </row>
    <row r="1038" spans="1:10" s="13" customFormat="1" ht="28.5" customHeight="1" x14ac:dyDescent="0.2">
      <c r="A1038" s="35">
        <f t="shared" si="32"/>
        <v>1008</v>
      </c>
      <c r="B1038" s="2" t="s">
        <v>438</v>
      </c>
      <c r="C1038" s="2" t="s">
        <v>46</v>
      </c>
      <c r="D1038" s="2">
        <v>2014.5</v>
      </c>
      <c r="E1038" s="64" t="s">
        <v>1039</v>
      </c>
      <c r="F1038" s="38">
        <v>1467</v>
      </c>
      <c r="G1038" s="38">
        <v>2013</v>
      </c>
      <c r="H1038" s="41" t="s">
        <v>109</v>
      </c>
      <c r="I1038" s="40" t="s">
        <v>236</v>
      </c>
      <c r="J1038" s="141"/>
    </row>
    <row r="1039" spans="1:10" s="13" customFormat="1" ht="28.5" customHeight="1" x14ac:dyDescent="0.2">
      <c r="A1039" s="35">
        <f t="shared" si="32"/>
        <v>1009</v>
      </c>
      <c r="B1039" s="2" t="s">
        <v>449</v>
      </c>
      <c r="C1039" s="2" t="s">
        <v>46</v>
      </c>
      <c r="D1039" s="2">
        <v>2014.6</v>
      </c>
      <c r="E1039" s="64" t="s">
        <v>1081</v>
      </c>
      <c r="F1039" s="38">
        <v>977</v>
      </c>
      <c r="G1039" s="38">
        <v>1844</v>
      </c>
      <c r="H1039" s="41" t="s">
        <v>109</v>
      </c>
      <c r="I1039" s="40" t="s">
        <v>236</v>
      </c>
      <c r="J1039" s="141"/>
    </row>
    <row r="1040" spans="1:10" s="13" customFormat="1" ht="28.5" customHeight="1" x14ac:dyDescent="0.2">
      <c r="A1040" s="35">
        <f t="shared" si="32"/>
        <v>1010</v>
      </c>
      <c r="B1040" s="2" t="s">
        <v>480</v>
      </c>
      <c r="C1040" s="2" t="s">
        <v>46</v>
      </c>
      <c r="D1040" s="2">
        <v>2014.8</v>
      </c>
      <c r="E1040" s="37" t="s">
        <v>1095</v>
      </c>
      <c r="F1040" s="38">
        <v>1379</v>
      </c>
      <c r="G1040" s="38">
        <v>2716</v>
      </c>
      <c r="H1040" s="41" t="s">
        <v>109</v>
      </c>
      <c r="I1040" s="40" t="s">
        <v>236</v>
      </c>
      <c r="J1040" s="141"/>
    </row>
    <row r="1041" spans="1:10" s="13" customFormat="1" ht="28.5" customHeight="1" x14ac:dyDescent="0.2">
      <c r="A1041" s="35">
        <f t="shared" si="32"/>
        <v>1011</v>
      </c>
      <c r="B1041" s="2" t="s">
        <v>493</v>
      </c>
      <c r="C1041" s="2" t="s">
        <v>46</v>
      </c>
      <c r="D1041" s="2">
        <v>2014.9</v>
      </c>
      <c r="E1041" s="37" t="s">
        <v>942</v>
      </c>
      <c r="F1041" s="38">
        <v>1405</v>
      </c>
      <c r="G1041" s="38">
        <v>2749</v>
      </c>
      <c r="H1041" s="41" t="s">
        <v>109</v>
      </c>
      <c r="I1041" s="40" t="s">
        <v>236</v>
      </c>
      <c r="J1041" s="141"/>
    </row>
    <row r="1042" spans="1:10" s="13" customFormat="1" ht="28.5" customHeight="1" x14ac:dyDescent="0.2">
      <c r="A1042" s="35">
        <f t="shared" si="32"/>
        <v>1012</v>
      </c>
      <c r="B1042" s="2" t="s">
        <v>494</v>
      </c>
      <c r="C1042" s="2" t="s">
        <v>46</v>
      </c>
      <c r="D1042" s="2">
        <v>2014.9</v>
      </c>
      <c r="E1042" s="37" t="s">
        <v>1094</v>
      </c>
      <c r="F1042" s="38">
        <v>1446</v>
      </c>
      <c r="G1042" s="38">
        <v>1446</v>
      </c>
      <c r="H1042" s="41" t="s">
        <v>109</v>
      </c>
      <c r="I1042" s="40" t="s">
        <v>236</v>
      </c>
      <c r="J1042" s="141"/>
    </row>
    <row r="1043" spans="1:10" s="13" customFormat="1" ht="28.5" customHeight="1" x14ac:dyDescent="0.2">
      <c r="A1043" s="35">
        <f t="shared" si="32"/>
        <v>1013</v>
      </c>
      <c r="B1043" s="2" t="s">
        <v>505</v>
      </c>
      <c r="C1043" s="2" t="s">
        <v>46</v>
      </c>
      <c r="D1043" s="60">
        <v>2014.1</v>
      </c>
      <c r="E1043" s="37" t="s">
        <v>1053</v>
      </c>
      <c r="F1043" s="38">
        <v>676</v>
      </c>
      <c r="G1043" s="38">
        <v>1366</v>
      </c>
      <c r="H1043" s="41" t="s">
        <v>109</v>
      </c>
      <c r="I1043" s="40" t="s">
        <v>236</v>
      </c>
      <c r="J1043" s="141"/>
    </row>
    <row r="1044" spans="1:10" s="13" customFormat="1" ht="28.5" customHeight="1" x14ac:dyDescent="0.2">
      <c r="A1044" s="35">
        <f t="shared" si="32"/>
        <v>1014</v>
      </c>
      <c r="B1044" s="2" t="s">
        <v>517</v>
      </c>
      <c r="C1044" s="2" t="s">
        <v>2173</v>
      </c>
      <c r="D1044" s="2">
        <v>2015.2</v>
      </c>
      <c r="E1044" s="37" t="s">
        <v>946</v>
      </c>
      <c r="F1044" s="38">
        <v>1768</v>
      </c>
      <c r="G1044" s="38">
        <v>3104</v>
      </c>
      <c r="H1044" s="41" t="s">
        <v>109</v>
      </c>
      <c r="I1044" s="40" t="s">
        <v>236</v>
      </c>
      <c r="J1044" s="141"/>
    </row>
    <row r="1045" spans="1:10" s="13" customFormat="1" ht="28.5" customHeight="1" x14ac:dyDescent="0.2">
      <c r="A1045" s="35">
        <f t="shared" si="32"/>
        <v>1015</v>
      </c>
      <c r="B1045" s="2" t="s">
        <v>533</v>
      </c>
      <c r="C1045" s="2" t="s">
        <v>2174</v>
      </c>
      <c r="D1045" s="2">
        <v>2015.2</v>
      </c>
      <c r="E1045" s="37" t="s">
        <v>1006</v>
      </c>
      <c r="F1045" s="38">
        <v>1602</v>
      </c>
      <c r="G1045" s="38">
        <v>3276</v>
      </c>
      <c r="H1045" s="41" t="s">
        <v>109</v>
      </c>
      <c r="I1045" s="40" t="s">
        <v>236</v>
      </c>
      <c r="J1045" s="141"/>
    </row>
    <row r="1046" spans="1:10" s="13" customFormat="1" ht="28.5" customHeight="1" x14ac:dyDescent="0.2">
      <c r="A1046" s="35">
        <f t="shared" si="32"/>
        <v>1016</v>
      </c>
      <c r="B1046" s="2" t="s">
        <v>547</v>
      </c>
      <c r="C1046" s="2" t="s">
        <v>2179</v>
      </c>
      <c r="D1046" s="2">
        <v>2015.4</v>
      </c>
      <c r="E1046" s="37" t="s">
        <v>951</v>
      </c>
      <c r="F1046" s="38">
        <v>1355</v>
      </c>
      <c r="G1046" s="38">
        <v>2292</v>
      </c>
      <c r="H1046" s="41" t="s">
        <v>109</v>
      </c>
      <c r="I1046" s="40" t="s">
        <v>236</v>
      </c>
      <c r="J1046" s="141"/>
    </row>
    <row r="1047" spans="1:10" s="13" customFormat="1" ht="28.5" customHeight="1" x14ac:dyDescent="0.2">
      <c r="A1047" s="35">
        <f t="shared" si="32"/>
        <v>1017</v>
      </c>
      <c r="B1047" s="2" t="s">
        <v>570</v>
      </c>
      <c r="C1047" s="2" t="s">
        <v>46</v>
      </c>
      <c r="D1047" s="2">
        <v>2015.7</v>
      </c>
      <c r="E1047" s="37" t="s">
        <v>887</v>
      </c>
      <c r="F1047" s="38">
        <v>1191</v>
      </c>
      <c r="G1047" s="38">
        <v>2356</v>
      </c>
      <c r="H1047" s="41" t="s">
        <v>109</v>
      </c>
      <c r="I1047" s="40" t="s">
        <v>236</v>
      </c>
      <c r="J1047" s="141"/>
    </row>
    <row r="1048" spans="1:10" s="13" customFormat="1" ht="28.5" customHeight="1" x14ac:dyDescent="0.2">
      <c r="A1048" s="35">
        <f t="shared" si="32"/>
        <v>1018</v>
      </c>
      <c r="B1048" s="2" t="s">
        <v>576</v>
      </c>
      <c r="C1048" s="2" t="s">
        <v>2173</v>
      </c>
      <c r="D1048" s="2">
        <v>2015.7</v>
      </c>
      <c r="E1048" s="37" t="s">
        <v>917</v>
      </c>
      <c r="F1048" s="38">
        <v>1510</v>
      </c>
      <c r="G1048" s="38">
        <v>2117</v>
      </c>
      <c r="H1048" s="41" t="s">
        <v>109</v>
      </c>
      <c r="I1048" s="40" t="s">
        <v>236</v>
      </c>
      <c r="J1048" s="141"/>
    </row>
    <row r="1049" spans="1:10" s="13" customFormat="1" ht="28.5" customHeight="1" x14ac:dyDescent="0.2">
      <c r="A1049" s="35">
        <f t="shared" si="32"/>
        <v>1019</v>
      </c>
      <c r="B1049" s="2" t="s">
        <v>591</v>
      </c>
      <c r="C1049" s="2" t="s">
        <v>2193</v>
      </c>
      <c r="D1049" s="2">
        <v>2015.9</v>
      </c>
      <c r="E1049" s="37" t="s">
        <v>1028</v>
      </c>
      <c r="F1049" s="38">
        <v>1860</v>
      </c>
      <c r="G1049" s="38">
        <v>2467</v>
      </c>
      <c r="H1049" s="41" t="s">
        <v>109</v>
      </c>
      <c r="I1049" s="40" t="s">
        <v>236</v>
      </c>
      <c r="J1049" s="141"/>
    </row>
    <row r="1050" spans="1:10" s="13" customFormat="1" ht="28.5" customHeight="1" x14ac:dyDescent="0.2">
      <c r="A1050" s="35">
        <f t="shared" si="32"/>
        <v>1020</v>
      </c>
      <c r="B1050" s="2" t="s">
        <v>609</v>
      </c>
      <c r="C1050" s="2" t="s">
        <v>2174</v>
      </c>
      <c r="D1050" s="60">
        <v>2015.1</v>
      </c>
      <c r="E1050" s="37" t="s">
        <v>1039</v>
      </c>
      <c r="F1050" s="38">
        <v>1457</v>
      </c>
      <c r="G1050" s="38">
        <v>2163</v>
      </c>
      <c r="H1050" s="41" t="s">
        <v>109</v>
      </c>
      <c r="I1050" s="40" t="s">
        <v>236</v>
      </c>
      <c r="J1050" s="141"/>
    </row>
    <row r="1051" spans="1:10" s="13" customFormat="1" ht="28.5" customHeight="1" x14ac:dyDescent="0.2">
      <c r="A1051" s="35">
        <f t="shared" si="32"/>
        <v>1021</v>
      </c>
      <c r="B1051" s="2" t="s">
        <v>610</v>
      </c>
      <c r="C1051" s="2" t="s">
        <v>2198</v>
      </c>
      <c r="D1051" s="60">
        <v>2015.1</v>
      </c>
      <c r="E1051" s="37" t="s">
        <v>906</v>
      </c>
      <c r="F1051" s="38">
        <v>1348</v>
      </c>
      <c r="G1051" s="38">
        <v>2222</v>
      </c>
      <c r="H1051" s="41" t="s">
        <v>109</v>
      </c>
      <c r="I1051" s="40" t="s">
        <v>236</v>
      </c>
      <c r="J1051" s="141"/>
    </row>
    <row r="1052" spans="1:10" s="13" customFormat="1" ht="28.5" customHeight="1" x14ac:dyDescent="0.2">
      <c r="A1052" s="35">
        <f t="shared" si="32"/>
        <v>1022</v>
      </c>
      <c r="B1052" s="2" t="s">
        <v>619</v>
      </c>
      <c r="C1052" s="2" t="s">
        <v>2193</v>
      </c>
      <c r="D1052" s="2">
        <v>2015.11</v>
      </c>
      <c r="E1052" s="37" t="s">
        <v>1041</v>
      </c>
      <c r="F1052" s="38">
        <v>1548</v>
      </c>
      <c r="G1052" s="38">
        <v>3317</v>
      </c>
      <c r="H1052" s="41" t="s">
        <v>109</v>
      </c>
      <c r="I1052" s="40" t="s">
        <v>236</v>
      </c>
      <c r="J1052" s="141"/>
    </row>
    <row r="1053" spans="1:10" s="13" customFormat="1" ht="28.5" customHeight="1" x14ac:dyDescent="0.2">
      <c r="A1053" s="35">
        <f t="shared" si="32"/>
        <v>1023</v>
      </c>
      <c r="B1053" s="2" t="s">
        <v>623</v>
      </c>
      <c r="C1053" s="2" t="s">
        <v>46</v>
      </c>
      <c r="D1053" s="2">
        <v>2015.11</v>
      </c>
      <c r="E1053" s="37" t="s">
        <v>1043</v>
      </c>
      <c r="F1053" s="38">
        <v>1029</v>
      </c>
      <c r="G1053" s="38">
        <v>1803</v>
      </c>
      <c r="H1053" s="41" t="s">
        <v>109</v>
      </c>
      <c r="I1053" s="40" t="s">
        <v>236</v>
      </c>
    </row>
    <row r="1054" spans="1:10" s="13" customFormat="1" ht="28.5" customHeight="1" x14ac:dyDescent="0.2">
      <c r="A1054" s="35">
        <f t="shared" si="32"/>
        <v>1024</v>
      </c>
      <c r="B1054" s="2" t="s">
        <v>637</v>
      </c>
      <c r="C1054" s="2" t="s">
        <v>46</v>
      </c>
      <c r="D1054" s="2">
        <v>2016.2</v>
      </c>
      <c r="E1054" s="37" t="s">
        <v>1006</v>
      </c>
      <c r="F1054" s="38">
        <v>1469</v>
      </c>
      <c r="G1054" s="38">
        <v>3586</v>
      </c>
      <c r="H1054" s="41" t="s">
        <v>109</v>
      </c>
      <c r="I1054" s="40" t="s">
        <v>236</v>
      </c>
    </row>
    <row r="1055" spans="1:10" s="13" customFormat="1" ht="28.5" customHeight="1" x14ac:dyDescent="0.2">
      <c r="A1055" s="35">
        <f t="shared" si="32"/>
        <v>1025</v>
      </c>
      <c r="B1055" s="2" t="s">
        <v>659</v>
      </c>
      <c r="C1055" s="2" t="s">
        <v>2208</v>
      </c>
      <c r="D1055" s="2">
        <v>2016.5</v>
      </c>
      <c r="E1055" s="37" t="s">
        <v>1006</v>
      </c>
      <c r="F1055" s="38">
        <v>1460</v>
      </c>
      <c r="G1055" s="38">
        <v>3634</v>
      </c>
      <c r="H1055" s="41" t="s">
        <v>109</v>
      </c>
      <c r="I1055" s="40" t="s">
        <v>236</v>
      </c>
    </row>
    <row r="1056" spans="1:10" s="13" customFormat="1" ht="28.5" customHeight="1" x14ac:dyDescent="0.2">
      <c r="A1056" s="35">
        <f t="shared" si="32"/>
        <v>1026</v>
      </c>
      <c r="B1056" s="2" t="s">
        <v>673</v>
      </c>
      <c r="C1056" s="2" t="s">
        <v>2213</v>
      </c>
      <c r="D1056" s="2">
        <v>2016.6</v>
      </c>
      <c r="E1056" s="37" t="s">
        <v>909</v>
      </c>
      <c r="F1056" s="38">
        <v>1471</v>
      </c>
      <c r="G1056" s="38">
        <v>2363</v>
      </c>
      <c r="H1056" s="41" t="s">
        <v>109</v>
      </c>
      <c r="I1056" s="40" t="s">
        <v>236</v>
      </c>
    </row>
    <row r="1057" spans="1:9" s="13" customFormat="1" ht="28.5" customHeight="1" x14ac:dyDescent="0.2">
      <c r="A1057" s="35">
        <f t="shared" si="32"/>
        <v>1027</v>
      </c>
      <c r="B1057" s="2" t="s">
        <v>702</v>
      </c>
      <c r="C1057" s="2" t="s">
        <v>2198</v>
      </c>
      <c r="D1057" s="2">
        <v>2016.8</v>
      </c>
      <c r="E1057" s="37" t="s">
        <v>939</v>
      </c>
      <c r="F1057" s="38">
        <v>1577</v>
      </c>
      <c r="G1057" s="38">
        <v>2918</v>
      </c>
      <c r="H1057" s="41" t="s">
        <v>109</v>
      </c>
      <c r="I1057" s="40" t="s">
        <v>236</v>
      </c>
    </row>
    <row r="1058" spans="1:9" s="13" customFormat="1" ht="28.5" customHeight="1" x14ac:dyDescent="0.2">
      <c r="A1058" s="35">
        <f t="shared" si="32"/>
        <v>1028</v>
      </c>
      <c r="B1058" s="2" t="s">
        <v>708</v>
      </c>
      <c r="C1058" s="2" t="s">
        <v>2218</v>
      </c>
      <c r="D1058" s="2">
        <v>2016.8</v>
      </c>
      <c r="E1058" s="37" t="s">
        <v>1025</v>
      </c>
      <c r="F1058" s="38">
        <v>1487</v>
      </c>
      <c r="G1058" s="38">
        <v>2278</v>
      </c>
      <c r="H1058" s="41" t="s">
        <v>109</v>
      </c>
      <c r="I1058" s="40" t="s">
        <v>236</v>
      </c>
    </row>
    <row r="1059" spans="1:9" s="13" customFormat="1" ht="28.5" customHeight="1" x14ac:dyDescent="0.2">
      <c r="A1059" s="35">
        <f t="shared" si="32"/>
        <v>1029</v>
      </c>
      <c r="B1059" s="2" t="s">
        <v>716</v>
      </c>
      <c r="C1059" s="2" t="s">
        <v>2193</v>
      </c>
      <c r="D1059" s="2">
        <v>2016.9</v>
      </c>
      <c r="E1059" s="37" t="s">
        <v>906</v>
      </c>
      <c r="F1059" s="38">
        <v>1525</v>
      </c>
      <c r="G1059" s="38">
        <v>2419</v>
      </c>
      <c r="H1059" s="41" t="s">
        <v>180</v>
      </c>
      <c r="I1059" s="40" t="s">
        <v>236</v>
      </c>
    </row>
    <row r="1060" spans="1:9" s="13" customFormat="1" ht="28.5" customHeight="1" x14ac:dyDescent="0.2">
      <c r="A1060" s="35">
        <f t="shared" si="32"/>
        <v>1030</v>
      </c>
      <c r="B1060" s="2" t="s">
        <v>750</v>
      </c>
      <c r="C1060" s="2" t="s">
        <v>46</v>
      </c>
      <c r="D1060" s="60">
        <v>2016.1</v>
      </c>
      <c r="E1060" s="37" t="s">
        <v>918</v>
      </c>
      <c r="F1060" s="38">
        <v>1407</v>
      </c>
      <c r="G1060" s="38">
        <v>2396</v>
      </c>
      <c r="H1060" s="41" t="s">
        <v>180</v>
      </c>
      <c r="I1060" s="40" t="s">
        <v>236</v>
      </c>
    </row>
    <row r="1061" spans="1:9" s="13" customFormat="1" ht="28.5" customHeight="1" x14ac:dyDescent="0.2">
      <c r="A1061" s="35">
        <f t="shared" si="32"/>
        <v>1031</v>
      </c>
      <c r="B1061" s="2" t="s">
        <v>761</v>
      </c>
      <c r="C1061" s="87" t="s">
        <v>46</v>
      </c>
      <c r="D1061" s="2">
        <v>2016.11</v>
      </c>
      <c r="E1061" s="37" t="s">
        <v>946</v>
      </c>
      <c r="F1061" s="81">
        <v>1554</v>
      </c>
      <c r="G1061" s="82">
        <v>2641</v>
      </c>
      <c r="H1061" s="41" t="s">
        <v>180</v>
      </c>
      <c r="I1061" s="84" t="s">
        <v>236</v>
      </c>
    </row>
    <row r="1062" spans="1:9" s="13" customFormat="1" ht="28.5" customHeight="1" x14ac:dyDescent="0.2">
      <c r="A1062" s="35">
        <f t="shared" si="32"/>
        <v>1032</v>
      </c>
      <c r="B1062" s="2" t="s">
        <v>784</v>
      </c>
      <c r="C1062" s="2" t="s">
        <v>46</v>
      </c>
      <c r="D1062" s="2">
        <v>2016.12</v>
      </c>
      <c r="E1062" s="37" t="s">
        <v>945</v>
      </c>
      <c r="F1062" s="38">
        <v>2672</v>
      </c>
      <c r="G1062" s="38">
        <v>5849</v>
      </c>
      <c r="H1062" s="41" t="s">
        <v>180</v>
      </c>
      <c r="I1062" s="84" t="s">
        <v>236</v>
      </c>
    </row>
    <row r="1063" spans="1:9" s="13" customFormat="1" ht="28.5" customHeight="1" x14ac:dyDescent="0.2">
      <c r="A1063" s="35">
        <f t="shared" ref="A1063:A1118" si="33">ROW()-30</f>
        <v>1033</v>
      </c>
      <c r="B1063" s="2" t="s">
        <v>807</v>
      </c>
      <c r="C1063" s="2" t="s">
        <v>2198</v>
      </c>
      <c r="D1063" s="2">
        <v>2017.3</v>
      </c>
      <c r="E1063" s="37" t="s">
        <v>958</v>
      </c>
      <c r="F1063" s="38">
        <v>1654</v>
      </c>
      <c r="G1063" s="38">
        <v>2658</v>
      </c>
      <c r="H1063" s="83" t="s">
        <v>109</v>
      </c>
      <c r="I1063" s="84" t="s">
        <v>236</v>
      </c>
    </row>
    <row r="1064" spans="1:9" s="13" customFormat="1" ht="28.5" customHeight="1" x14ac:dyDescent="0.2">
      <c r="A1064" s="35">
        <f t="shared" si="33"/>
        <v>1034</v>
      </c>
      <c r="B1064" s="2" t="s">
        <v>812</v>
      </c>
      <c r="C1064" s="2" t="s">
        <v>46</v>
      </c>
      <c r="D1064" s="2">
        <v>2017.3</v>
      </c>
      <c r="E1064" s="37" t="s">
        <v>962</v>
      </c>
      <c r="F1064" s="38">
        <v>1942</v>
      </c>
      <c r="G1064" s="38">
        <v>3187</v>
      </c>
      <c r="H1064" s="83" t="s">
        <v>109</v>
      </c>
      <c r="I1064" s="84" t="s">
        <v>236</v>
      </c>
    </row>
    <row r="1065" spans="1:9" s="13" customFormat="1" ht="28.5" customHeight="1" x14ac:dyDescent="0.2">
      <c r="A1065" s="35">
        <f t="shared" si="33"/>
        <v>1035</v>
      </c>
      <c r="B1065" s="89" t="s">
        <v>1371</v>
      </c>
      <c r="C1065" s="2" t="s">
        <v>46</v>
      </c>
      <c r="D1065" s="2">
        <v>2017.4</v>
      </c>
      <c r="E1065" s="37" t="s">
        <v>968</v>
      </c>
      <c r="F1065" s="38">
        <v>2218</v>
      </c>
      <c r="G1065" s="38">
        <v>4098</v>
      </c>
      <c r="H1065" s="41" t="s">
        <v>109</v>
      </c>
      <c r="I1065" s="84" t="s">
        <v>236</v>
      </c>
    </row>
    <row r="1066" spans="1:9" s="13" customFormat="1" ht="28.5" customHeight="1" x14ac:dyDescent="0.2">
      <c r="A1066" s="35">
        <f t="shared" si="33"/>
        <v>1036</v>
      </c>
      <c r="B1066" s="89" t="s">
        <v>1386</v>
      </c>
      <c r="C1066" s="2" t="s">
        <v>46</v>
      </c>
      <c r="D1066" s="2">
        <v>2017.4</v>
      </c>
      <c r="E1066" s="37" t="s">
        <v>973</v>
      </c>
      <c r="F1066" s="38">
        <v>1404</v>
      </c>
      <c r="G1066" s="38">
        <v>2655</v>
      </c>
      <c r="H1066" s="41" t="s">
        <v>109</v>
      </c>
      <c r="I1066" s="84" t="s">
        <v>236</v>
      </c>
    </row>
    <row r="1067" spans="1:9" s="13" customFormat="1" ht="28.5" customHeight="1" x14ac:dyDescent="0.2">
      <c r="A1067" s="35">
        <f t="shared" si="33"/>
        <v>1037</v>
      </c>
      <c r="B1067" s="2" t="s">
        <v>822</v>
      </c>
      <c r="C1067" s="2" t="s">
        <v>46</v>
      </c>
      <c r="D1067" s="2">
        <v>2017.5</v>
      </c>
      <c r="E1067" s="37" t="s">
        <v>931</v>
      </c>
      <c r="F1067" s="38">
        <v>1096</v>
      </c>
      <c r="G1067" s="38">
        <v>3192</v>
      </c>
      <c r="H1067" s="41" t="s">
        <v>109</v>
      </c>
      <c r="I1067" s="84" t="s">
        <v>236</v>
      </c>
    </row>
    <row r="1068" spans="1:9" s="13" customFormat="1" ht="28.5" customHeight="1" x14ac:dyDescent="0.2">
      <c r="A1068" s="35">
        <f t="shared" si="33"/>
        <v>1038</v>
      </c>
      <c r="B1068" s="2" t="s">
        <v>829</v>
      </c>
      <c r="C1068" s="2" t="s">
        <v>2198</v>
      </c>
      <c r="D1068" s="2">
        <v>2017.5</v>
      </c>
      <c r="E1068" s="37" t="s">
        <v>925</v>
      </c>
      <c r="F1068" s="38">
        <v>1642</v>
      </c>
      <c r="G1068" s="38">
        <v>3211</v>
      </c>
      <c r="H1068" s="41" t="s">
        <v>109</v>
      </c>
      <c r="I1068" s="84" t="s">
        <v>236</v>
      </c>
    </row>
    <row r="1069" spans="1:9" s="13" customFormat="1" ht="28.5" customHeight="1" x14ac:dyDescent="0.2">
      <c r="A1069" s="35">
        <f t="shared" si="33"/>
        <v>1039</v>
      </c>
      <c r="B1069" s="89" t="s">
        <v>2247</v>
      </c>
      <c r="C1069" s="2" t="s">
        <v>2198</v>
      </c>
      <c r="D1069" s="2">
        <v>2017.6</v>
      </c>
      <c r="E1069" s="37" t="s">
        <v>920</v>
      </c>
      <c r="F1069" s="38">
        <v>1198</v>
      </c>
      <c r="G1069" s="38">
        <v>2446</v>
      </c>
      <c r="H1069" s="41" t="s">
        <v>6</v>
      </c>
      <c r="I1069" s="40" t="s">
        <v>236</v>
      </c>
    </row>
    <row r="1070" spans="1:9" s="13" customFormat="1" ht="28.5" customHeight="1" x14ac:dyDescent="0.2">
      <c r="A1070" s="35">
        <f t="shared" si="33"/>
        <v>1040</v>
      </c>
      <c r="B1070" s="89" t="s">
        <v>840</v>
      </c>
      <c r="C1070" s="2" t="s">
        <v>46</v>
      </c>
      <c r="D1070" s="2">
        <v>2017.6</v>
      </c>
      <c r="E1070" s="37" t="s">
        <v>921</v>
      </c>
      <c r="F1070" s="38">
        <v>1431</v>
      </c>
      <c r="G1070" s="38">
        <v>2602</v>
      </c>
      <c r="H1070" s="41" t="s">
        <v>180</v>
      </c>
      <c r="I1070" s="40" t="s">
        <v>236</v>
      </c>
    </row>
    <row r="1071" spans="1:9" s="13" customFormat="1" ht="28.5" customHeight="1" x14ac:dyDescent="0.2">
      <c r="A1071" s="35">
        <f t="shared" si="33"/>
        <v>1041</v>
      </c>
      <c r="B1071" s="89" t="s">
        <v>842</v>
      </c>
      <c r="C1071" s="2" t="s">
        <v>46</v>
      </c>
      <c r="D1071" s="2">
        <v>2017.6</v>
      </c>
      <c r="E1071" s="37" t="s">
        <v>919</v>
      </c>
      <c r="F1071" s="38">
        <v>1361</v>
      </c>
      <c r="G1071" s="38">
        <v>2435</v>
      </c>
      <c r="H1071" s="41" t="s">
        <v>180</v>
      </c>
      <c r="I1071" s="40" t="s">
        <v>236</v>
      </c>
    </row>
    <row r="1072" spans="1:9" s="13" customFormat="1" ht="28.5" customHeight="1" x14ac:dyDescent="0.2">
      <c r="A1072" s="35">
        <f t="shared" si="33"/>
        <v>1042</v>
      </c>
      <c r="B1072" s="89" t="s">
        <v>843</v>
      </c>
      <c r="C1072" s="2" t="s">
        <v>2198</v>
      </c>
      <c r="D1072" s="2">
        <v>2017.6</v>
      </c>
      <c r="E1072" s="37" t="s">
        <v>918</v>
      </c>
      <c r="F1072" s="38">
        <v>1365</v>
      </c>
      <c r="G1072" s="38">
        <v>2345</v>
      </c>
      <c r="H1072" s="41" t="s">
        <v>180</v>
      </c>
      <c r="I1072" s="40" t="s">
        <v>236</v>
      </c>
    </row>
    <row r="1073" spans="1:10" s="13" customFormat="1" ht="28.5" customHeight="1" x14ac:dyDescent="0.2">
      <c r="A1073" s="35">
        <f t="shared" si="33"/>
        <v>1043</v>
      </c>
      <c r="B1073" s="89" t="s">
        <v>848</v>
      </c>
      <c r="C1073" s="2" t="s">
        <v>46</v>
      </c>
      <c r="D1073" s="2">
        <v>2017.6</v>
      </c>
      <c r="E1073" s="37" t="s">
        <v>914</v>
      </c>
      <c r="F1073" s="38">
        <v>2366</v>
      </c>
      <c r="G1073" s="38">
        <v>3843</v>
      </c>
      <c r="H1073" s="41" t="s">
        <v>180</v>
      </c>
      <c r="I1073" s="40" t="s">
        <v>236</v>
      </c>
    </row>
    <row r="1074" spans="1:10" s="13" customFormat="1" ht="28.5" customHeight="1" x14ac:dyDescent="0.2">
      <c r="A1074" s="35">
        <f t="shared" si="33"/>
        <v>1044</v>
      </c>
      <c r="B1074" s="2" t="s">
        <v>854</v>
      </c>
      <c r="C1074" s="2" t="s">
        <v>46</v>
      </c>
      <c r="D1074" s="2">
        <v>2017.6</v>
      </c>
      <c r="E1074" s="37" t="s">
        <v>882</v>
      </c>
      <c r="F1074" s="38">
        <v>1591</v>
      </c>
      <c r="G1074" s="38">
        <v>2949</v>
      </c>
      <c r="H1074" s="41" t="s">
        <v>830</v>
      </c>
      <c r="I1074" s="40" t="s">
        <v>236</v>
      </c>
    </row>
    <row r="1075" spans="1:10" s="13" customFormat="1" ht="28.5" customHeight="1" x14ac:dyDescent="0.2">
      <c r="A1075" s="35">
        <f t="shared" si="33"/>
        <v>1045</v>
      </c>
      <c r="B1075" s="89" t="s">
        <v>2256</v>
      </c>
      <c r="C1075" s="2" t="s">
        <v>46</v>
      </c>
      <c r="D1075" s="2">
        <v>2017.8</v>
      </c>
      <c r="E1075" s="37" t="s">
        <v>882</v>
      </c>
      <c r="F1075" s="38">
        <v>984</v>
      </c>
      <c r="G1075" s="38">
        <v>1895</v>
      </c>
      <c r="H1075" s="41" t="s">
        <v>6</v>
      </c>
      <c r="I1075" s="40" t="s">
        <v>236</v>
      </c>
    </row>
    <row r="1076" spans="1:10" s="13" customFormat="1" ht="28.5" customHeight="1" x14ac:dyDescent="0.2">
      <c r="A1076" s="35">
        <f t="shared" si="33"/>
        <v>1046</v>
      </c>
      <c r="B1076" s="89" t="s">
        <v>876</v>
      </c>
      <c r="C1076" s="2" t="s">
        <v>2198</v>
      </c>
      <c r="D1076" s="2">
        <v>2017.8</v>
      </c>
      <c r="E1076" s="37" t="s">
        <v>880</v>
      </c>
      <c r="F1076" s="38">
        <v>1630</v>
      </c>
      <c r="G1076" s="38">
        <v>3308</v>
      </c>
      <c r="H1076" s="41" t="s">
        <v>109</v>
      </c>
      <c r="I1076" s="40" t="s">
        <v>236</v>
      </c>
    </row>
    <row r="1077" spans="1:10" s="13" customFormat="1" ht="28.5" customHeight="1" x14ac:dyDescent="0.2">
      <c r="A1077" s="35">
        <f t="shared" si="33"/>
        <v>1047</v>
      </c>
      <c r="B1077" s="89" t="s">
        <v>1413</v>
      </c>
      <c r="C1077" s="2" t="s">
        <v>2198</v>
      </c>
      <c r="D1077" s="2">
        <v>2017.11</v>
      </c>
      <c r="E1077" s="37" t="s">
        <v>945</v>
      </c>
      <c r="F1077" s="38">
        <v>1357</v>
      </c>
      <c r="G1077" s="38">
        <v>2721</v>
      </c>
      <c r="H1077" s="41" t="s">
        <v>180</v>
      </c>
      <c r="I1077" s="40" t="s">
        <v>236</v>
      </c>
    </row>
    <row r="1078" spans="1:10" s="13" customFormat="1" ht="28.5" customHeight="1" x14ac:dyDescent="0.2">
      <c r="A1078" s="35">
        <f t="shared" si="33"/>
        <v>1048</v>
      </c>
      <c r="B1078" s="89" t="s">
        <v>1414</v>
      </c>
      <c r="C1078" s="2" t="s">
        <v>46</v>
      </c>
      <c r="D1078" s="2">
        <v>2017.11</v>
      </c>
      <c r="E1078" s="37" t="s">
        <v>1106</v>
      </c>
      <c r="F1078" s="38">
        <v>1364</v>
      </c>
      <c r="G1078" s="38">
        <v>2823</v>
      </c>
      <c r="H1078" s="41" t="s">
        <v>180</v>
      </c>
      <c r="I1078" s="40" t="s">
        <v>236</v>
      </c>
    </row>
    <row r="1079" spans="1:10" s="13" customFormat="1" ht="28.5" customHeight="1" x14ac:dyDescent="0.2">
      <c r="A1079" s="35">
        <f t="shared" si="33"/>
        <v>1049</v>
      </c>
      <c r="B1079" s="89" t="s">
        <v>1442</v>
      </c>
      <c r="C1079" s="2" t="s">
        <v>46</v>
      </c>
      <c r="D1079" s="2">
        <v>2017.12</v>
      </c>
      <c r="E1079" s="201" t="s">
        <v>1443</v>
      </c>
      <c r="F1079" s="38">
        <v>1598</v>
      </c>
      <c r="G1079" s="38">
        <v>3031</v>
      </c>
      <c r="H1079" s="41" t="s">
        <v>109</v>
      </c>
      <c r="I1079" s="40" t="s">
        <v>236</v>
      </c>
    </row>
    <row r="1080" spans="1:10" s="13" customFormat="1" ht="28.5" customHeight="1" x14ac:dyDescent="0.2">
      <c r="A1080" s="35">
        <f t="shared" si="33"/>
        <v>1050</v>
      </c>
      <c r="B1080" s="89" t="s">
        <v>1440</v>
      </c>
      <c r="C1080" s="2" t="s">
        <v>2173</v>
      </c>
      <c r="D1080" s="2">
        <v>2018.1</v>
      </c>
      <c r="E1080" s="37" t="s">
        <v>1467</v>
      </c>
      <c r="F1080" s="38">
        <v>1501</v>
      </c>
      <c r="G1080" s="38">
        <v>2810</v>
      </c>
      <c r="H1080" s="41" t="s">
        <v>180</v>
      </c>
      <c r="I1080" s="40" t="s">
        <v>236</v>
      </c>
      <c r="J1080" s="141"/>
    </row>
    <row r="1081" spans="1:10" s="13" customFormat="1" ht="28.5" customHeight="1" x14ac:dyDescent="0.2">
      <c r="A1081" s="35">
        <f t="shared" si="33"/>
        <v>1051</v>
      </c>
      <c r="B1081" s="2" t="s">
        <v>1462</v>
      </c>
      <c r="C1081" s="2" t="s">
        <v>2198</v>
      </c>
      <c r="D1081" s="2">
        <v>2018.1</v>
      </c>
      <c r="E1081" s="37" t="s">
        <v>1468</v>
      </c>
      <c r="F1081" s="38">
        <v>1199</v>
      </c>
      <c r="G1081" s="38">
        <v>1854</v>
      </c>
      <c r="H1081" s="41" t="s">
        <v>180</v>
      </c>
      <c r="I1081" s="40" t="s">
        <v>236</v>
      </c>
      <c r="J1081" s="141" t="s">
        <v>1847</v>
      </c>
    </row>
    <row r="1082" spans="1:10" s="13" customFormat="1" ht="28.5" customHeight="1" x14ac:dyDescent="0.2">
      <c r="A1082" s="35">
        <f t="shared" si="33"/>
        <v>1052</v>
      </c>
      <c r="B1082" s="2" t="s">
        <v>1463</v>
      </c>
      <c r="C1082" s="2" t="s">
        <v>2260</v>
      </c>
      <c r="D1082" s="2">
        <v>2018.1</v>
      </c>
      <c r="E1082" s="37" t="s">
        <v>1469</v>
      </c>
      <c r="F1082" s="38">
        <v>1448</v>
      </c>
      <c r="G1082" s="38">
        <v>2773</v>
      </c>
      <c r="H1082" s="41" t="s">
        <v>180</v>
      </c>
      <c r="I1082" s="40" t="s">
        <v>236</v>
      </c>
      <c r="J1082" s="90"/>
    </row>
    <row r="1083" spans="1:10" s="13" customFormat="1" ht="28.5" customHeight="1" x14ac:dyDescent="0.2">
      <c r="A1083" s="35">
        <f t="shared" si="33"/>
        <v>1053</v>
      </c>
      <c r="B1083" s="2" t="s">
        <v>1478</v>
      </c>
      <c r="C1083" s="2" t="s">
        <v>2193</v>
      </c>
      <c r="D1083" s="2">
        <v>2018.2</v>
      </c>
      <c r="E1083" s="37" t="s">
        <v>1140</v>
      </c>
      <c r="F1083" s="38">
        <v>1612</v>
      </c>
      <c r="G1083" s="38">
        <v>2738</v>
      </c>
      <c r="H1083" s="41" t="s">
        <v>6</v>
      </c>
      <c r="I1083" s="40" t="s">
        <v>188</v>
      </c>
      <c r="J1083" s="141" t="s">
        <v>550</v>
      </c>
    </row>
    <row r="1084" spans="1:10" s="13" customFormat="1" ht="28.5" customHeight="1" x14ac:dyDescent="0.2">
      <c r="A1084" s="35">
        <f t="shared" si="33"/>
        <v>1054</v>
      </c>
      <c r="B1084" s="49" t="s">
        <v>1483</v>
      </c>
      <c r="C1084" s="49" t="s">
        <v>2262</v>
      </c>
      <c r="D1084" s="49">
        <v>2018.2</v>
      </c>
      <c r="E1084" s="68" t="s">
        <v>1489</v>
      </c>
      <c r="F1084" s="69">
        <v>1402</v>
      </c>
      <c r="G1084" s="69">
        <v>2264</v>
      </c>
      <c r="H1084" s="70" t="s">
        <v>6</v>
      </c>
      <c r="I1084" s="71" t="s">
        <v>188</v>
      </c>
      <c r="J1084" s="141"/>
    </row>
    <row r="1085" spans="1:10" s="13" customFormat="1" ht="28.5" customHeight="1" x14ac:dyDescent="0.2">
      <c r="A1085" s="35">
        <f t="shared" si="33"/>
        <v>1055</v>
      </c>
      <c r="B1085" s="30" t="s">
        <v>1496</v>
      </c>
      <c r="C1085" s="30" t="s">
        <v>2262</v>
      </c>
      <c r="D1085" s="30">
        <v>2018.3</v>
      </c>
      <c r="E1085" s="31" t="s">
        <v>1117</v>
      </c>
      <c r="F1085" s="32">
        <v>1435</v>
      </c>
      <c r="G1085" s="32">
        <v>2867</v>
      </c>
      <c r="H1085" s="33" t="s">
        <v>6</v>
      </c>
      <c r="I1085" s="34" t="s">
        <v>188</v>
      </c>
      <c r="J1085" s="141" t="s">
        <v>550</v>
      </c>
    </row>
    <row r="1086" spans="1:10" s="13" customFormat="1" ht="28.5" customHeight="1" x14ac:dyDescent="0.2">
      <c r="A1086" s="35">
        <f t="shared" si="33"/>
        <v>1056</v>
      </c>
      <c r="B1086" s="89" t="s">
        <v>1517</v>
      </c>
      <c r="C1086" s="2" t="s">
        <v>46</v>
      </c>
      <c r="D1086" s="2">
        <v>2018.4</v>
      </c>
      <c r="E1086" s="201" t="s">
        <v>1531</v>
      </c>
      <c r="F1086" s="38">
        <v>1265</v>
      </c>
      <c r="G1086" s="38">
        <v>1954</v>
      </c>
      <c r="H1086" s="41" t="s">
        <v>109</v>
      </c>
      <c r="I1086" s="40" t="s">
        <v>188</v>
      </c>
      <c r="J1086" s="141"/>
    </row>
    <row r="1087" spans="1:10" s="13" customFormat="1" ht="28.5" customHeight="1" x14ac:dyDescent="0.2">
      <c r="A1087" s="35">
        <f t="shared" si="33"/>
        <v>1057</v>
      </c>
      <c r="B1087" s="2" t="s">
        <v>1521</v>
      </c>
      <c r="C1087" s="2" t="s">
        <v>2119</v>
      </c>
      <c r="D1087" s="2">
        <v>2018.4</v>
      </c>
      <c r="E1087" s="198" t="s">
        <v>1536</v>
      </c>
      <c r="F1087" s="38">
        <v>1624</v>
      </c>
      <c r="G1087" s="38">
        <v>3172</v>
      </c>
      <c r="H1087" s="41" t="s">
        <v>109</v>
      </c>
      <c r="I1087" s="40" t="s">
        <v>188</v>
      </c>
      <c r="J1087" s="141"/>
    </row>
    <row r="1088" spans="1:10" s="13" customFormat="1" ht="28.5" customHeight="1" x14ac:dyDescent="0.2">
      <c r="A1088" s="35">
        <f t="shared" si="33"/>
        <v>1058</v>
      </c>
      <c r="B1088" s="89" t="s">
        <v>1528</v>
      </c>
      <c r="C1088" s="2" t="s">
        <v>2119</v>
      </c>
      <c r="D1088" s="2">
        <v>2018.4</v>
      </c>
      <c r="E1088" s="201" t="s">
        <v>1541</v>
      </c>
      <c r="F1088" s="38">
        <v>1426</v>
      </c>
      <c r="G1088" s="38">
        <v>2940</v>
      </c>
      <c r="H1088" s="41" t="s">
        <v>109</v>
      </c>
      <c r="I1088" s="40" t="s">
        <v>188</v>
      </c>
      <c r="J1088" s="141" t="s">
        <v>550</v>
      </c>
    </row>
    <row r="1089" spans="1:10" s="13" customFormat="1" ht="28.5" customHeight="1" x14ac:dyDescent="0.2">
      <c r="A1089" s="35">
        <f t="shared" si="33"/>
        <v>1059</v>
      </c>
      <c r="B1089" s="89" t="s">
        <v>1572</v>
      </c>
      <c r="C1089" s="2" t="s">
        <v>2119</v>
      </c>
      <c r="D1089" s="2">
        <v>2018.5</v>
      </c>
      <c r="E1089" s="37" t="s">
        <v>1558</v>
      </c>
      <c r="F1089" s="38">
        <v>1813</v>
      </c>
      <c r="G1089" s="38">
        <v>3412</v>
      </c>
      <c r="H1089" s="41" t="s">
        <v>6</v>
      </c>
      <c r="I1089" s="40" t="s">
        <v>1571</v>
      </c>
      <c r="J1089" s="141"/>
    </row>
    <row r="1090" spans="1:10" s="13" customFormat="1" ht="28.5" customHeight="1" x14ac:dyDescent="0.2">
      <c r="A1090" s="35">
        <f t="shared" si="33"/>
        <v>1060</v>
      </c>
      <c r="B1090" s="89" t="s">
        <v>1554</v>
      </c>
      <c r="C1090" s="2" t="s">
        <v>46</v>
      </c>
      <c r="D1090" s="2">
        <v>2018.5</v>
      </c>
      <c r="E1090" s="37" t="s">
        <v>1467</v>
      </c>
      <c r="F1090" s="38">
        <v>1428</v>
      </c>
      <c r="G1090" s="38">
        <v>2821</v>
      </c>
      <c r="H1090" s="41" t="s">
        <v>6</v>
      </c>
      <c r="I1090" s="40" t="s">
        <v>188</v>
      </c>
      <c r="J1090" s="141"/>
    </row>
    <row r="1091" spans="1:10" s="13" customFormat="1" ht="28.5" customHeight="1" x14ac:dyDescent="0.2">
      <c r="A1091" s="35">
        <f t="shared" si="33"/>
        <v>1061</v>
      </c>
      <c r="B1091" s="89" t="s">
        <v>1588</v>
      </c>
      <c r="C1091" s="2" t="s">
        <v>46</v>
      </c>
      <c r="D1091" s="2">
        <v>2018.6</v>
      </c>
      <c r="E1091" s="37" t="s">
        <v>912</v>
      </c>
      <c r="F1091" s="38">
        <v>1441</v>
      </c>
      <c r="G1091" s="38">
        <v>2782</v>
      </c>
      <c r="H1091" s="41" t="s">
        <v>180</v>
      </c>
      <c r="I1091" s="40" t="s">
        <v>1598</v>
      </c>
      <c r="J1091" s="141"/>
    </row>
    <row r="1092" spans="1:10" s="13" customFormat="1" ht="28.5" customHeight="1" x14ac:dyDescent="0.2">
      <c r="A1092" s="35">
        <f t="shared" si="33"/>
        <v>1062</v>
      </c>
      <c r="B1092" s="2" t="s">
        <v>1589</v>
      </c>
      <c r="C1092" s="2" t="s">
        <v>46</v>
      </c>
      <c r="D1092" s="2">
        <v>2018.6</v>
      </c>
      <c r="E1092" s="37" t="s">
        <v>914</v>
      </c>
      <c r="F1092" s="38">
        <v>1431</v>
      </c>
      <c r="G1092" s="38">
        <v>1989</v>
      </c>
      <c r="H1092" s="41" t="s">
        <v>180</v>
      </c>
      <c r="I1092" s="40" t="s">
        <v>1603</v>
      </c>
      <c r="J1092" s="141"/>
    </row>
    <row r="1093" spans="1:10" s="13" customFormat="1" ht="28.5" customHeight="1" x14ac:dyDescent="0.2">
      <c r="A1093" s="35">
        <f t="shared" si="33"/>
        <v>1063</v>
      </c>
      <c r="B1093" s="2" t="s">
        <v>1593</v>
      </c>
      <c r="C1093" s="2" t="s">
        <v>46</v>
      </c>
      <c r="D1093" s="2">
        <v>2018.6</v>
      </c>
      <c r="E1093" s="37" t="s">
        <v>1604</v>
      </c>
      <c r="F1093" s="38">
        <v>1323</v>
      </c>
      <c r="G1093" s="38">
        <v>2066</v>
      </c>
      <c r="H1093" s="41" t="s">
        <v>180</v>
      </c>
      <c r="I1093" s="40" t="s">
        <v>188</v>
      </c>
      <c r="J1093" s="141"/>
    </row>
    <row r="1094" spans="1:10" s="13" customFormat="1" ht="28.5" customHeight="1" x14ac:dyDescent="0.2">
      <c r="A1094" s="35">
        <f t="shared" si="33"/>
        <v>1064</v>
      </c>
      <c r="B1094" s="2" t="s">
        <v>1646</v>
      </c>
      <c r="C1094" s="2" t="s">
        <v>46</v>
      </c>
      <c r="D1094" s="2">
        <v>2018.7</v>
      </c>
      <c r="E1094" s="37" t="s">
        <v>1647</v>
      </c>
      <c r="F1094" s="38">
        <v>1453</v>
      </c>
      <c r="G1094" s="38">
        <v>2301</v>
      </c>
      <c r="H1094" s="41" t="s">
        <v>1655</v>
      </c>
      <c r="I1094" s="40" t="s">
        <v>1651</v>
      </c>
      <c r="J1094" s="141"/>
    </row>
    <row r="1095" spans="1:10" s="13" customFormat="1" ht="28.5" customHeight="1" x14ac:dyDescent="0.2">
      <c r="A1095" s="35">
        <f t="shared" si="33"/>
        <v>1065</v>
      </c>
      <c r="B1095" s="2" t="s">
        <v>1701</v>
      </c>
      <c r="C1095" s="2" t="s">
        <v>2268</v>
      </c>
      <c r="D1095" s="2">
        <v>2018.8</v>
      </c>
      <c r="E1095" s="198" t="s">
        <v>1335</v>
      </c>
      <c r="F1095" s="38">
        <v>1435</v>
      </c>
      <c r="G1095" s="38">
        <v>2739</v>
      </c>
      <c r="H1095" s="41" t="s">
        <v>1662</v>
      </c>
      <c r="I1095" s="40" t="s">
        <v>1652</v>
      </c>
      <c r="J1095" s="141"/>
    </row>
    <row r="1096" spans="1:10" s="13" customFormat="1" ht="28.5" customHeight="1" x14ac:dyDescent="0.2">
      <c r="A1096" s="35">
        <f t="shared" si="33"/>
        <v>1066</v>
      </c>
      <c r="B1096" s="2" t="s">
        <v>1710</v>
      </c>
      <c r="C1096" s="2" t="s">
        <v>2174</v>
      </c>
      <c r="D1096" s="2">
        <v>2018.8</v>
      </c>
      <c r="E1096" s="201" t="s">
        <v>1668</v>
      </c>
      <c r="F1096" s="38">
        <v>1466</v>
      </c>
      <c r="G1096" s="38">
        <v>2955</v>
      </c>
      <c r="H1096" s="41" t="s">
        <v>109</v>
      </c>
      <c r="I1096" s="40" t="s">
        <v>188</v>
      </c>
      <c r="J1096" s="141"/>
    </row>
    <row r="1097" spans="1:10" s="13" customFormat="1" ht="28.5" customHeight="1" x14ac:dyDescent="0.2">
      <c r="A1097" s="35">
        <f t="shared" si="33"/>
        <v>1067</v>
      </c>
      <c r="B1097" s="89" t="s">
        <v>1686</v>
      </c>
      <c r="C1097" s="180" t="s">
        <v>2119</v>
      </c>
      <c r="D1097" s="2">
        <v>2018.9</v>
      </c>
      <c r="E1097" s="37" t="s">
        <v>1508</v>
      </c>
      <c r="F1097" s="219">
        <v>1156</v>
      </c>
      <c r="G1097" s="219">
        <v>3502</v>
      </c>
      <c r="H1097" s="233" t="s">
        <v>181</v>
      </c>
      <c r="I1097" s="257" t="s">
        <v>236</v>
      </c>
      <c r="J1097" s="141"/>
    </row>
    <row r="1098" spans="1:10" s="13" customFormat="1" ht="28.5" customHeight="1" x14ac:dyDescent="0.2">
      <c r="A1098" s="35">
        <f t="shared" si="33"/>
        <v>1068</v>
      </c>
      <c r="B1098" s="2" t="s">
        <v>1678</v>
      </c>
      <c r="C1098" s="87" t="s">
        <v>46</v>
      </c>
      <c r="D1098" s="2">
        <v>2018.9</v>
      </c>
      <c r="E1098" s="37" t="s">
        <v>1681</v>
      </c>
      <c r="F1098" s="219">
        <v>1570</v>
      </c>
      <c r="G1098" s="219">
        <v>2326</v>
      </c>
      <c r="H1098" s="233" t="s">
        <v>181</v>
      </c>
      <c r="I1098" s="257" t="s">
        <v>236</v>
      </c>
      <c r="J1098" s="141" t="s">
        <v>550</v>
      </c>
    </row>
    <row r="1099" spans="1:10" s="13" customFormat="1" ht="28.5" customHeight="1" x14ac:dyDescent="0.2">
      <c r="A1099" s="35">
        <f t="shared" si="33"/>
        <v>1069</v>
      </c>
      <c r="B1099" s="89" t="s">
        <v>1676</v>
      </c>
      <c r="C1099" s="87" t="s">
        <v>2119</v>
      </c>
      <c r="D1099" s="2">
        <v>2018.9</v>
      </c>
      <c r="E1099" s="37" t="s">
        <v>1566</v>
      </c>
      <c r="F1099" s="219">
        <v>1390</v>
      </c>
      <c r="G1099" s="219">
        <v>2738</v>
      </c>
      <c r="H1099" s="233" t="s">
        <v>181</v>
      </c>
      <c r="I1099" s="257" t="s">
        <v>236</v>
      </c>
      <c r="J1099" s="141" t="s">
        <v>550</v>
      </c>
    </row>
    <row r="1100" spans="1:10" s="13" customFormat="1" ht="28.5" customHeight="1" x14ac:dyDescent="0.2">
      <c r="A1100" s="35">
        <f t="shared" si="33"/>
        <v>1070</v>
      </c>
      <c r="B1100" s="2" t="s">
        <v>1754</v>
      </c>
      <c r="C1100" s="87" t="s">
        <v>2119</v>
      </c>
      <c r="D1100" s="2">
        <v>2018.11</v>
      </c>
      <c r="E1100" s="37" t="s">
        <v>1467</v>
      </c>
      <c r="F1100" s="219">
        <v>1957</v>
      </c>
      <c r="G1100" s="219">
        <v>3308</v>
      </c>
      <c r="H1100" s="41" t="s">
        <v>109</v>
      </c>
      <c r="I1100" s="257" t="s">
        <v>188</v>
      </c>
      <c r="J1100" s="141"/>
    </row>
    <row r="1101" spans="1:10" s="13" customFormat="1" ht="28.5" customHeight="1" x14ac:dyDescent="0.2">
      <c r="A1101" s="35">
        <f t="shared" si="33"/>
        <v>1071</v>
      </c>
      <c r="B1101" s="2" t="s">
        <v>1797</v>
      </c>
      <c r="C1101" s="180" t="s">
        <v>2272</v>
      </c>
      <c r="D1101" s="2">
        <v>2018.12</v>
      </c>
      <c r="E1101" s="199" t="s">
        <v>1798</v>
      </c>
      <c r="F1101" s="38">
        <v>1329</v>
      </c>
      <c r="G1101" s="38">
        <v>2642</v>
      </c>
      <c r="H1101" s="233" t="s">
        <v>109</v>
      </c>
      <c r="I1101" s="257" t="s">
        <v>146</v>
      </c>
      <c r="J1101" s="141"/>
    </row>
    <row r="1102" spans="1:10" s="13" customFormat="1" ht="28.5" customHeight="1" x14ac:dyDescent="0.2">
      <c r="A1102" s="35">
        <f t="shared" si="33"/>
        <v>1072</v>
      </c>
      <c r="B1102" s="2" t="s">
        <v>1801</v>
      </c>
      <c r="C1102" s="180" t="s">
        <v>46</v>
      </c>
      <c r="D1102" s="2">
        <v>2018.12</v>
      </c>
      <c r="E1102" s="199" t="s">
        <v>1802</v>
      </c>
      <c r="F1102" s="38">
        <v>1641</v>
      </c>
      <c r="G1102" s="38">
        <v>3238</v>
      </c>
      <c r="H1102" s="233" t="s">
        <v>109</v>
      </c>
      <c r="I1102" s="257" t="s">
        <v>146</v>
      </c>
      <c r="J1102" s="141"/>
    </row>
    <row r="1103" spans="1:10" s="13" customFormat="1" ht="28.5" customHeight="1" x14ac:dyDescent="0.2">
      <c r="A1103" s="35">
        <f t="shared" si="33"/>
        <v>1073</v>
      </c>
      <c r="B1103" s="2" t="s">
        <v>1803</v>
      </c>
      <c r="C1103" s="180" t="s">
        <v>46</v>
      </c>
      <c r="D1103" s="2">
        <v>2018.12</v>
      </c>
      <c r="E1103" s="199" t="s">
        <v>1802</v>
      </c>
      <c r="F1103" s="38">
        <v>22</v>
      </c>
      <c r="G1103" s="38">
        <v>32</v>
      </c>
      <c r="H1103" s="233" t="s">
        <v>265</v>
      </c>
      <c r="I1103" s="257" t="s">
        <v>265</v>
      </c>
      <c r="J1103" s="141"/>
    </row>
    <row r="1104" spans="1:10" s="13" customFormat="1" ht="28.5" customHeight="1" x14ac:dyDescent="0.2">
      <c r="A1104" s="35">
        <f t="shared" si="33"/>
        <v>1074</v>
      </c>
      <c r="B1104" s="2" t="s">
        <v>1843</v>
      </c>
      <c r="C1104" s="37" t="s">
        <v>2275</v>
      </c>
      <c r="D1104" s="199">
        <v>2019.1</v>
      </c>
      <c r="E1104" s="2" t="s">
        <v>1844</v>
      </c>
      <c r="F1104" s="81">
        <v>1491</v>
      </c>
      <c r="G1104" s="81">
        <v>2274</v>
      </c>
      <c r="H1104" s="284" t="s">
        <v>181</v>
      </c>
      <c r="I1104" s="285" t="s">
        <v>146</v>
      </c>
      <c r="J1104" s="141"/>
    </row>
    <row r="1105" spans="1:10" s="13" customFormat="1" ht="28.5" customHeight="1" x14ac:dyDescent="0.2">
      <c r="A1105" s="35">
        <f t="shared" si="33"/>
        <v>1075</v>
      </c>
      <c r="B1105" s="2" t="s">
        <v>1860</v>
      </c>
      <c r="C1105" s="37" t="s">
        <v>2119</v>
      </c>
      <c r="D1105" s="199">
        <v>2019.2</v>
      </c>
      <c r="E1105" s="2" t="s">
        <v>1868</v>
      </c>
      <c r="F1105" s="81">
        <v>1537</v>
      </c>
      <c r="G1105" s="81">
        <v>2378</v>
      </c>
      <c r="H1105" s="281" t="s">
        <v>109</v>
      </c>
      <c r="I1105" s="282" t="s">
        <v>146</v>
      </c>
      <c r="J1105" s="141" t="s">
        <v>1928</v>
      </c>
    </row>
    <row r="1106" spans="1:10" s="13" customFormat="1" ht="28.5" customHeight="1" x14ac:dyDescent="0.2">
      <c r="A1106" s="35">
        <f t="shared" si="33"/>
        <v>1076</v>
      </c>
      <c r="B1106" s="2" t="s">
        <v>1909</v>
      </c>
      <c r="C1106" s="180" t="s">
        <v>46</v>
      </c>
      <c r="D1106" s="2">
        <v>2019.4</v>
      </c>
      <c r="E1106" s="199" t="s">
        <v>1922</v>
      </c>
      <c r="F1106" s="38">
        <v>122</v>
      </c>
      <c r="G1106" s="38">
        <v>160</v>
      </c>
      <c r="H1106" s="233" t="s">
        <v>181</v>
      </c>
      <c r="I1106" s="257" t="s">
        <v>236</v>
      </c>
      <c r="J1106" s="141"/>
    </row>
    <row r="1107" spans="1:10" s="13" customFormat="1" ht="28.5" customHeight="1" x14ac:dyDescent="0.2">
      <c r="A1107" s="35">
        <f t="shared" si="33"/>
        <v>1077</v>
      </c>
      <c r="B1107" s="2" t="s">
        <v>1938</v>
      </c>
      <c r="C1107" s="180" t="s">
        <v>2262</v>
      </c>
      <c r="D1107" s="2">
        <v>2019.5</v>
      </c>
      <c r="E1107" s="199" t="s">
        <v>1562</v>
      </c>
      <c r="F1107" s="38">
        <v>1699</v>
      </c>
      <c r="G1107" s="38">
        <v>3425</v>
      </c>
      <c r="H1107" s="233" t="s">
        <v>181</v>
      </c>
      <c r="I1107" s="257" t="s">
        <v>236</v>
      </c>
      <c r="J1107" s="141" t="s">
        <v>1787</v>
      </c>
    </row>
    <row r="1108" spans="1:10" s="13" customFormat="1" ht="28.5" customHeight="1" x14ac:dyDescent="0.2">
      <c r="A1108" s="35">
        <f t="shared" si="33"/>
        <v>1078</v>
      </c>
      <c r="B1108" s="2" t="s">
        <v>1942</v>
      </c>
      <c r="C1108" s="180" t="s">
        <v>2173</v>
      </c>
      <c r="D1108" s="2">
        <v>2019.5</v>
      </c>
      <c r="E1108" s="199" t="s">
        <v>1946</v>
      </c>
      <c r="F1108" s="38">
        <v>1398</v>
      </c>
      <c r="G1108" s="38">
        <v>2357</v>
      </c>
      <c r="H1108" s="233" t="s">
        <v>181</v>
      </c>
      <c r="I1108" s="257" t="s">
        <v>236</v>
      </c>
      <c r="J1108" s="141"/>
    </row>
    <row r="1109" spans="1:10" s="13" customFormat="1" ht="28.5" customHeight="1" x14ac:dyDescent="0.2">
      <c r="A1109" s="35">
        <f t="shared" si="33"/>
        <v>1079</v>
      </c>
      <c r="B1109" s="2" t="s">
        <v>1948</v>
      </c>
      <c r="C1109" s="180" t="s">
        <v>2119</v>
      </c>
      <c r="D1109" s="2">
        <v>2019.6</v>
      </c>
      <c r="E1109" s="199" t="s">
        <v>1953</v>
      </c>
      <c r="F1109" s="38">
        <v>2273</v>
      </c>
      <c r="G1109" s="38">
        <v>4672</v>
      </c>
      <c r="H1109" s="233" t="s">
        <v>1904</v>
      </c>
      <c r="I1109" s="257" t="s">
        <v>146</v>
      </c>
      <c r="J1109" s="143"/>
    </row>
    <row r="1110" spans="1:10" s="13" customFormat="1" ht="28.5" customHeight="1" x14ac:dyDescent="0.2">
      <c r="A1110" s="35">
        <f t="shared" si="33"/>
        <v>1080</v>
      </c>
      <c r="B1110" s="2" t="s">
        <v>1967</v>
      </c>
      <c r="C1110" s="180" t="s">
        <v>2119</v>
      </c>
      <c r="D1110" s="2">
        <v>2019.6</v>
      </c>
      <c r="E1110" s="199" t="s">
        <v>1456</v>
      </c>
      <c r="F1110" s="38">
        <v>1534</v>
      </c>
      <c r="G1110" s="38">
        <v>3073</v>
      </c>
      <c r="H1110" s="233" t="s">
        <v>1904</v>
      </c>
      <c r="I1110" s="257" t="s">
        <v>146</v>
      </c>
      <c r="J1110" s="141"/>
    </row>
    <row r="1111" spans="1:10" s="13" customFormat="1" ht="28.5" customHeight="1" x14ac:dyDescent="0.2">
      <c r="A1111" s="35">
        <f t="shared" si="33"/>
        <v>1081</v>
      </c>
      <c r="B1111" s="2" t="s">
        <v>1984</v>
      </c>
      <c r="C1111" s="180" t="s">
        <v>2119</v>
      </c>
      <c r="D1111" s="2">
        <v>2019.7</v>
      </c>
      <c r="E1111" s="199" t="s">
        <v>1977</v>
      </c>
      <c r="F1111" s="38">
        <v>1698</v>
      </c>
      <c r="G1111" s="38">
        <v>2810</v>
      </c>
      <c r="H1111" s="233" t="s">
        <v>1904</v>
      </c>
      <c r="I1111" s="257" t="s">
        <v>146</v>
      </c>
      <c r="J1111" s="141"/>
    </row>
    <row r="1112" spans="1:10" s="13" customFormat="1" ht="28.5" customHeight="1" x14ac:dyDescent="0.2">
      <c r="A1112" s="35">
        <f t="shared" si="33"/>
        <v>1082</v>
      </c>
      <c r="B1112" s="2" t="s">
        <v>1999</v>
      </c>
      <c r="C1112" s="180" t="s">
        <v>2289</v>
      </c>
      <c r="D1112" s="2">
        <v>2019.8</v>
      </c>
      <c r="E1112" s="199" t="s">
        <v>1560</v>
      </c>
      <c r="F1112" s="38">
        <v>1518</v>
      </c>
      <c r="G1112" s="38">
        <v>2928</v>
      </c>
      <c r="H1112" s="233" t="s">
        <v>1904</v>
      </c>
      <c r="I1112" s="257" t="s">
        <v>146</v>
      </c>
      <c r="J1112" s="141"/>
    </row>
    <row r="1113" spans="1:10" s="13" customFormat="1" ht="28.5" customHeight="1" x14ac:dyDescent="0.2">
      <c r="A1113" s="35">
        <f t="shared" si="33"/>
        <v>1083</v>
      </c>
      <c r="B1113" s="2" t="s">
        <v>2016</v>
      </c>
      <c r="C1113" s="180" t="s">
        <v>2119</v>
      </c>
      <c r="D1113" s="2">
        <v>2019.9</v>
      </c>
      <c r="E1113" s="199" t="s">
        <v>2029</v>
      </c>
      <c r="F1113" s="38">
        <v>2736</v>
      </c>
      <c r="G1113" s="38">
        <v>4969</v>
      </c>
      <c r="H1113" s="233" t="s">
        <v>181</v>
      </c>
      <c r="I1113" s="257" t="s">
        <v>236</v>
      </c>
      <c r="J1113" s="141"/>
    </row>
    <row r="1114" spans="1:10" s="13" customFormat="1" ht="28.5" customHeight="1" x14ac:dyDescent="0.2">
      <c r="A1114" s="35">
        <f t="shared" si="33"/>
        <v>1084</v>
      </c>
      <c r="B1114" s="2" t="s">
        <v>2023</v>
      </c>
      <c r="C1114" s="180" t="s">
        <v>2193</v>
      </c>
      <c r="D1114" s="2">
        <v>2019.9</v>
      </c>
      <c r="E1114" s="199" t="s">
        <v>2038</v>
      </c>
      <c r="F1114" s="38">
        <v>1369</v>
      </c>
      <c r="G1114" s="38">
        <v>1374</v>
      </c>
      <c r="H1114" s="233" t="s">
        <v>181</v>
      </c>
      <c r="I1114" s="257" t="s">
        <v>236</v>
      </c>
      <c r="J1114" s="141"/>
    </row>
    <row r="1115" spans="1:10" s="13" customFormat="1" ht="28.5" customHeight="1" x14ac:dyDescent="0.2">
      <c r="A1115" s="35">
        <f t="shared" si="33"/>
        <v>1085</v>
      </c>
      <c r="B1115" s="2" t="s">
        <v>2293</v>
      </c>
      <c r="C1115" s="180" t="s">
        <v>2119</v>
      </c>
      <c r="D1115" s="60">
        <v>2019.11</v>
      </c>
      <c r="E1115" s="199" t="s">
        <v>2083</v>
      </c>
      <c r="F1115" s="38">
        <v>1591</v>
      </c>
      <c r="G1115" s="38">
        <v>2443</v>
      </c>
      <c r="H1115" s="233" t="s">
        <v>181</v>
      </c>
      <c r="I1115" s="257" t="s">
        <v>236</v>
      </c>
      <c r="J1115" s="280"/>
    </row>
    <row r="1116" spans="1:10" s="13" customFormat="1" ht="28.5" customHeight="1" x14ac:dyDescent="0.2">
      <c r="A1116" s="35">
        <f t="shared" si="33"/>
        <v>1086</v>
      </c>
      <c r="B1116" s="2" t="s">
        <v>2304</v>
      </c>
      <c r="C1116" s="180" t="s">
        <v>46</v>
      </c>
      <c r="D1116" s="2">
        <v>2020.3</v>
      </c>
      <c r="E1116" s="199" t="s">
        <v>1204</v>
      </c>
      <c r="F1116" s="38">
        <v>2740</v>
      </c>
      <c r="G1116" s="38">
        <v>4901</v>
      </c>
      <c r="H1116" s="233" t="s">
        <v>181</v>
      </c>
      <c r="I1116" s="257" t="s">
        <v>236</v>
      </c>
      <c r="J1116" s="280"/>
    </row>
    <row r="1117" spans="1:10" ht="27.75" customHeight="1" x14ac:dyDescent="0.2">
      <c r="A1117" s="35">
        <f t="shared" si="33"/>
        <v>1087</v>
      </c>
      <c r="B1117" s="22" t="s">
        <v>2372</v>
      </c>
      <c r="C1117" s="134" t="s">
        <v>97</v>
      </c>
      <c r="D1117" s="22">
        <v>2020.4</v>
      </c>
      <c r="E1117" s="128" t="s">
        <v>2373</v>
      </c>
      <c r="F1117" s="23">
        <v>1830</v>
      </c>
      <c r="G1117" s="23">
        <v>3572</v>
      </c>
      <c r="H1117" s="126" t="s">
        <v>181</v>
      </c>
      <c r="I1117" s="127" t="s">
        <v>236</v>
      </c>
      <c r="J1117" s="4" t="s">
        <v>1787</v>
      </c>
    </row>
    <row r="1118" spans="1:10" ht="27.75" customHeight="1" x14ac:dyDescent="0.2">
      <c r="A1118" s="35">
        <f t="shared" si="33"/>
        <v>1088</v>
      </c>
      <c r="B1118" s="22" t="s">
        <v>2374</v>
      </c>
      <c r="C1118" s="134" t="s">
        <v>97</v>
      </c>
      <c r="D1118" s="22">
        <v>2020.4</v>
      </c>
      <c r="E1118" s="128" t="s">
        <v>2375</v>
      </c>
      <c r="F1118" s="23">
        <v>1544</v>
      </c>
      <c r="G1118" s="23">
        <v>3119</v>
      </c>
      <c r="H1118" s="126" t="s">
        <v>237</v>
      </c>
      <c r="I1118" s="127" t="s">
        <v>236</v>
      </c>
    </row>
    <row r="1119" spans="1:10" s="13" customFormat="1" ht="28.5" customHeight="1" x14ac:dyDescent="0.2">
      <c r="A1119" s="319" t="s">
        <v>2335</v>
      </c>
      <c r="B1119" s="320"/>
      <c r="C1119" s="320"/>
      <c r="D1119" s="320"/>
      <c r="E1119" s="320"/>
      <c r="F1119" s="320"/>
      <c r="G1119" s="320"/>
      <c r="H1119" s="320"/>
      <c r="I1119" s="321"/>
      <c r="J1119" s="141"/>
    </row>
    <row r="1120" spans="1:10" s="13" customFormat="1" ht="28.5" customHeight="1" x14ac:dyDescent="0.2">
      <c r="A1120" s="35">
        <f>ROW()-31</f>
        <v>1089</v>
      </c>
      <c r="B1120" s="98" t="s">
        <v>73</v>
      </c>
      <c r="C1120" s="98" t="s">
        <v>65</v>
      </c>
      <c r="D1120" s="98">
        <v>2002.12</v>
      </c>
      <c r="E1120" s="99" t="s">
        <v>920</v>
      </c>
      <c r="F1120" s="100">
        <v>2997</v>
      </c>
      <c r="G1120" s="100">
        <v>4105</v>
      </c>
      <c r="H1120" s="245" t="s">
        <v>6</v>
      </c>
      <c r="I1120" s="102" t="s">
        <v>236</v>
      </c>
      <c r="J1120" s="141"/>
    </row>
    <row r="1121" spans="1:10" s="13" customFormat="1" ht="28.5" customHeight="1" x14ac:dyDescent="0.2">
      <c r="A1121" s="35">
        <f t="shared" ref="A1121:A1184" si="34">ROW()-31</f>
        <v>1090</v>
      </c>
      <c r="B1121" s="98" t="s">
        <v>74</v>
      </c>
      <c r="C1121" s="98" t="s">
        <v>65</v>
      </c>
      <c r="D1121" s="98">
        <v>2003.4</v>
      </c>
      <c r="E1121" s="99" t="s">
        <v>886</v>
      </c>
      <c r="F1121" s="100">
        <v>3375</v>
      </c>
      <c r="G1121" s="100">
        <v>3526</v>
      </c>
      <c r="H1121" s="245" t="s">
        <v>6</v>
      </c>
      <c r="I1121" s="102" t="s">
        <v>236</v>
      </c>
      <c r="J1121" s="141"/>
    </row>
    <row r="1122" spans="1:10" s="13" customFormat="1" ht="28.5" customHeight="1" x14ac:dyDescent="0.2">
      <c r="A1122" s="35">
        <f t="shared" si="34"/>
        <v>1091</v>
      </c>
      <c r="B1122" s="98" t="s">
        <v>77</v>
      </c>
      <c r="C1122" s="98" t="s">
        <v>65</v>
      </c>
      <c r="D1122" s="98">
        <v>2004.4</v>
      </c>
      <c r="E1122" s="99" t="s">
        <v>886</v>
      </c>
      <c r="F1122" s="100">
        <v>1219</v>
      </c>
      <c r="G1122" s="100">
        <v>447</v>
      </c>
      <c r="H1122" s="101" t="s">
        <v>6</v>
      </c>
      <c r="I1122" s="102" t="s">
        <v>236</v>
      </c>
      <c r="J1122" s="141"/>
    </row>
    <row r="1123" spans="1:10" ht="27.75" customHeight="1" x14ac:dyDescent="0.2">
      <c r="A1123" s="35">
        <f t="shared" si="34"/>
        <v>1092</v>
      </c>
      <c r="B1123" s="98" t="s">
        <v>78</v>
      </c>
      <c r="C1123" s="98" t="s">
        <v>65</v>
      </c>
      <c r="D1123" s="98">
        <v>2005.3</v>
      </c>
      <c r="E1123" s="99" t="s">
        <v>1287</v>
      </c>
      <c r="F1123" s="100">
        <v>2954</v>
      </c>
      <c r="G1123" s="100">
        <v>4100</v>
      </c>
      <c r="H1123" s="245" t="s">
        <v>6</v>
      </c>
      <c r="I1123" s="102" t="s">
        <v>236</v>
      </c>
      <c r="J1123" s="141"/>
    </row>
    <row r="1124" spans="1:10" ht="27.75" customHeight="1" x14ac:dyDescent="0.2">
      <c r="A1124" s="35">
        <f t="shared" si="34"/>
        <v>1093</v>
      </c>
      <c r="B1124" s="98" t="s">
        <v>91</v>
      </c>
      <c r="C1124" s="98" t="s">
        <v>65</v>
      </c>
      <c r="D1124" s="98">
        <v>2005.9</v>
      </c>
      <c r="E1124" s="99" t="s">
        <v>886</v>
      </c>
      <c r="F1124" s="100">
        <v>6941</v>
      </c>
      <c r="G1124" s="100">
        <v>10070</v>
      </c>
      <c r="H1124" s="101" t="s">
        <v>6</v>
      </c>
      <c r="I1124" s="102" t="s">
        <v>236</v>
      </c>
      <c r="J1124" s="141"/>
    </row>
    <row r="1125" spans="1:10" ht="27.75" customHeight="1" x14ac:dyDescent="0.2">
      <c r="A1125" s="35">
        <f t="shared" si="34"/>
        <v>1094</v>
      </c>
      <c r="B1125" s="98" t="s">
        <v>12</v>
      </c>
      <c r="C1125" s="98" t="s">
        <v>65</v>
      </c>
      <c r="D1125" s="98">
        <v>2006.4</v>
      </c>
      <c r="E1125" s="99" t="s">
        <v>1289</v>
      </c>
      <c r="F1125" s="100">
        <v>396</v>
      </c>
      <c r="G1125" s="100">
        <v>434</v>
      </c>
      <c r="H1125" s="101" t="s">
        <v>6</v>
      </c>
      <c r="I1125" s="102" t="s">
        <v>236</v>
      </c>
      <c r="J1125" s="141"/>
    </row>
    <row r="1126" spans="1:10" ht="27.75" customHeight="1" x14ac:dyDescent="0.2">
      <c r="A1126" s="35">
        <f t="shared" si="34"/>
        <v>1095</v>
      </c>
      <c r="B1126" s="98" t="s">
        <v>20</v>
      </c>
      <c r="C1126" s="98" t="s">
        <v>65</v>
      </c>
      <c r="D1126" s="98">
        <v>2006.4</v>
      </c>
      <c r="E1126" s="99" t="s">
        <v>935</v>
      </c>
      <c r="F1126" s="100">
        <v>1360</v>
      </c>
      <c r="G1126" s="100">
        <v>2601</v>
      </c>
      <c r="H1126" s="101" t="s">
        <v>6</v>
      </c>
      <c r="I1126" s="102" t="s">
        <v>236</v>
      </c>
      <c r="J1126" s="141"/>
    </row>
    <row r="1127" spans="1:10" ht="27.75" customHeight="1" x14ac:dyDescent="0.2">
      <c r="A1127" s="35">
        <f t="shared" si="34"/>
        <v>1096</v>
      </c>
      <c r="B1127" s="98" t="s">
        <v>13</v>
      </c>
      <c r="C1127" s="98" t="s">
        <v>65</v>
      </c>
      <c r="D1127" s="98">
        <v>2006.7</v>
      </c>
      <c r="E1127" s="99" t="s">
        <v>1291</v>
      </c>
      <c r="F1127" s="100">
        <v>2660</v>
      </c>
      <c r="G1127" s="100">
        <v>3164</v>
      </c>
      <c r="H1127" s="101" t="s">
        <v>6</v>
      </c>
      <c r="I1127" s="102" t="s">
        <v>236</v>
      </c>
      <c r="J1127" s="141"/>
    </row>
    <row r="1128" spans="1:10" ht="27.75" customHeight="1" x14ac:dyDescent="0.2">
      <c r="A1128" s="35">
        <f t="shared" si="34"/>
        <v>1097</v>
      </c>
      <c r="B1128" s="98" t="s">
        <v>17</v>
      </c>
      <c r="C1128" s="98" t="s">
        <v>65</v>
      </c>
      <c r="D1128" s="98">
        <v>2006.9</v>
      </c>
      <c r="E1128" s="99" t="s">
        <v>886</v>
      </c>
      <c r="F1128" s="100">
        <v>5766</v>
      </c>
      <c r="G1128" s="100">
        <v>12129</v>
      </c>
      <c r="H1128" s="101" t="s">
        <v>6</v>
      </c>
      <c r="I1128" s="102" t="s">
        <v>236</v>
      </c>
      <c r="J1128" s="141"/>
    </row>
    <row r="1129" spans="1:10" ht="27.75" customHeight="1" x14ac:dyDescent="0.2">
      <c r="A1129" s="35">
        <f t="shared" si="34"/>
        <v>1098</v>
      </c>
      <c r="B1129" s="98" t="s">
        <v>18</v>
      </c>
      <c r="C1129" s="98" t="s">
        <v>65</v>
      </c>
      <c r="D1129" s="98">
        <v>2006.9</v>
      </c>
      <c r="E1129" s="99" t="s">
        <v>886</v>
      </c>
      <c r="F1129" s="100">
        <v>971</v>
      </c>
      <c r="G1129" s="100">
        <v>889</v>
      </c>
      <c r="H1129" s="101" t="s">
        <v>6</v>
      </c>
      <c r="I1129" s="102" t="s">
        <v>236</v>
      </c>
      <c r="J1129" s="141"/>
    </row>
    <row r="1130" spans="1:10" ht="27.75" customHeight="1" x14ac:dyDescent="0.2">
      <c r="A1130" s="35">
        <f t="shared" si="34"/>
        <v>1099</v>
      </c>
      <c r="B1130" s="98" t="s">
        <v>26</v>
      </c>
      <c r="C1130" s="98" t="s">
        <v>65</v>
      </c>
      <c r="D1130" s="98">
        <v>2007.6</v>
      </c>
      <c r="E1130" s="99" t="s">
        <v>1289</v>
      </c>
      <c r="F1130" s="100">
        <v>3275</v>
      </c>
      <c r="G1130" s="100">
        <v>3872</v>
      </c>
      <c r="H1130" s="245" t="s">
        <v>6</v>
      </c>
      <c r="I1130" s="102" t="s">
        <v>236</v>
      </c>
      <c r="J1130" s="141"/>
    </row>
    <row r="1131" spans="1:10" ht="27.75" customHeight="1" x14ac:dyDescent="0.2">
      <c r="A1131" s="35">
        <f t="shared" si="34"/>
        <v>1100</v>
      </c>
      <c r="B1131" s="98" t="s">
        <v>24</v>
      </c>
      <c r="C1131" s="98" t="s">
        <v>65</v>
      </c>
      <c r="D1131" s="98">
        <v>2007.7</v>
      </c>
      <c r="E1131" s="99" t="s">
        <v>1148</v>
      </c>
      <c r="F1131" s="100">
        <v>3753</v>
      </c>
      <c r="G1131" s="100">
        <v>4225</v>
      </c>
      <c r="H1131" s="245" t="s">
        <v>6</v>
      </c>
      <c r="I1131" s="102" t="s">
        <v>236</v>
      </c>
      <c r="J1131" s="141"/>
    </row>
    <row r="1132" spans="1:10" ht="27.75" customHeight="1" x14ac:dyDescent="0.2">
      <c r="A1132" s="35">
        <f t="shared" si="34"/>
        <v>1101</v>
      </c>
      <c r="B1132" s="98" t="s">
        <v>45</v>
      </c>
      <c r="C1132" s="98" t="s">
        <v>65</v>
      </c>
      <c r="D1132" s="98">
        <v>2008.5</v>
      </c>
      <c r="E1132" s="99" t="s">
        <v>1260</v>
      </c>
      <c r="F1132" s="100">
        <v>1626</v>
      </c>
      <c r="G1132" s="100">
        <v>2925</v>
      </c>
      <c r="H1132" s="245" t="s">
        <v>6</v>
      </c>
      <c r="I1132" s="102" t="s">
        <v>236</v>
      </c>
      <c r="J1132" s="141"/>
    </row>
    <row r="1133" spans="1:10" ht="27.75" customHeight="1" x14ac:dyDescent="0.2">
      <c r="A1133" s="35">
        <f t="shared" si="34"/>
        <v>1102</v>
      </c>
      <c r="B1133" s="98" t="s">
        <v>164</v>
      </c>
      <c r="C1133" s="98" t="s">
        <v>65</v>
      </c>
      <c r="D1133" s="98">
        <v>2008.7</v>
      </c>
      <c r="E1133" s="99" t="s">
        <v>1261</v>
      </c>
      <c r="F1133" s="100">
        <v>1257</v>
      </c>
      <c r="G1133" s="100">
        <v>2339</v>
      </c>
      <c r="H1133" s="101" t="s">
        <v>181</v>
      </c>
      <c r="I1133" s="102" t="s">
        <v>236</v>
      </c>
      <c r="J1133" s="141"/>
    </row>
    <row r="1134" spans="1:10" ht="27.75" customHeight="1" x14ac:dyDescent="0.2">
      <c r="A1134" s="35">
        <f t="shared" si="34"/>
        <v>1103</v>
      </c>
      <c r="B1134" s="98" t="s">
        <v>165</v>
      </c>
      <c r="C1134" s="98" t="s">
        <v>137</v>
      </c>
      <c r="D1134" s="98">
        <v>2008.7</v>
      </c>
      <c r="E1134" s="99" t="s">
        <v>1262</v>
      </c>
      <c r="F1134" s="100">
        <v>1342</v>
      </c>
      <c r="G1134" s="100">
        <v>2356</v>
      </c>
      <c r="H1134" s="101" t="s">
        <v>109</v>
      </c>
      <c r="I1134" s="102" t="s">
        <v>236</v>
      </c>
      <c r="J1134" s="141"/>
    </row>
    <row r="1135" spans="1:10" ht="27.75" customHeight="1" x14ac:dyDescent="0.2">
      <c r="A1135" s="35">
        <f t="shared" si="34"/>
        <v>1104</v>
      </c>
      <c r="B1135" s="98" t="s">
        <v>166</v>
      </c>
      <c r="C1135" s="98" t="s">
        <v>65</v>
      </c>
      <c r="D1135" s="98">
        <v>2008.8</v>
      </c>
      <c r="E1135" s="99" t="s">
        <v>907</v>
      </c>
      <c r="F1135" s="100">
        <v>3721</v>
      </c>
      <c r="G1135" s="100">
        <v>5865</v>
      </c>
      <c r="H1135" s="245" t="s">
        <v>109</v>
      </c>
      <c r="I1135" s="102" t="s">
        <v>236</v>
      </c>
      <c r="J1135" s="141"/>
    </row>
    <row r="1136" spans="1:10" ht="27.75" customHeight="1" x14ac:dyDescent="0.2">
      <c r="A1136" s="35">
        <f t="shared" si="34"/>
        <v>1105</v>
      </c>
      <c r="B1136" s="98" t="s">
        <v>104</v>
      </c>
      <c r="C1136" s="98" t="s">
        <v>65</v>
      </c>
      <c r="D1136" s="98">
        <v>2009.3</v>
      </c>
      <c r="E1136" s="99" t="s">
        <v>1265</v>
      </c>
      <c r="F1136" s="100">
        <v>2488</v>
      </c>
      <c r="G1136" s="100">
        <v>5193</v>
      </c>
      <c r="H1136" s="245" t="s">
        <v>6</v>
      </c>
      <c r="I1136" s="102" t="s">
        <v>236</v>
      </c>
      <c r="J1136" s="141"/>
    </row>
    <row r="1137" spans="1:10" ht="27.75" customHeight="1" x14ac:dyDescent="0.2">
      <c r="A1137" s="35">
        <f t="shared" si="34"/>
        <v>1106</v>
      </c>
      <c r="B1137" s="98" t="s">
        <v>60</v>
      </c>
      <c r="C1137" s="98" t="s">
        <v>267</v>
      </c>
      <c r="D1137" s="98">
        <v>2009.4</v>
      </c>
      <c r="E1137" s="99" t="s">
        <v>1266</v>
      </c>
      <c r="F1137" s="100">
        <v>16260</v>
      </c>
      <c r="G1137" s="100">
        <v>31067</v>
      </c>
      <c r="H1137" s="245" t="s">
        <v>6</v>
      </c>
      <c r="I1137" s="102" t="s">
        <v>236</v>
      </c>
      <c r="J1137" s="13"/>
    </row>
    <row r="1138" spans="1:10" ht="27.75" customHeight="1" x14ac:dyDescent="0.2">
      <c r="A1138" s="35">
        <f t="shared" si="34"/>
        <v>1107</v>
      </c>
      <c r="B1138" s="98" t="s">
        <v>1330</v>
      </c>
      <c r="C1138" s="98" t="s">
        <v>267</v>
      </c>
      <c r="D1138" s="98">
        <v>2009.4</v>
      </c>
      <c r="E1138" s="99" t="s">
        <v>1267</v>
      </c>
      <c r="F1138" s="100">
        <v>8989</v>
      </c>
      <c r="G1138" s="100">
        <v>17618</v>
      </c>
      <c r="H1138" s="245" t="s">
        <v>6</v>
      </c>
      <c r="I1138" s="102" t="s">
        <v>236</v>
      </c>
      <c r="J1138" s="13"/>
    </row>
    <row r="1139" spans="1:10" ht="27.75" customHeight="1" x14ac:dyDescent="0.2">
      <c r="A1139" s="35">
        <f t="shared" si="34"/>
        <v>1108</v>
      </c>
      <c r="B1139" s="98" t="s">
        <v>70</v>
      </c>
      <c r="C1139" s="98" t="s">
        <v>267</v>
      </c>
      <c r="D1139" s="98">
        <v>2009.7</v>
      </c>
      <c r="E1139" s="99" t="s">
        <v>1167</v>
      </c>
      <c r="F1139" s="100">
        <v>2698</v>
      </c>
      <c r="G1139" s="100">
        <v>6252</v>
      </c>
      <c r="H1139" s="245" t="s">
        <v>8</v>
      </c>
      <c r="I1139" s="102" t="s">
        <v>236</v>
      </c>
      <c r="J1139" s="13"/>
    </row>
    <row r="1140" spans="1:10" ht="27.75" customHeight="1" x14ac:dyDescent="0.2">
      <c r="A1140" s="35">
        <f t="shared" si="34"/>
        <v>1109</v>
      </c>
      <c r="B1140" s="98" t="s">
        <v>102</v>
      </c>
      <c r="C1140" s="98" t="s">
        <v>65</v>
      </c>
      <c r="D1140" s="98" t="s">
        <v>1607</v>
      </c>
      <c r="E1140" s="99" t="s">
        <v>1271</v>
      </c>
      <c r="F1140" s="100">
        <v>4718</v>
      </c>
      <c r="G1140" s="100">
        <v>10496</v>
      </c>
      <c r="H1140" s="101" t="s">
        <v>6</v>
      </c>
      <c r="I1140" s="102" t="s">
        <v>236</v>
      </c>
      <c r="J1140" s="141" t="s">
        <v>2041</v>
      </c>
    </row>
    <row r="1141" spans="1:10" ht="27.75" customHeight="1" x14ac:dyDescent="0.2">
      <c r="A1141" s="35">
        <f t="shared" si="34"/>
        <v>1110</v>
      </c>
      <c r="B1141" s="98" t="s">
        <v>107</v>
      </c>
      <c r="C1141" s="98" t="s">
        <v>65</v>
      </c>
      <c r="D1141" s="98">
        <v>2009.8</v>
      </c>
      <c r="E1141" s="99" t="s">
        <v>903</v>
      </c>
      <c r="F1141" s="100">
        <v>3761</v>
      </c>
      <c r="G1141" s="100">
        <v>10248</v>
      </c>
      <c r="H1141" s="101" t="s">
        <v>108</v>
      </c>
      <c r="I1141" s="102" t="s">
        <v>236</v>
      </c>
      <c r="J1141" s="141"/>
    </row>
    <row r="1142" spans="1:10" s="109" customFormat="1" ht="27.75" customHeight="1" x14ac:dyDescent="0.2">
      <c r="A1142" s="35">
        <f t="shared" si="34"/>
        <v>1111</v>
      </c>
      <c r="B1142" s="98" t="s">
        <v>1331</v>
      </c>
      <c r="C1142" s="98" t="s">
        <v>137</v>
      </c>
      <c r="D1142" s="290">
        <v>2009.1</v>
      </c>
      <c r="E1142" s="99" t="s">
        <v>1273</v>
      </c>
      <c r="F1142" s="100">
        <v>21734</v>
      </c>
      <c r="G1142" s="100">
        <v>60066</v>
      </c>
      <c r="H1142" s="101" t="s">
        <v>124</v>
      </c>
      <c r="I1142" s="102" t="s">
        <v>236</v>
      </c>
      <c r="J1142" s="141"/>
    </row>
    <row r="1143" spans="1:10" s="109" customFormat="1" ht="27.75" customHeight="1" x14ac:dyDescent="0.2">
      <c r="A1143" s="35">
        <f t="shared" si="34"/>
        <v>1112</v>
      </c>
      <c r="B1143" s="98" t="s">
        <v>105</v>
      </c>
      <c r="C1143" s="98" t="s">
        <v>65</v>
      </c>
      <c r="D1143" s="98">
        <v>2009.12</v>
      </c>
      <c r="E1143" s="99" t="s">
        <v>1276</v>
      </c>
      <c r="F1143" s="100">
        <v>3625</v>
      </c>
      <c r="G1143" s="100">
        <v>10412</v>
      </c>
      <c r="H1143" s="101" t="s">
        <v>106</v>
      </c>
      <c r="I1143" s="102" t="s">
        <v>236</v>
      </c>
      <c r="J1143" s="141" t="s">
        <v>2040</v>
      </c>
    </row>
    <row r="1144" spans="1:10" s="109" customFormat="1" ht="27.75" customHeight="1" x14ac:dyDescent="0.2">
      <c r="A1144" s="35">
        <f t="shared" si="34"/>
        <v>1113</v>
      </c>
      <c r="B1144" s="98" t="s">
        <v>138</v>
      </c>
      <c r="C1144" s="98" t="s">
        <v>137</v>
      </c>
      <c r="D1144" s="98">
        <v>2010.4</v>
      </c>
      <c r="E1144" s="99" t="s">
        <v>1147</v>
      </c>
      <c r="F1144" s="100">
        <v>6761</v>
      </c>
      <c r="G1144" s="100">
        <v>6743</v>
      </c>
      <c r="H1144" s="101" t="s">
        <v>6</v>
      </c>
      <c r="I1144" s="102" t="s">
        <v>236</v>
      </c>
      <c r="J1144" s="141"/>
    </row>
    <row r="1145" spans="1:10" s="109" customFormat="1" ht="27.75" customHeight="1" x14ac:dyDescent="0.2">
      <c r="A1145" s="35">
        <f t="shared" si="34"/>
        <v>1114</v>
      </c>
      <c r="B1145" s="98" t="s">
        <v>136</v>
      </c>
      <c r="C1145" s="98" t="s">
        <v>137</v>
      </c>
      <c r="D1145" s="98">
        <v>2010.4</v>
      </c>
      <c r="E1145" s="99" t="s">
        <v>914</v>
      </c>
      <c r="F1145" s="100">
        <v>4490</v>
      </c>
      <c r="G1145" s="100">
        <v>3871</v>
      </c>
      <c r="H1145" s="101" t="s">
        <v>114</v>
      </c>
      <c r="I1145" s="102" t="s">
        <v>236</v>
      </c>
      <c r="J1145" s="141"/>
    </row>
    <row r="1146" spans="1:10" s="109" customFormat="1" ht="27.75" customHeight="1" x14ac:dyDescent="0.2">
      <c r="A1146" s="35">
        <f t="shared" si="34"/>
        <v>1115</v>
      </c>
      <c r="B1146" s="98" t="s">
        <v>141</v>
      </c>
      <c r="C1146" s="98" t="s">
        <v>137</v>
      </c>
      <c r="D1146" s="98">
        <v>2010.6</v>
      </c>
      <c r="E1146" s="99" t="s">
        <v>1223</v>
      </c>
      <c r="F1146" s="100">
        <v>9931</v>
      </c>
      <c r="G1146" s="100">
        <v>15318</v>
      </c>
      <c r="H1146" s="101" t="s">
        <v>6</v>
      </c>
      <c r="I1146" s="102" t="s">
        <v>236</v>
      </c>
      <c r="J1146" s="141"/>
    </row>
    <row r="1147" spans="1:10" s="109" customFormat="1" ht="27.75" customHeight="1" x14ac:dyDescent="0.2">
      <c r="A1147" s="35">
        <f t="shared" si="34"/>
        <v>1116</v>
      </c>
      <c r="B1147" s="98" t="s">
        <v>149</v>
      </c>
      <c r="C1147" s="98" t="s">
        <v>137</v>
      </c>
      <c r="D1147" s="98">
        <v>2010.9</v>
      </c>
      <c r="E1147" s="99" t="s">
        <v>1236</v>
      </c>
      <c r="F1147" s="100">
        <v>597</v>
      </c>
      <c r="G1147" s="100">
        <v>658</v>
      </c>
      <c r="H1147" s="244" t="s">
        <v>6</v>
      </c>
      <c r="I1147" s="267" t="s">
        <v>236</v>
      </c>
      <c r="J1147" s="141"/>
    </row>
    <row r="1148" spans="1:10" s="109" customFormat="1" ht="27.75" customHeight="1" x14ac:dyDescent="0.2">
      <c r="A1148" s="35">
        <f t="shared" si="34"/>
        <v>1117</v>
      </c>
      <c r="B1148" s="98" t="s">
        <v>320</v>
      </c>
      <c r="C1148" s="98" t="s">
        <v>137</v>
      </c>
      <c r="D1148" s="98">
        <v>2011.8</v>
      </c>
      <c r="E1148" s="99" t="s">
        <v>1187</v>
      </c>
      <c r="F1148" s="100">
        <v>14130</v>
      </c>
      <c r="G1148" s="100">
        <v>29563</v>
      </c>
      <c r="H1148" s="101" t="s">
        <v>124</v>
      </c>
      <c r="I1148" s="102" t="s">
        <v>236</v>
      </c>
      <c r="J1148" s="141"/>
    </row>
    <row r="1149" spans="1:10" s="109" customFormat="1" ht="27.75" customHeight="1" x14ac:dyDescent="0.2">
      <c r="A1149" s="35">
        <f t="shared" si="34"/>
        <v>1118</v>
      </c>
      <c r="B1149" s="98" t="s">
        <v>289</v>
      </c>
      <c r="C1149" s="98" t="s">
        <v>137</v>
      </c>
      <c r="D1149" s="98">
        <v>2011.12</v>
      </c>
      <c r="E1149" s="99" t="s">
        <v>1203</v>
      </c>
      <c r="F1149" s="100">
        <v>2695</v>
      </c>
      <c r="G1149" s="100">
        <v>2981</v>
      </c>
      <c r="H1149" s="101" t="s">
        <v>124</v>
      </c>
      <c r="I1149" s="102" t="s">
        <v>236</v>
      </c>
      <c r="J1149" s="141"/>
    </row>
    <row r="1150" spans="1:10" s="109" customFormat="1" ht="27.75" customHeight="1" x14ac:dyDescent="0.2">
      <c r="A1150" s="35">
        <f t="shared" si="34"/>
        <v>1119</v>
      </c>
      <c r="B1150" s="98" t="s">
        <v>199</v>
      </c>
      <c r="C1150" s="98" t="s">
        <v>137</v>
      </c>
      <c r="D1150" s="98">
        <v>2012.1</v>
      </c>
      <c r="E1150" s="99" t="s">
        <v>1204</v>
      </c>
      <c r="F1150" s="100">
        <v>18116</v>
      </c>
      <c r="G1150" s="100">
        <v>30477</v>
      </c>
      <c r="H1150" s="101" t="s">
        <v>124</v>
      </c>
      <c r="I1150" s="102" t="s">
        <v>236</v>
      </c>
      <c r="J1150" s="141"/>
    </row>
    <row r="1151" spans="1:10" s="109" customFormat="1" ht="27.75" customHeight="1" x14ac:dyDescent="0.2">
      <c r="A1151" s="35">
        <f t="shared" si="34"/>
        <v>1120</v>
      </c>
      <c r="B1151" s="98" t="s">
        <v>193</v>
      </c>
      <c r="C1151" s="98" t="s">
        <v>137</v>
      </c>
      <c r="D1151" s="98">
        <v>2012.2</v>
      </c>
      <c r="E1151" s="99" t="s">
        <v>1323</v>
      </c>
      <c r="F1151" s="100">
        <v>13055</v>
      </c>
      <c r="G1151" s="100">
        <v>19716</v>
      </c>
      <c r="H1151" s="101" t="s">
        <v>109</v>
      </c>
      <c r="I1151" s="102" t="s">
        <v>236</v>
      </c>
      <c r="J1151" s="141"/>
    </row>
    <row r="1152" spans="1:10" s="109" customFormat="1" ht="27.75" customHeight="1" x14ac:dyDescent="0.2">
      <c r="A1152" s="35">
        <f t="shared" si="34"/>
        <v>1121</v>
      </c>
      <c r="B1152" s="98" t="s">
        <v>293</v>
      </c>
      <c r="C1152" s="98" t="s">
        <v>137</v>
      </c>
      <c r="D1152" s="98">
        <v>2012.2</v>
      </c>
      <c r="E1152" s="99" t="s">
        <v>1207</v>
      </c>
      <c r="F1152" s="100">
        <v>12475</v>
      </c>
      <c r="G1152" s="100">
        <v>20037</v>
      </c>
      <c r="H1152" s="101" t="s">
        <v>109</v>
      </c>
      <c r="I1152" s="102" t="s">
        <v>236</v>
      </c>
      <c r="J1152" s="141"/>
    </row>
    <row r="1153" spans="1:10" s="109" customFormat="1" ht="27.75" customHeight="1" x14ac:dyDescent="0.2">
      <c r="A1153" s="35">
        <f t="shared" si="34"/>
        <v>1122</v>
      </c>
      <c r="B1153" s="98" t="s">
        <v>463</v>
      </c>
      <c r="C1153" s="98" t="s">
        <v>137</v>
      </c>
      <c r="D1153" s="98">
        <v>2012.5</v>
      </c>
      <c r="E1153" s="99" t="s">
        <v>1216</v>
      </c>
      <c r="F1153" s="100">
        <v>7627</v>
      </c>
      <c r="G1153" s="100">
        <v>15293</v>
      </c>
      <c r="H1153" s="101" t="s">
        <v>204</v>
      </c>
      <c r="I1153" s="102" t="s">
        <v>236</v>
      </c>
      <c r="J1153" s="141"/>
    </row>
    <row r="1154" spans="1:10" s="109" customFormat="1" ht="27.75" customHeight="1" x14ac:dyDescent="0.2">
      <c r="A1154" s="35">
        <f t="shared" si="34"/>
        <v>1123</v>
      </c>
      <c r="B1154" s="98" t="s">
        <v>323</v>
      </c>
      <c r="C1154" s="98" t="s">
        <v>137</v>
      </c>
      <c r="D1154" s="98">
        <v>2012.6</v>
      </c>
      <c r="E1154" s="99" t="s">
        <v>1102</v>
      </c>
      <c r="F1154" s="100">
        <v>22931</v>
      </c>
      <c r="G1154" s="100">
        <v>33394</v>
      </c>
      <c r="H1154" s="101" t="s">
        <v>6</v>
      </c>
      <c r="I1154" s="102" t="s">
        <v>236</v>
      </c>
      <c r="J1154" s="141"/>
    </row>
    <row r="1155" spans="1:10" s="13" customFormat="1" ht="27.75" customHeight="1" x14ac:dyDescent="0.2">
      <c r="A1155" s="35">
        <f t="shared" si="34"/>
        <v>1124</v>
      </c>
      <c r="B1155" s="98" t="s">
        <v>324</v>
      </c>
      <c r="C1155" s="98" t="s">
        <v>137</v>
      </c>
      <c r="D1155" s="98">
        <v>2012.6</v>
      </c>
      <c r="E1155" s="99" t="s">
        <v>1102</v>
      </c>
      <c r="F1155" s="100">
        <v>760</v>
      </c>
      <c r="G1155" s="100">
        <v>1084</v>
      </c>
      <c r="H1155" s="101" t="s">
        <v>6</v>
      </c>
      <c r="I1155" s="102" t="s">
        <v>236</v>
      </c>
      <c r="J1155" s="143"/>
    </row>
    <row r="1156" spans="1:10" s="13" customFormat="1" ht="27.75" customHeight="1" x14ac:dyDescent="0.2">
      <c r="A1156" s="35">
        <f t="shared" si="34"/>
        <v>1125</v>
      </c>
      <c r="B1156" s="98" t="s">
        <v>249</v>
      </c>
      <c r="C1156" s="98" t="s">
        <v>137</v>
      </c>
      <c r="D1156" s="98">
        <v>2013.1</v>
      </c>
      <c r="E1156" s="99" t="s">
        <v>1173</v>
      </c>
      <c r="F1156" s="100">
        <v>1328</v>
      </c>
      <c r="G1156" s="100">
        <v>2180</v>
      </c>
      <c r="H1156" s="101" t="s">
        <v>109</v>
      </c>
      <c r="I1156" s="102" t="s">
        <v>236</v>
      </c>
      <c r="J1156" s="143"/>
    </row>
    <row r="1157" spans="1:10" s="13" customFormat="1" ht="27.75" customHeight="1" x14ac:dyDescent="0.2">
      <c r="A1157" s="35">
        <f t="shared" si="34"/>
        <v>1126</v>
      </c>
      <c r="B1157" s="98" t="s">
        <v>308</v>
      </c>
      <c r="C1157" s="98" t="s">
        <v>137</v>
      </c>
      <c r="D1157" s="98">
        <v>2013.7</v>
      </c>
      <c r="E1157" s="99" t="s">
        <v>1102</v>
      </c>
      <c r="F1157" s="100">
        <v>26526</v>
      </c>
      <c r="G1157" s="100">
        <v>56146</v>
      </c>
      <c r="H1157" s="101" t="s">
        <v>189</v>
      </c>
      <c r="I1157" s="102" t="s">
        <v>236</v>
      </c>
    </row>
    <row r="1158" spans="1:10" s="13" customFormat="1" ht="27.75" customHeight="1" x14ac:dyDescent="0.2">
      <c r="A1158" s="35">
        <f t="shared" si="34"/>
        <v>1127</v>
      </c>
      <c r="B1158" s="98" t="s">
        <v>362</v>
      </c>
      <c r="C1158" s="98" t="s">
        <v>2155</v>
      </c>
      <c r="D1158" s="98">
        <v>2013.8</v>
      </c>
      <c r="E1158" s="99" t="s">
        <v>1325</v>
      </c>
      <c r="F1158" s="100">
        <v>8850</v>
      </c>
      <c r="G1158" s="100">
        <v>13468</v>
      </c>
      <c r="H1158" s="101" t="s">
        <v>109</v>
      </c>
      <c r="I1158" s="102" t="s">
        <v>236</v>
      </c>
    </row>
    <row r="1159" spans="1:10" s="13" customFormat="1" ht="27.75" customHeight="1" x14ac:dyDescent="0.2">
      <c r="A1159" s="35">
        <f t="shared" si="34"/>
        <v>1128</v>
      </c>
      <c r="B1159" s="98" t="s">
        <v>364</v>
      </c>
      <c r="C1159" s="98" t="s">
        <v>137</v>
      </c>
      <c r="D1159" s="98">
        <v>2013.9</v>
      </c>
      <c r="E1159" s="99" t="s">
        <v>1067</v>
      </c>
      <c r="F1159" s="100">
        <v>21848</v>
      </c>
      <c r="G1159" s="100">
        <v>52791</v>
      </c>
      <c r="H1159" s="101" t="s">
        <v>189</v>
      </c>
      <c r="I1159" s="102" t="s">
        <v>236</v>
      </c>
    </row>
    <row r="1160" spans="1:10" s="13" customFormat="1" ht="27.75" customHeight="1" x14ac:dyDescent="0.2">
      <c r="A1160" s="35">
        <f t="shared" si="34"/>
        <v>1129</v>
      </c>
      <c r="B1160" s="98" t="s">
        <v>1332</v>
      </c>
      <c r="C1160" s="98" t="s">
        <v>137</v>
      </c>
      <c r="D1160" s="98">
        <v>2014.1</v>
      </c>
      <c r="E1160" s="207" t="s">
        <v>1115</v>
      </c>
      <c r="F1160" s="100">
        <v>8728</v>
      </c>
      <c r="G1160" s="100">
        <v>14712</v>
      </c>
      <c r="H1160" s="101" t="s">
        <v>189</v>
      </c>
      <c r="I1160" s="102" t="s">
        <v>236</v>
      </c>
      <c r="J1160" s="141" t="s">
        <v>581</v>
      </c>
    </row>
    <row r="1161" spans="1:10" s="13" customFormat="1" ht="27.75" customHeight="1" x14ac:dyDescent="0.2">
      <c r="A1161" s="35">
        <f t="shared" si="34"/>
        <v>1130</v>
      </c>
      <c r="B1161" s="98" t="s">
        <v>425</v>
      </c>
      <c r="C1161" s="98" t="s">
        <v>137</v>
      </c>
      <c r="D1161" s="98">
        <v>2014.3</v>
      </c>
      <c r="E1161" s="207" t="s">
        <v>1124</v>
      </c>
      <c r="F1161" s="100">
        <v>6305</v>
      </c>
      <c r="G1161" s="100">
        <v>12550</v>
      </c>
      <c r="H1161" s="101" t="s">
        <v>189</v>
      </c>
      <c r="I1161" s="102" t="s">
        <v>236</v>
      </c>
      <c r="J1161" s="141"/>
    </row>
    <row r="1162" spans="1:10" s="13" customFormat="1" ht="27.75" customHeight="1" x14ac:dyDescent="0.2">
      <c r="A1162" s="35">
        <f t="shared" si="34"/>
        <v>1131</v>
      </c>
      <c r="B1162" s="98" t="s">
        <v>2162</v>
      </c>
      <c r="C1162" s="98" t="s">
        <v>2163</v>
      </c>
      <c r="D1162" s="98">
        <v>2014.5</v>
      </c>
      <c r="E1162" s="207" t="s">
        <v>1130</v>
      </c>
      <c r="F1162" s="100">
        <v>14721</v>
      </c>
      <c r="G1162" s="100">
        <v>46379</v>
      </c>
      <c r="H1162" s="101" t="s">
        <v>6</v>
      </c>
      <c r="I1162" s="102" t="s">
        <v>236</v>
      </c>
      <c r="J1162" s="141"/>
    </row>
    <row r="1163" spans="1:10" s="13" customFormat="1" ht="27.75" customHeight="1" x14ac:dyDescent="0.2">
      <c r="A1163" s="35">
        <f t="shared" si="34"/>
        <v>1132</v>
      </c>
      <c r="B1163" s="98" t="s">
        <v>473</v>
      </c>
      <c r="C1163" s="98" t="s">
        <v>137</v>
      </c>
      <c r="D1163" s="98">
        <v>2014.7</v>
      </c>
      <c r="E1163" s="99" t="s">
        <v>1139</v>
      </c>
      <c r="F1163" s="100">
        <v>10514</v>
      </c>
      <c r="G1163" s="100">
        <v>20350</v>
      </c>
      <c r="H1163" s="101" t="s">
        <v>109</v>
      </c>
      <c r="I1163" s="102" t="s">
        <v>236</v>
      </c>
      <c r="J1163" s="141"/>
    </row>
    <row r="1164" spans="1:10" s="13" customFormat="1" ht="27.75" customHeight="1" x14ac:dyDescent="0.2">
      <c r="A1164" s="35">
        <f t="shared" si="34"/>
        <v>1133</v>
      </c>
      <c r="B1164" s="98" t="s">
        <v>474</v>
      </c>
      <c r="C1164" s="98" t="s">
        <v>137</v>
      </c>
      <c r="D1164" s="98">
        <v>2014.7</v>
      </c>
      <c r="E1164" s="99" t="s">
        <v>1139</v>
      </c>
      <c r="F1164" s="100">
        <v>6262</v>
      </c>
      <c r="G1164" s="100">
        <v>11582</v>
      </c>
      <c r="H1164" s="101" t="s">
        <v>109</v>
      </c>
      <c r="I1164" s="102" t="s">
        <v>236</v>
      </c>
      <c r="J1164" s="141"/>
    </row>
    <row r="1165" spans="1:10" s="13" customFormat="1" ht="27.75" customHeight="1" x14ac:dyDescent="0.2">
      <c r="A1165" s="35">
        <f t="shared" si="34"/>
        <v>1134</v>
      </c>
      <c r="B1165" s="98" t="s">
        <v>482</v>
      </c>
      <c r="C1165" s="98" t="s">
        <v>137</v>
      </c>
      <c r="D1165" s="98">
        <v>2014.8</v>
      </c>
      <c r="E1165" s="99" t="s">
        <v>906</v>
      </c>
      <c r="F1165" s="100">
        <v>11586</v>
      </c>
      <c r="G1165" s="100">
        <v>18451</v>
      </c>
      <c r="H1165" s="101" t="s">
        <v>189</v>
      </c>
      <c r="I1165" s="102" t="s">
        <v>236</v>
      </c>
      <c r="J1165" s="141"/>
    </row>
    <row r="1166" spans="1:10" s="13" customFormat="1" ht="27.75" customHeight="1" x14ac:dyDescent="0.2">
      <c r="A1166" s="35">
        <f t="shared" si="34"/>
        <v>1135</v>
      </c>
      <c r="B1166" s="98" t="s">
        <v>2169</v>
      </c>
      <c r="C1166" s="98" t="s">
        <v>2170</v>
      </c>
      <c r="D1166" s="98">
        <v>2014.12</v>
      </c>
      <c r="E1166" s="99" t="s">
        <v>1040</v>
      </c>
      <c r="F1166" s="100">
        <v>7034</v>
      </c>
      <c r="G1166" s="100">
        <v>12221</v>
      </c>
      <c r="H1166" s="101" t="s">
        <v>520</v>
      </c>
      <c r="I1166" s="102" t="s">
        <v>236</v>
      </c>
      <c r="J1166" s="141"/>
    </row>
    <row r="1167" spans="1:10" s="13" customFormat="1" ht="27.75" customHeight="1" x14ac:dyDescent="0.2">
      <c r="A1167" s="35">
        <f t="shared" si="34"/>
        <v>1136</v>
      </c>
      <c r="B1167" s="98" t="s">
        <v>528</v>
      </c>
      <c r="C1167" s="98" t="s">
        <v>137</v>
      </c>
      <c r="D1167" s="98">
        <v>2015.1</v>
      </c>
      <c r="E1167" s="99" t="s">
        <v>1040</v>
      </c>
      <c r="F1167" s="100">
        <v>137</v>
      </c>
      <c r="G1167" s="100">
        <v>280</v>
      </c>
      <c r="H1167" s="101" t="s">
        <v>254</v>
      </c>
      <c r="I1167" s="102" t="s">
        <v>236</v>
      </c>
      <c r="J1167" s="143"/>
    </row>
    <row r="1168" spans="1:10" s="13" customFormat="1" ht="27.75" customHeight="1" x14ac:dyDescent="0.2">
      <c r="A1168" s="35">
        <f t="shared" si="34"/>
        <v>1137</v>
      </c>
      <c r="B1168" s="98" t="s">
        <v>545</v>
      </c>
      <c r="C1168" s="98" t="s">
        <v>137</v>
      </c>
      <c r="D1168" s="98">
        <v>2015.4</v>
      </c>
      <c r="E1168" s="99" t="s">
        <v>1065</v>
      </c>
      <c r="F1168" s="100">
        <v>4127</v>
      </c>
      <c r="G1168" s="100">
        <v>8816</v>
      </c>
      <c r="H1168" s="101" t="s">
        <v>109</v>
      </c>
      <c r="I1168" s="102" t="s">
        <v>236</v>
      </c>
      <c r="J1168" s="141"/>
    </row>
    <row r="1169" spans="1:10" s="13" customFormat="1" ht="27.75" customHeight="1" x14ac:dyDescent="0.2">
      <c r="A1169" s="35">
        <f t="shared" si="34"/>
        <v>1138</v>
      </c>
      <c r="B1169" s="98" t="s">
        <v>552</v>
      </c>
      <c r="C1169" s="98" t="s">
        <v>2180</v>
      </c>
      <c r="D1169" s="98">
        <v>2015.5</v>
      </c>
      <c r="E1169" s="99" t="s">
        <v>1068</v>
      </c>
      <c r="F1169" s="100">
        <v>9713</v>
      </c>
      <c r="G1169" s="100">
        <v>16251</v>
      </c>
      <c r="H1169" s="101" t="s">
        <v>109</v>
      </c>
      <c r="I1169" s="102" t="s">
        <v>236</v>
      </c>
      <c r="J1169" s="141"/>
    </row>
    <row r="1170" spans="1:10" s="13" customFormat="1" ht="27.75" customHeight="1" x14ac:dyDescent="0.2">
      <c r="A1170" s="35">
        <f t="shared" si="34"/>
        <v>1139</v>
      </c>
      <c r="B1170" s="98" t="s">
        <v>566</v>
      </c>
      <c r="C1170" s="98" t="s">
        <v>137</v>
      </c>
      <c r="D1170" s="98">
        <v>2015.6</v>
      </c>
      <c r="E1170" s="99" t="s">
        <v>1072</v>
      </c>
      <c r="F1170" s="100">
        <v>18028</v>
      </c>
      <c r="G1170" s="100">
        <v>25331</v>
      </c>
      <c r="H1170" s="101" t="s">
        <v>109</v>
      </c>
      <c r="I1170" s="102" t="s">
        <v>236</v>
      </c>
      <c r="J1170" s="141"/>
    </row>
    <row r="1171" spans="1:10" s="13" customFormat="1" ht="27.75" customHeight="1" x14ac:dyDescent="0.2">
      <c r="A1171" s="35">
        <f t="shared" si="34"/>
        <v>1140</v>
      </c>
      <c r="B1171" s="98" t="s">
        <v>1578</v>
      </c>
      <c r="C1171" s="98" t="s">
        <v>2163</v>
      </c>
      <c r="D1171" s="98">
        <v>2015.7</v>
      </c>
      <c r="E1171" s="99" t="s">
        <v>891</v>
      </c>
      <c r="F1171" s="100">
        <v>9452</v>
      </c>
      <c r="G1171" s="100">
        <v>15471</v>
      </c>
      <c r="H1171" s="101" t="s">
        <v>189</v>
      </c>
      <c r="I1171" s="102" t="s">
        <v>236</v>
      </c>
      <c r="J1171" s="141"/>
    </row>
    <row r="1172" spans="1:10" s="13" customFormat="1" ht="27.75" customHeight="1" x14ac:dyDescent="0.2">
      <c r="A1172" s="35">
        <f t="shared" si="34"/>
        <v>1141</v>
      </c>
      <c r="B1172" s="98" t="s">
        <v>643</v>
      </c>
      <c r="C1172" s="98" t="s">
        <v>137</v>
      </c>
      <c r="D1172" s="98">
        <v>2016.3</v>
      </c>
      <c r="E1172" s="99" t="s">
        <v>1050</v>
      </c>
      <c r="F1172" s="100">
        <v>7040</v>
      </c>
      <c r="G1172" s="100">
        <v>13569</v>
      </c>
      <c r="H1172" s="101" t="s">
        <v>108</v>
      </c>
      <c r="I1172" s="102" t="s">
        <v>236</v>
      </c>
      <c r="J1172" s="143" t="s">
        <v>1787</v>
      </c>
    </row>
    <row r="1173" spans="1:10" s="13" customFormat="1" ht="27.75" customHeight="1" x14ac:dyDescent="0.2">
      <c r="A1173" s="35">
        <f t="shared" si="34"/>
        <v>1142</v>
      </c>
      <c r="B1173" s="98" t="s">
        <v>2204</v>
      </c>
      <c r="C1173" s="98" t="s">
        <v>2205</v>
      </c>
      <c r="D1173" s="98">
        <v>2016.3</v>
      </c>
      <c r="E1173" s="99" t="s">
        <v>1040</v>
      </c>
      <c r="F1173" s="100">
        <v>4183</v>
      </c>
      <c r="G1173" s="100">
        <v>10382</v>
      </c>
      <c r="H1173" s="101" t="s">
        <v>108</v>
      </c>
      <c r="I1173" s="102" t="s">
        <v>236</v>
      </c>
      <c r="J1173" s="143"/>
    </row>
    <row r="1174" spans="1:10" s="13" customFormat="1" ht="27.75" customHeight="1" x14ac:dyDescent="0.2">
      <c r="A1174" s="35">
        <f t="shared" si="34"/>
        <v>1143</v>
      </c>
      <c r="B1174" s="98" t="s">
        <v>2206</v>
      </c>
      <c r="C1174" s="98" t="s">
        <v>2207</v>
      </c>
      <c r="D1174" s="98">
        <v>2016.4</v>
      </c>
      <c r="E1174" s="99" t="s">
        <v>1003</v>
      </c>
      <c r="F1174" s="100">
        <v>6287</v>
      </c>
      <c r="G1174" s="100">
        <v>12929</v>
      </c>
      <c r="H1174" s="101" t="s">
        <v>109</v>
      </c>
      <c r="I1174" s="102" t="s">
        <v>236</v>
      </c>
      <c r="J1174" s="143"/>
    </row>
    <row r="1175" spans="1:10" s="13" customFormat="1" ht="27.75" customHeight="1" x14ac:dyDescent="0.2">
      <c r="A1175" s="35">
        <f t="shared" si="34"/>
        <v>1144</v>
      </c>
      <c r="B1175" s="98" t="s">
        <v>701</v>
      </c>
      <c r="C1175" s="98" t="s">
        <v>2170</v>
      </c>
      <c r="D1175" s="98">
        <v>2016.8</v>
      </c>
      <c r="E1175" s="99" t="s">
        <v>1023</v>
      </c>
      <c r="F1175" s="100">
        <v>11351</v>
      </c>
      <c r="G1175" s="100">
        <v>22775</v>
      </c>
      <c r="H1175" s="101" t="s">
        <v>109</v>
      </c>
      <c r="I1175" s="102" t="s">
        <v>236</v>
      </c>
      <c r="J1175" s="143" t="s">
        <v>1787</v>
      </c>
    </row>
    <row r="1176" spans="1:10" s="13" customFormat="1" ht="27.75" customHeight="1" x14ac:dyDescent="0.2">
      <c r="A1176" s="35">
        <f t="shared" si="34"/>
        <v>1145</v>
      </c>
      <c r="B1176" s="98" t="s">
        <v>710</v>
      </c>
      <c r="C1176" s="98" t="s">
        <v>137</v>
      </c>
      <c r="D1176" s="98">
        <v>2016.8</v>
      </c>
      <c r="E1176" s="99" t="s">
        <v>1027</v>
      </c>
      <c r="F1176" s="100">
        <v>1674</v>
      </c>
      <c r="G1176" s="100">
        <v>3001</v>
      </c>
      <c r="H1176" s="101" t="s">
        <v>109</v>
      </c>
      <c r="I1176" s="102" t="s">
        <v>236</v>
      </c>
      <c r="J1176" s="141"/>
    </row>
    <row r="1177" spans="1:10" s="13" customFormat="1" ht="27.75" customHeight="1" x14ac:dyDescent="0.2">
      <c r="A1177" s="35">
        <f t="shared" si="34"/>
        <v>1146</v>
      </c>
      <c r="B1177" s="103" t="s">
        <v>753</v>
      </c>
      <c r="C1177" s="103" t="s">
        <v>2226</v>
      </c>
      <c r="D1177" s="159">
        <v>2016.1</v>
      </c>
      <c r="E1177" s="104" t="s">
        <v>894</v>
      </c>
      <c r="F1177" s="105">
        <v>5579</v>
      </c>
      <c r="G1177" s="105">
        <v>15775</v>
      </c>
      <c r="H1177" s="106" t="s">
        <v>108</v>
      </c>
      <c r="I1177" s="107" t="s">
        <v>236</v>
      </c>
      <c r="J1177" s="141"/>
    </row>
    <row r="1178" spans="1:10" s="13" customFormat="1" ht="27.75" customHeight="1" x14ac:dyDescent="0.2">
      <c r="A1178" s="35">
        <f t="shared" si="34"/>
        <v>1147</v>
      </c>
      <c r="B1178" s="22" t="s">
        <v>771</v>
      </c>
      <c r="C1178" s="152" t="s">
        <v>2229</v>
      </c>
      <c r="D1178" s="22">
        <v>2016.11</v>
      </c>
      <c r="E1178" s="24" t="s">
        <v>979</v>
      </c>
      <c r="F1178" s="163">
        <v>147</v>
      </c>
      <c r="G1178" s="164">
        <v>367</v>
      </c>
      <c r="H1178" s="156" t="s">
        <v>265</v>
      </c>
      <c r="I1178" s="259" t="s">
        <v>265</v>
      </c>
      <c r="J1178" s="141"/>
    </row>
    <row r="1179" spans="1:10" s="13" customFormat="1" ht="27.75" customHeight="1" x14ac:dyDescent="0.2">
      <c r="A1179" s="35">
        <f t="shared" si="34"/>
        <v>1148</v>
      </c>
      <c r="B1179" s="22" t="s">
        <v>797</v>
      </c>
      <c r="C1179" s="22" t="s">
        <v>2170</v>
      </c>
      <c r="D1179" s="22">
        <v>2017.2</v>
      </c>
      <c r="E1179" s="24" t="s">
        <v>955</v>
      </c>
      <c r="F1179" s="163">
        <v>10149</v>
      </c>
      <c r="G1179" s="23">
        <v>21584</v>
      </c>
      <c r="H1179" s="156" t="s">
        <v>189</v>
      </c>
      <c r="I1179" s="259" t="s">
        <v>236</v>
      </c>
      <c r="J1179" s="141"/>
    </row>
    <row r="1180" spans="1:10" s="13" customFormat="1" ht="27.75" customHeight="1" x14ac:dyDescent="0.2">
      <c r="A1180" s="35">
        <f t="shared" si="34"/>
        <v>1149</v>
      </c>
      <c r="B1180" s="22" t="s">
        <v>2242</v>
      </c>
      <c r="C1180" s="22" t="s">
        <v>2170</v>
      </c>
      <c r="D1180" s="22">
        <v>2017.3</v>
      </c>
      <c r="E1180" s="24" t="s">
        <v>953</v>
      </c>
      <c r="F1180" s="23">
        <v>8466</v>
      </c>
      <c r="G1180" s="23">
        <v>16020</v>
      </c>
      <c r="H1180" s="156" t="s">
        <v>109</v>
      </c>
      <c r="I1180" s="259" t="s">
        <v>236</v>
      </c>
      <c r="J1180" s="141"/>
    </row>
    <row r="1181" spans="1:10" s="13" customFormat="1" ht="27.75" customHeight="1" x14ac:dyDescent="0.2">
      <c r="A1181" s="35">
        <f t="shared" si="34"/>
        <v>1150</v>
      </c>
      <c r="B1181" s="22" t="s">
        <v>826</v>
      </c>
      <c r="C1181" s="22" t="s">
        <v>2163</v>
      </c>
      <c r="D1181" s="22">
        <v>2017.5</v>
      </c>
      <c r="E1181" s="24" t="s">
        <v>924</v>
      </c>
      <c r="F1181" s="23">
        <v>1622</v>
      </c>
      <c r="G1181" s="23">
        <v>3502</v>
      </c>
      <c r="H1181" s="25" t="s">
        <v>109</v>
      </c>
      <c r="I1181" s="259" t="s">
        <v>236</v>
      </c>
    </row>
    <row r="1182" spans="1:10" s="13" customFormat="1" ht="27.75" customHeight="1" x14ac:dyDescent="0.2">
      <c r="A1182" s="35">
        <f t="shared" si="34"/>
        <v>1151</v>
      </c>
      <c r="B1182" s="108" t="s">
        <v>2250</v>
      </c>
      <c r="C1182" s="22" t="s">
        <v>2163</v>
      </c>
      <c r="D1182" s="22">
        <v>2017.7</v>
      </c>
      <c r="E1182" s="24" t="s">
        <v>909</v>
      </c>
      <c r="F1182" s="23">
        <v>14104</v>
      </c>
      <c r="G1182" s="23">
        <v>29392</v>
      </c>
      <c r="H1182" s="25" t="s">
        <v>830</v>
      </c>
      <c r="I1182" s="27" t="s">
        <v>236</v>
      </c>
    </row>
    <row r="1183" spans="1:10" s="13" customFormat="1" ht="27.75" customHeight="1" x14ac:dyDescent="0.2">
      <c r="A1183" s="35">
        <f t="shared" si="34"/>
        <v>1152</v>
      </c>
      <c r="B1183" s="108" t="s">
        <v>859</v>
      </c>
      <c r="C1183" s="22" t="s">
        <v>2226</v>
      </c>
      <c r="D1183" s="22">
        <v>2017.7</v>
      </c>
      <c r="E1183" s="24" t="s">
        <v>893</v>
      </c>
      <c r="F1183" s="23">
        <v>13097</v>
      </c>
      <c r="G1183" s="23">
        <v>15986</v>
      </c>
      <c r="H1183" s="25" t="s">
        <v>109</v>
      </c>
      <c r="I1183" s="27" t="s">
        <v>236</v>
      </c>
    </row>
    <row r="1184" spans="1:10" s="13" customFormat="1" ht="27.75" customHeight="1" x14ac:dyDescent="0.2">
      <c r="A1184" s="35">
        <f t="shared" si="34"/>
        <v>1153</v>
      </c>
      <c r="B1184" s="108" t="s">
        <v>861</v>
      </c>
      <c r="C1184" s="22" t="s">
        <v>2255</v>
      </c>
      <c r="D1184" s="22">
        <v>2017.7</v>
      </c>
      <c r="E1184" s="24" t="s">
        <v>890</v>
      </c>
      <c r="F1184" s="23">
        <v>10251</v>
      </c>
      <c r="G1184" s="23">
        <v>9014</v>
      </c>
      <c r="H1184" s="25" t="s">
        <v>109</v>
      </c>
      <c r="I1184" s="27" t="s">
        <v>236</v>
      </c>
      <c r="J1184" s="141" t="s">
        <v>1787</v>
      </c>
    </row>
    <row r="1185" spans="1:10" s="13" customFormat="1" ht="27.75" customHeight="1" x14ac:dyDescent="0.2">
      <c r="A1185" s="35">
        <f t="shared" ref="A1185:A1192" si="35">ROW()-31</f>
        <v>1154</v>
      </c>
      <c r="B1185" s="108" t="s">
        <v>871</v>
      </c>
      <c r="C1185" s="22" t="s">
        <v>137</v>
      </c>
      <c r="D1185" s="22">
        <v>2017.8</v>
      </c>
      <c r="E1185" s="24" t="s">
        <v>888</v>
      </c>
      <c r="F1185" s="23">
        <v>3499</v>
      </c>
      <c r="G1185" s="23">
        <v>6999</v>
      </c>
      <c r="H1185" s="25" t="s">
        <v>6</v>
      </c>
      <c r="I1185" s="27" t="s">
        <v>236</v>
      </c>
      <c r="J1185" s="141"/>
    </row>
    <row r="1186" spans="1:10" s="13" customFormat="1" ht="27.75" customHeight="1" x14ac:dyDescent="0.2">
      <c r="A1186" s="35">
        <f t="shared" si="35"/>
        <v>1155</v>
      </c>
      <c r="B1186" s="108" t="s">
        <v>1452</v>
      </c>
      <c r="C1186" s="22" t="s">
        <v>2259</v>
      </c>
      <c r="D1186" s="22">
        <v>2017.12</v>
      </c>
      <c r="E1186" s="110" t="s">
        <v>1457</v>
      </c>
      <c r="F1186" s="23">
        <v>1576</v>
      </c>
      <c r="G1186" s="23">
        <v>2796</v>
      </c>
      <c r="H1186" s="25" t="s">
        <v>109</v>
      </c>
      <c r="I1186" s="27" t="s">
        <v>236</v>
      </c>
      <c r="J1186" s="141" t="s">
        <v>1847</v>
      </c>
    </row>
    <row r="1187" spans="1:10" s="13" customFormat="1" ht="27.75" customHeight="1" x14ac:dyDescent="0.2">
      <c r="A1187" s="35">
        <f t="shared" si="35"/>
        <v>1156</v>
      </c>
      <c r="B1187" s="22" t="s">
        <v>1585</v>
      </c>
      <c r="C1187" s="22" t="s">
        <v>2170</v>
      </c>
      <c r="D1187" s="22">
        <v>2018.6</v>
      </c>
      <c r="E1187" s="24" t="s">
        <v>1600</v>
      </c>
      <c r="F1187" s="23">
        <v>10227</v>
      </c>
      <c r="G1187" s="23">
        <v>19414</v>
      </c>
      <c r="H1187" s="25" t="s">
        <v>180</v>
      </c>
      <c r="I1187" s="27" t="s">
        <v>1598</v>
      </c>
      <c r="J1187" s="141"/>
    </row>
    <row r="1188" spans="1:10" s="13" customFormat="1" ht="27.75" customHeight="1" x14ac:dyDescent="0.2">
      <c r="A1188" s="35">
        <f t="shared" si="35"/>
        <v>1157</v>
      </c>
      <c r="B1188" s="108" t="s">
        <v>1616</v>
      </c>
      <c r="C1188" s="22" t="s">
        <v>137</v>
      </c>
      <c r="D1188" s="22">
        <v>2018.7</v>
      </c>
      <c r="E1188" s="24" t="s">
        <v>1636</v>
      </c>
      <c r="F1188" s="23">
        <v>20176</v>
      </c>
      <c r="G1188" s="23">
        <v>40027</v>
      </c>
      <c r="H1188" s="25" t="s">
        <v>109</v>
      </c>
      <c r="I1188" s="27" t="s">
        <v>188</v>
      </c>
      <c r="J1188" s="141" t="s">
        <v>1847</v>
      </c>
    </row>
    <row r="1189" spans="1:10" s="13" customFormat="1" ht="27.75" customHeight="1" x14ac:dyDescent="0.2">
      <c r="A1189" s="35">
        <f t="shared" si="35"/>
        <v>1158</v>
      </c>
      <c r="B1189" s="108" t="s">
        <v>1756</v>
      </c>
      <c r="C1189" s="134" t="s">
        <v>2271</v>
      </c>
      <c r="D1189" s="22">
        <v>2018.11</v>
      </c>
      <c r="E1189" s="128" t="s">
        <v>1774</v>
      </c>
      <c r="F1189" s="129">
        <v>20154</v>
      </c>
      <c r="G1189" s="125">
        <v>44811</v>
      </c>
      <c r="H1189" s="126" t="s">
        <v>1758</v>
      </c>
      <c r="I1189" s="127" t="s">
        <v>1760</v>
      </c>
      <c r="J1189" s="141"/>
    </row>
    <row r="1190" spans="1:10" s="13" customFormat="1" ht="27.75" customHeight="1" x14ac:dyDescent="0.2">
      <c r="A1190" s="35">
        <f t="shared" si="35"/>
        <v>1159</v>
      </c>
      <c r="B1190" s="108" t="s">
        <v>1752</v>
      </c>
      <c r="C1190" s="134" t="s">
        <v>137</v>
      </c>
      <c r="D1190" s="22">
        <v>2018.11</v>
      </c>
      <c r="E1190" s="24" t="s">
        <v>1771</v>
      </c>
      <c r="F1190" s="125">
        <v>3389</v>
      </c>
      <c r="G1190" s="125">
        <v>5732</v>
      </c>
      <c r="H1190" s="126" t="s">
        <v>109</v>
      </c>
      <c r="I1190" s="127" t="s">
        <v>188</v>
      </c>
      <c r="J1190" s="141"/>
    </row>
    <row r="1191" spans="1:10" s="13" customFormat="1" ht="27.75" customHeight="1" x14ac:dyDescent="0.2">
      <c r="A1191" s="35">
        <f t="shared" si="35"/>
        <v>1160</v>
      </c>
      <c r="B1191" s="108" t="s">
        <v>1773</v>
      </c>
      <c r="C1191" s="134" t="s">
        <v>137</v>
      </c>
      <c r="D1191" s="22">
        <v>2018.11</v>
      </c>
      <c r="E1191" s="128" t="s">
        <v>1515</v>
      </c>
      <c r="F1191" s="129">
        <v>355</v>
      </c>
      <c r="G1191" s="125">
        <v>1060</v>
      </c>
      <c r="H1191" s="126" t="s">
        <v>109</v>
      </c>
      <c r="I1191" s="127" t="s">
        <v>188</v>
      </c>
      <c r="J1191" s="141"/>
    </row>
    <row r="1192" spans="1:10" ht="27.75" customHeight="1" x14ac:dyDescent="0.2">
      <c r="A1192" s="35">
        <f t="shared" si="35"/>
        <v>1161</v>
      </c>
      <c r="B1192" s="22" t="s">
        <v>2376</v>
      </c>
      <c r="C1192" s="134" t="s">
        <v>65</v>
      </c>
      <c r="D1192" s="22">
        <v>2020.4</v>
      </c>
      <c r="E1192" s="128" t="s">
        <v>2371</v>
      </c>
      <c r="F1192" s="23">
        <v>10434</v>
      </c>
      <c r="G1192" s="23">
        <v>22243</v>
      </c>
      <c r="H1192" s="126" t="s">
        <v>181</v>
      </c>
      <c r="I1192" s="127" t="s">
        <v>236</v>
      </c>
      <c r="J1192" s="4" t="s">
        <v>1849</v>
      </c>
    </row>
    <row r="1193" spans="1:10" ht="28.5" customHeight="1" x14ac:dyDescent="0.2">
      <c r="A1193" s="319" t="s">
        <v>2309</v>
      </c>
      <c r="B1193" s="320"/>
      <c r="C1193" s="320"/>
      <c r="D1193" s="320"/>
      <c r="E1193" s="320"/>
      <c r="F1193" s="320"/>
      <c r="G1193" s="320"/>
      <c r="H1193" s="320"/>
      <c r="I1193" s="321"/>
    </row>
    <row r="1194" spans="1:10" ht="28.5" customHeight="1" x14ac:dyDescent="0.2">
      <c r="A1194" s="35">
        <f>ROW()-32</f>
        <v>1162</v>
      </c>
      <c r="B1194" s="15" t="s">
        <v>39</v>
      </c>
      <c r="C1194" s="22" t="s">
        <v>2124</v>
      </c>
      <c r="D1194" s="22">
        <v>2008.1</v>
      </c>
      <c r="E1194" s="24" t="s">
        <v>1148</v>
      </c>
      <c r="F1194" s="23">
        <v>249</v>
      </c>
      <c r="G1194" s="23">
        <v>484</v>
      </c>
      <c r="H1194" s="25" t="s">
        <v>6</v>
      </c>
      <c r="I1194" s="27" t="s">
        <v>236</v>
      </c>
    </row>
    <row r="1195" spans="1:10" ht="28.5" customHeight="1" x14ac:dyDescent="0.2">
      <c r="A1195" s="35">
        <f t="shared" ref="A1195:A1258" si="36">ROW()-32</f>
        <v>1163</v>
      </c>
      <c r="B1195" s="15" t="s">
        <v>38</v>
      </c>
      <c r="C1195" s="22" t="s">
        <v>2124</v>
      </c>
      <c r="D1195" s="22">
        <v>2008.1</v>
      </c>
      <c r="E1195" s="24" t="s">
        <v>1148</v>
      </c>
      <c r="F1195" s="23">
        <v>452</v>
      </c>
      <c r="G1195" s="23">
        <v>827</v>
      </c>
      <c r="H1195" s="25" t="s">
        <v>6</v>
      </c>
      <c r="I1195" s="27" t="s">
        <v>236</v>
      </c>
    </row>
    <row r="1196" spans="1:10" ht="28.5" customHeight="1" x14ac:dyDescent="0.2">
      <c r="A1196" s="35">
        <f t="shared" si="36"/>
        <v>1164</v>
      </c>
      <c r="B1196" s="15" t="s">
        <v>317</v>
      </c>
      <c r="C1196" s="22" t="s">
        <v>2137</v>
      </c>
      <c r="D1196" s="22">
        <v>2011.7</v>
      </c>
      <c r="E1196" s="16" t="s">
        <v>1182</v>
      </c>
      <c r="F1196" s="17">
        <v>617</v>
      </c>
      <c r="G1196" s="17">
        <v>1136</v>
      </c>
      <c r="H1196" s="20" t="s">
        <v>6</v>
      </c>
      <c r="I1196" s="19" t="s">
        <v>236</v>
      </c>
    </row>
    <row r="1197" spans="1:10" ht="28.5" customHeight="1" x14ac:dyDescent="0.2">
      <c r="A1197" s="35">
        <f t="shared" si="36"/>
        <v>1165</v>
      </c>
      <c r="B1197" s="15" t="s">
        <v>318</v>
      </c>
      <c r="C1197" s="22" t="s">
        <v>2138</v>
      </c>
      <c r="D1197" s="22">
        <v>2011.7</v>
      </c>
      <c r="E1197" s="16" t="s">
        <v>1182</v>
      </c>
      <c r="F1197" s="17">
        <v>172</v>
      </c>
      <c r="G1197" s="17">
        <v>405</v>
      </c>
      <c r="H1197" s="20" t="s">
        <v>6</v>
      </c>
      <c r="I1197" s="19" t="s">
        <v>236</v>
      </c>
    </row>
    <row r="1198" spans="1:10" s="13" customFormat="1" ht="28.5" customHeight="1" x14ac:dyDescent="0.2">
      <c r="A1198" s="35">
        <f t="shared" si="36"/>
        <v>1166</v>
      </c>
      <c r="B1198" s="15" t="s">
        <v>203</v>
      </c>
      <c r="C1198" s="22" t="s">
        <v>2137</v>
      </c>
      <c r="D1198" s="22">
        <v>2012.4</v>
      </c>
      <c r="E1198" s="16" t="s">
        <v>1214</v>
      </c>
      <c r="F1198" s="17">
        <v>900</v>
      </c>
      <c r="G1198" s="17">
        <v>1529</v>
      </c>
      <c r="H1198" s="20" t="s">
        <v>204</v>
      </c>
      <c r="I1198" s="19" t="s">
        <v>236</v>
      </c>
      <c r="J1198" s="4"/>
    </row>
    <row r="1199" spans="1:10" s="13" customFormat="1" ht="28.5" customHeight="1" x14ac:dyDescent="0.2">
      <c r="A1199" s="35">
        <f t="shared" si="36"/>
        <v>1167</v>
      </c>
      <c r="B1199" s="15" t="s">
        <v>216</v>
      </c>
      <c r="C1199" s="22" t="s">
        <v>2148</v>
      </c>
      <c r="D1199" s="15">
        <v>2012.8</v>
      </c>
      <c r="E1199" s="16" t="s">
        <v>1029</v>
      </c>
      <c r="F1199" s="17">
        <v>745</v>
      </c>
      <c r="G1199" s="17">
        <v>1411</v>
      </c>
      <c r="H1199" s="20" t="s">
        <v>109</v>
      </c>
      <c r="I1199" s="19" t="s">
        <v>236</v>
      </c>
      <c r="J1199" s="4"/>
    </row>
    <row r="1200" spans="1:10" s="13" customFormat="1" ht="28.5" customHeight="1" x14ac:dyDescent="0.2">
      <c r="A1200" s="35">
        <f t="shared" si="36"/>
        <v>1168</v>
      </c>
      <c r="B1200" s="15" t="s">
        <v>381</v>
      </c>
      <c r="C1200" s="22" t="s">
        <v>2138</v>
      </c>
      <c r="D1200" s="15">
        <v>2013.11</v>
      </c>
      <c r="E1200" s="16" t="s">
        <v>933</v>
      </c>
      <c r="F1200" s="17">
        <v>579</v>
      </c>
      <c r="G1200" s="17">
        <v>592</v>
      </c>
      <c r="H1200" s="20" t="s">
        <v>109</v>
      </c>
      <c r="I1200" s="19" t="s">
        <v>236</v>
      </c>
      <c r="J1200" s="143"/>
    </row>
    <row r="1201" spans="1:10" s="13" customFormat="1" ht="28.5" customHeight="1" x14ac:dyDescent="0.2">
      <c r="A1201" s="35">
        <f t="shared" si="36"/>
        <v>1169</v>
      </c>
      <c r="B1201" s="15" t="s">
        <v>2298</v>
      </c>
      <c r="C1201" s="22" t="s">
        <v>2299</v>
      </c>
      <c r="D1201" s="15">
        <v>2013.12</v>
      </c>
      <c r="E1201" s="16" t="s">
        <v>926</v>
      </c>
      <c r="F1201" s="17">
        <v>1260</v>
      </c>
      <c r="G1201" s="17">
        <v>2734</v>
      </c>
      <c r="H1201" s="20" t="s">
        <v>189</v>
      </c>
      <c r="I1201" s="19" t="s">
        <v>236</v>
      </c>
      <c r="J1201" s="143"/>
    </row>
    <row r="1202" spans="1:10" s="13" customFormat="1" ht="28.5" customHeight="1" x14ac:dyDescent="0.2">
      <c r="A1202" s="35">
        <f t="shared" si="36"/>
        <v>1170</v>
      </c>
      <c r="B1202" s="15" t="s">
        <v>542</v>
      </c>
      <c r="C1202" s="22" t="s">
        <v>2138</v>
      </c>
      <c r="D1202" s="22">
        <v>2013.12</v>
      </c>
      <c r="E1202" s="157" t="s">
        <v>1298</v>
      </c>
      <c r="F1202" s="162">
        <v>1108</v>
      </c>
      <c r="G1202" s="17">
        <v>2537</v>
      </c>
      <c r="H1202" s="20" t="s">
        <v>189</v>
      </c>
      <c r="I1202" s="19" t="s">
        <v>236</v>
      </c>
      <c r="J1202" s="143"/>
    </row>
    <row r="1203" spans="1:10" s="13" customFormat="1" ht="28.5" customHeight="1" x14ac:dyDescent="0.2">
      <c r="A1203" s="35">
        <f t="shared" si="36"/>
        <v>1171</v>
      </c>
      <c r="B1203" s="22" t="s">
        <v>417</v>
      </c>
      <c r="C1203" s="22" t="s">
        <v>2158</v>
      </c>
      <c r="D1203" s="22">
        <v>2014.2</v>
      </c>
      <c r="E1203" s="157" t="s">
        <v>1120</v>
      </c>
      <c r="F1203" s="162">
        <v>1940</v>
      </c>
      <c r="G1203" s="17">
        <v>3727</v>
      </c>
      <c r="H1203" s="20" t="s">
        <v>189</v>
      </c>
      <c r="I1203" s="19" t="s">
        <v>236</v>
      </c>
      <c r="J1203" s="4" t="s">
        <v>550</v>
      </c>
    </row>
    <row r="1204" spans="1:10" s="13" customFormat="1" ht="28.5" customHeight="1" x14ac:dyDescent="0.2">
      <c r="A1204" s="35">
        <f t="shared" si="36"/>
        <v>1172</v>
      </c>
      <c r="B1204" s="22" t="s">
        <v>414</v>
      </c>
      <c r="C1204" s="22" t="s">
        <v>2138</v>
      </c>
      <c r="D1204" s="22">
        <v>2014.2</v>
      </c>
      <c r="E1204" s="157" t="s">
        <v>1121</v>
      </c>
      <c r="F1204" s="162">
        <v>1733</v>
      </c>
      <c r="G1204" s="17">
        <v>3455</v>
      </c>
      <c r="H1204" s="20" t="s">
        <v>189</v>
      </c>
      <c r="I1204" s="19" t="s">
        <v>236</v>
      </c>
      <c r="J1204" s="143"/>
    </row>
    <row r="1205" spans="1:10" s="13" customFormat="1" ht="28.5" customHeight="1" x14ac:dyDescent="0.2">
      <c r="A1205" s="35">
        <f t="shared" si="36"/>
        <v>1173</v>
      </c>
      <c r="B1205" s="22" t="s">
        <v>422</v>
      </c>
      <c r="C1205" s="22" t="s">
        <v>2159</v>
      </c>
      <c r="D1205" s="22">
        <v>2014.3</v>
      </c>
      <c r="E1205" s="157" t="s">
        <v>951</v>
      </c>
      <c r="F1205" s="162">
        <v>260</v>
      </c>
      <c r="G1205" s="17">
        <v>636</v>
      </c>
      <c r="H1205" s="20" t="s">
        <v>109</v>
      </c>
      <c r="I1205" s="19" t="s">
        <v>236</v>
      </c>
      <c r="J1205" s="143"/>
    </row>
    <row r="1206" spans="1:10" s="13" customFormat="1" ht="28.5" customHeight="1" x14ac:dyDescent="0.2">
      <c r="A1206" s="35">
        <f t="shared" si="36"/>
        <v>1174</v>
      </c>
      <c r="B1206" s="22" t="s">
        <v>441</v>
      </c>
      <c r="C1206" s="22" t="s">
        <v>2148</v>
      </c>
      <c r="D1206" s="22">
        <v>2014.6</v>
      </c>
      <c r="E1206" s="157" t="s">
        <v>935</v>
      </c>
      <c r="F1206" s="162">
        <v>1459</v>
      </c>
      <c r="G1206" s="17">
        <v>2738</v>
      </c>
      <c r="H1206" s="20" t="s">
        <v>109</v>
      </c>
      <c r="I1206" s="19" t="s">
        <v>236</v>
      </c>
      <c r="J1206" s="143"/>
    </row>
    <row r="1207" spans="1:10" s="13" customFormat="1" ht="28.5" customHeight="1" x14ac:dyDescent="0.2">
      <c r="A1207" s="35">
        <f t="shared" si="36"/>
        <v>1175</v>
      </c>
      <c r="B1207" s="22" t="s">
        <v>448</v>
      </c>
      <c r="C1207" s="22" t="s">
        <v>2137</v>
      </c>
      <c r="D1207" s="22">
        <v>2014.6</v>
      </c>
      <c r="E1207" s="157" t="s">
        <v>935</v>
      </c>
      <c r="F1207" s="162">
        <v>1809</v>
      </c>
      <c r="G1207" s="17">
        <v>3617</v>
      </c>
      <c r="H1207" s="20" t="s">
        <v>109</v>
      </c>
      <c r="I1207" s="19" t="s">
        <v>236</v>
      </c>
      <c r="J1207" s="4"/>
    </row>
    <row r="1208" spans="1:10" s="13" customFormat="1" ht="28.5" customHeight="1" x14ac:dyDescent="0.2">
      <c r="A1208" s="35">
        <f t="shared" si="36"/>
        <v>1176</v>
      </c>
      <c r="B1208" s="22" t="s">
        <v>450</v>
      </c>
      <c r="C1208" s="22" t="s">
        <v>2137</v>
      </c>
      <c r="D1208" s="22">
        <v>2014.7</v>
      </c>
      <c r="E1208" s="157" t="s">
        <v>933</v>
      </c>
      <c r="F1208" s="162">
        <v>2406</v>
      </c>
      <c r="G1208" s="17">
        <v>4962</v>
      </c>
      <c r="H1208" s="20" t="s">
        <v>109</v>
      </c>
      <c r="I1208" s="19" t="s">
        <v>236</v>
      </c>
      <c r="J1208" s="4"/>
    </row>
    <row r="1209" spans="1:10" s="13" customFormat="1" ht="28.5" customHeight="1" x14ac:dyDescent="0.2">
      <c r="A1209" s="35">
        <f t="shared" si="36"/>
        <v>1177</v>
      </c>
      <c r="B1209" s="15" t="s">
        <v>497</v>
      </c>
      <c r="C1209" s="15" t="s">
        <v>2138</v>
      </c>
      <c r="D1209" s="22">
        <v>2014.9</v>
      </c>
      <c r="E1209" s="16" t="s">
        <v>980</v>
      </c>
      <c r="F1209" s="17">
        <v>1144</v>
      </c>
      <c r="G1209" s="17">
        <v>2060</v>
      </c>
      <c r="H1209" s="20" t="s">
        <v>109</v>
      </c>
      <c r="I1209" s="19" t="s">
        <v>236</v>
      </c>
      <c r="J1209" s="4"/>
    </row>
    <row r="1210" spans="1:10" s="13" customFormat="1" ht="28.5" customHeight="1" x14ac:dyDescent="0.2">
      <c r="A1210" s="35">
        <f t="shared" si="36"/>
        <v>1178</v>
      </c>
      <c r="B1210" s="15" t="s">
        <v>495</v>
      </c>
      <c r="C1210" s="15" t="s">
        <v>2137</v>
      </c>
      <c r="D1210" s="22">
        <v>2014.9</v>
      </c>
      <c r="E1210" s="16" t="s">
        <v>1090</v>
      </c>
      <c r="F1210" s="17">
        <v>1543</v>
      </c>
      <c r="G1210" s="17">
        <v>3077</v>
      </c>
      <c r="H1210" s="20" t="s">
        <v>109</v>
      </c>
      <c r="I1210" s="19" t="s">
        <v>236</v>
      </c>
      <c r="J1210" s="4"/>
    </row>
    <row r="1211" spans="1:10" s="13" customFormat="1" ht="28.5" customHeight="1" x14ac:dyDescent="0.2">
      <c r="A1211" s="35">
        <f t="shared" si="36"/>
        <v>1179</v>
      </c>
      <c r="B1211" s="15" t="s">
        <v>523</v>
      </c>
      <c r="C1211" s="15" t="s">
        <v>2138</v>
      </c>
      <c r="D1211" s="22">
        <v>2014.11</v>
      </c>
      <c r="E1211" s="16" t="s">
        <v>1107</v>
      </c>
      <c r="F1211" s="17">
        <v>1161</v>
      </c>
      <c r="G1211" s="17">
        <v>1932</v>
      </c>
      <c r="H1211" s="20" t="s">
        <v>109</v>
      </c>
      <c r="I1211" s="19" t="s">
        <v>236</v>
      </c>
      <c r="J1211" s="4"/>
    </row>
    <row r="1212" spans="1:10" s="13" customFormat="1" ht="28.5" customHeight="1" x14ac:dyDescent="0.2">
      <c r="A1212" s="35">
        <f t="shared" si="36"/>
        <v>1180</v>
      </c>
      <c r="B1212" s="15" t="s">
        <v>514</v>
      </c>
      <c r="C1212" s="15" t="s">
        <v>2137</v>
      </c>
      <c r="D1212" s="22">
        <v>2014.12</v>
      </c>
      <c r="E1212" s="16" t="s">
        <v>1033</v>
      </c>
      <c r="F1212" s="17">
        <v>1411</v>
      </c>
      <c r="G1212" s="17">
        <v>2291</v>
      </c>
      <c r="H1212" s="20" t="s">
        <v>109</v>
      </c>
      <c r="I1212" s="19" t="s">
        <v>236</v>
      </c>
      <c r="J1212" s="4"/>
    </row>
    <row r="1213" spans="1:10" s="13" customFormat="1" ht="28.5" customHeight="1" x14ac:dyDescent="0.2">
      <c r="A1213" s="35">
        <f t="shared" si="36"/>
        <v>1181</v>
      </c>
      <c r="B1213" s="15" t="s">
        <v>516</v>
      </c>
      <c r="C1213" s="15" t="s">
        <v>2138</v>
      </c>
      <c r="D1213" s="22">
        <v>2014.12</v>
      </c>
      <c r="E1213" s="16" t="s">
        <v>1108</v>
      </c>
      <c r="F1213" s="17">
        <v>1036</v>
      </c>
      <c r="G1213" s="17">
        <v>2503</v>
      </c>
      <c r="H1213" s="20" t="s">
        <v>109</v>
      </c>
      <c r="I1213" s="19" t="s">
        <v>236</v>
      </c>
      <c r="J1213" s="141"/>
    </row>
    <row r="1214" spans="1:10" ht="28.5" customHeight="1" x14ac:dyDescent="0.2">
      <c r="A1214" s="35">
        <f t="shared" si="36"/>
        <v>1182</v>
      </c>
      <c r="B1214" s="15" t="s">
        <v>525</v>
      </c>
      <c r="C1214" s="15" t="s">
        <v>2137</v>
      </c>
      <c r="D1214" s="22">
        <v>2014.12</v>
      </c>
      <c r="E1214" s="16" t="s">
        <v>933</v>
      </c>
      <c r="F1214" s="17">
        <v>1931</v>
      </c>
      <c r="G1214" s="17">
        <v>3481</v>
      </c>
      <c r="H1214" s="20" t="s">
        <v>109</v>
      </c>
      <c r="I1214" s="19" t="s">
        <v>236</v>
      </c>
      <c r="J1214" s="141"/>
    </row>
    <row r="1215" spans="1:10" ht="28.5" customHeight="1" x14ac:dyDescent="0.2">
      <c r="A1215" s="35">
        <f t="shared" si="36"/>
        <v>1183</v>
      </c>
      <c r="B1215" s="22" t="s">
        <v>2177</v>
      </c>
      <c r="C1215" s="22" t="s">
        <v>2178</v>
      </c>
      <c r="D1215" s="22">
        <v>2015.3</v>
      </c>
      <c r="E1215" s="24" t="s">
        <v>981</v>
      </c>
      <c r="F1215" s="23">
        <v>1244</v>
      </c>
      <c r="G1215" s="23">
        <v>2394</v>
      </c>
      <c r="H1215" s="25" t="s">
        <v>109</v>
      </c>
      <c r="I1215" s="27" t="s">
        <v>236</v>
      </c>
      <c r="J1215" s="141"/>
    </row>
    <row r="1216" spans="1:10" ht="28.5" customHeight="1" x14ac:dyDescent="0.2">
      <c r="A1216" s="35">
        <f t="shared" si="36"/>
        <v>1184</v>
      </c>
      <c r="B1216" s="22" t="s">
        <v>560</v>
      </c>
      <c r="C1216" s="22" t="s">
        <v>2137</v>
      </c>
      <c r="D1216" s="22">
        <v>2015.6</v>
      </c>
      <c r="E1216" s="24" t="s">
        <v>980</v>
      </c>
      <c r="F1216" s="23">
        <v>605</v>
      </c>
      <c r="G1216" s="23">
        <v>1152</v>
      </c>
      <c r="H1216" s="25" t="s">
        <v>109</v>
      </c>
      <c r="I1216" s="27" t="s">
        <v>236</v>
      </c>
      <c r="J1216" s="141"/>
    </row>
    <row r="1217" spans="1:10" ht="28.5" customHeight="1" x14ac:dyDescent="0.2">
      <c r="A1217" s="35">
        <f t="shared" si="36"/>
        <v>1185</v>
      </c>
      <c r="B1217" s="22" t="s">
        <v>561</v>
      </c>
      <c r="C1217" s="22" t="s">
        <v>2138</v>
      </c>
      <c r="D1217" s="22">
        <v>2015.6</v>
      </c>
      <c r="E1217" s="24" t="s">
        <v>980</v>
      </c>
      <c r="F1217" s="23">
        <v>464</v>
      </c>
      <c r="G1217" s="23">
        <v>1183</v>
      </c>
      <c r="H1217" s="25" t="s">
        <v>109</v>
      </c>
      <c r="I1217" s="27" t="s">
        <v>236</v>
      </c>
      <c r="J1217" s="141"/>
    </row>
    <row r="1218" spans="1:10" ht="28.5" customHeight="1" x14ac:dyDescent="0.2">
      <c r="A1218" s="35">
        <f t="shared" si="36"/>
        <v>1186</v>
      </c>
      <c r="B1218" s="22" t="s">
        <v>563</v>
      </c>
      <c r="C1218" s="22" t="s">
        <v>2138</v>
      </c>
      <c r="D1218" s="22">
        <v>2015.6</v>
      </c>
      <c r="E1218" s="24" t="s">
        <v>1075</v>
      </c>
      <c r="F1218" s="23">
        <v>2076</v>
      </c>
      <c r="G1218" s="23">
        <v>4012</v>
      </c>
      <c r="H1218" s="25" t="s">
        <v>109</v>
      </c>
      <c r="I1218" s="27" t="s">
        <v>236</v>
      </c>
      <c r="J1218" s="141"/>
    </row>
    <row r="1219" spans="1:10" ht="28.5" customHeight="1" x14ac:dyDescent="0.2">
      <c r="A1219" s="35">
        <f t="shared" si="36"/>
        <v>1187</v>
      </c>
      <c r="B1219" s="22" t="s">
        <v>580</v>
      </c>
      <c r="C1219" s="22" t="s">
        <v>2187</v>
      </c>
      <c r="D1219" s="22">
        <v>2015.7</v>
      </c>
      <c r="E1219" s="24" t="s">
        <v>1079</v>
      </c>
      <c r="F1219" s="23">
        <v>1526</v>
      </c>
      <c r="G1219" s="23">
        <v>3056</v>
      </c>
      <c r="H1219" s="25" t="s">
        <v>189</v>
      </c>
      <c r="I1219" s="27" t="s">
        <v>236</v>
      </c>
      <c r="J1219" s="141"/>
    </row>
    <row r="1220" spans="1:10" ht="28.5" customHeight="1" x14ac:dyDescent="0.2">
      <c r="A1220" s="35">
        <f t="shared" si="36"/>
        <v>1188</v>
      </c>
      <c r="B1220" s="22" t="s">
        <v>582</v>
      </c>
      <c r="C1220" s="22" t="s">
        <v>2138</v>
      </c>
      <c r="D1220" s="22">
        <v>2015.8</v>
      </c>
      <c r="E1220" s="24" t="s">
        <v>951</v>
      </c>
      <c r="F1220" s="23">
        <v>1519</v>
      </c>
      <c r="G1220" s="23">
        <v>3546</v>
      </c>
      <c r="H1220" s="25" t="s">
        <v>189</v>
      </c>
      <c r="I1220" s="27" t="s">
        <v>236</v>
      </c>
      <c r="J1220" s="141"/>
    </row>
    <row r="1221" spans="1:10" ht="28.5" customHeight="1" x14ac:dyDescent="0.2">
      <c r="A1221" s="35">
        <f t="shared" si="36"/>
        <v>1189</v>
      </c>
      <c r="B1221" s="22" t="s">
        <v>597</v>
      </c>
      <c r="C1221" s="22" t="s">
        <v>2138</v>
      </c>
      <c r="D1221" s="22">
        <v>2015.9</v>
      </c>
      <c r="E1221" s="24" t="s">
        <v>1032</v>
      </c>
      <c r="F1221" s="23">
        <v>245</v>
      </c>
      <c r="G1221" s="23">
        <v>472</v>
      </c>
      <c r="H1221" s="25" t="s">
        <v>109</v>
      </c>
      <c r="I1221" s="27" t="s">
        <v>236</v>
      </c>
      <c r="J1221" s="141"/>
    </row>
    <row r="1222" spans="1:10" ht="28.5" customHeight="1" x14ac:dyDescent="0.2">
      <c r="A1222" s="35">
        <f t="shared" si="36"/>
        <v>1190</v>
      </c>
      <c r="B1222" s="22" t="s">
        <v>1348</v>
      </c>
      <c r="C1222" s="22" t="s">
        <v>2138</v>
      </c>
      <c r="D1222" s="22">
        <v>2015.9</v>
      </c>
      <c r="E1222" s="24" t="s">
        <v>884</v>
      </c>
      <c r="F1222" s="23">
        <v>1724</v>
      </c>
      <c r="G1222" s="23">
        <v>1468</v>
      </c>
      <c r="H1222" s="25" t="s">
        <v>109</v>
      </c>
      <c r="I1222" s="27" t="s">
        <v>236</v>
      </c>
      <c r="J1222" s="141"/>
    </row>
    <row r="1223" spans="1:10" ht="28.5" customHeight="1" x14ac:dyDescent="0.2">
      <c r="A1223" s="35">
        <f t="shared" si="36"/>
        <v>1191</v>
      </c>
      <c r="B1223" s="22" t="s">
        <v>615</v>
      </c>
      <c r="C1223" s="22" t="s">
        <v>2124</v>
      </c>
      <c r="D1223" s="22">
        <v>2015.11</v>
      </c>
      <c r="E1223" s="24" t="s">
        <v>980</v>
      </c>
      <c r="F1223" s="23">
        <v>437</v>
      </c>
      <c r="G1223" s="23">
        <v>753</v>
      </c>
      <c r="H1223" s="25" t="s">
        <v>109</v>
      </c>
      <c r="I1223" s="27" t="s">
        <v>236</v>
      </c>
      <c r="J1223" s="141"/>
    </row>
    <row r="1224" spans="1:10" ht="28.5" customHeight="1" x14ac:dyDescent="0.2">
      <c r="A1224" s="35">
        <f t="shared" si="36"/>
        <v>1192</v>
      </c>
      <c r="B1224" s="30" t="s">
        <v>626</v>
      </c>
      <c r="C1224" s="30" t="s">
        <v>2137</v>
      </c>
      <c r="D1224" s="30">
        <v>2015.12</v>
      </c>
      <c r="E1224" s="31" t="s">
        <v>950</v>
      </c>
      <c r="F1224" s="32">
        <v>1437</v>
      </c>
      <c r="G1224" s="32">
        <v>2395</v>
      </c>
      <c r="H1224" s="33" t="s">
        <v>189</v>
      </c>
      <c r="I1224" s="34" t="s">
        <v>236</v>
      </c>
      <c r="J1224" s="141"/>
    </row>
    <row r="1225" spans="1:10" ht="28.5" customHeight="1" x14ac:dyDescent="0.2">
      <c r="A1225" s="35">
        <f t="shared" si="36"/>
        <v>1193</v>
      </c>
      <c r="B1225" s="2" t="s">
        <v>633</v>
      </c>
      <c r="C1225" s="2" t="s">
        <v>2138</v>
      </c>
      <c r="D1225" s="2">
        <v>2015.12</v>
      </c>
      <c r="E1225" s="37" t="s">
        <v>992</v>
      </c>
      <c r="F1225" s="38">
        <v>1932</v>
      </c>
      <c r="G1225" s="38">
        <v>3200</v>
      </c>
      <c r="H1225" s="41" t="s">
        <v>189</v>
      </c>
      <c r="I1225" s="40" t="s">
        <v>236</v>
      </c>
      <c r="J1225" s="141"/>
    </row>
    <row r="1226" spans="1:10" ht="28.5" customHeight="1" x14ac:dyDescent="0.2">
      <c r="A1226" s="35">
        <f t="shared" si="36"/>
        <v>1194</v>
      </c>
      <c r="B1226" s="2" t="s">
        <v>650</v>
      </c>
      <c r="C1226" s="2" t="s">
        <v>2137</v>
      </c>
      <c r="D1226" s="2">
        <v>2016.3</v>
      </c>
      <c r="E1226" s="37" t="s">
        <v>1054</v>
      </c>
      <c r="F1226" s="38">
        <v>824</v>
      </c>
      <c r="G1226" s="38">
        <v>1524</v>
      </c>
      <c r="H1226" s="41" t="s">
        <v>109</v>
      </c>
      <c r="I1226" s="40" t="s">
        <v>236</v>
      </c>
      <c r="J1226" s="141"/>
    </row>
    <row r="1227" spans="1:10" ht="28.5" customHeight="1" x14ac:dyDescent="0.2">
      <c r="A1227" s="35">
        <f t="shared" si="36"/>
        <v>1195</v>
      </c>
      <c r="B1227" s="2" t="s">
        <v>664</v>
      </c>
      <c r="C1227" s="2" t="s">
        <v>2148</v>
      </c>
      <c r="D1227" s="2">
        <v>2016.5</v>
      </c>
      <c r="E1227" s="37" t="s">
        <v>980</v>
      </c>
      <c r="F1227" s="38">
        <v>611</v>
      </c>
      <c r="G1227" s="38">
        <v>1007</v>
      </c>
      <c r="H1227" s="41" t="s">
        <v>109</v>
      </c>
      <c r="I1227" s="40" t="s">
        <v>236</v>
      </c>
      <c r="J1227" s="143"/>
    </row>
    <row r="1228" spans="1:10" ht="28.5" customHeight="1" x14ac:dyDescent="0.2">
      <c r="A1228" s="35">
        <f t="shared" si="36"/>
        <v>1196</v>
      </c>
      <c r="B1228" s="2" t="s">
        <v>662</v>
      </c>
      <c r="C1228" s="2" t="s">
        <v>2138</v>
      </c>
      <c r="D1228" s="2">
        <v>2016.5</v>
      </c>
      <c r="E1228" s="37" t="s">
        <v>926</v>
      </c>
      <c r="F1228" s="38">
        <v>1347</v>
      </c>
      <c r="G1228" s="38">
        <v>2156</v>
      </c>
      <c r="H1228" s="41" t="s">
        <v>109</v>
      </c>
      <c r="I1228" s="40" t="s">
        <v>236</v>
      </c>
      <c r="J1228" s="143"/>
    </row>
    <row r="1229" spans="1:10" ht="28.5" customHeight="1" x14ac:dyDescent="0.2">
      <c r="A1229" s="35">
        <f t="shared" si="36"/>
        <v>1197</v>
      </c>
      <c r="B1229" s="2" t="s">
        <v>699</v>
      </c>
      <c r="C1229" s="2" t="s">
        <v>2216</v>
      </c>
      <c r="D1229" s="2">
        <v>2016.8</v>
      </c>
      <c r="E1229" s="37" t="s">
        <v>1021</v>
      </c>
      <c r="F1229" s="38">
        <v>347</v>
      </c>
      <c r="G1229" s="38">
        <v>645</v>
      </c>
      <c r="H1229" s="41" t="s">
        <v>109</v>
      </c>
      <c r="I1229" s="40" t="s">
        <v>236</v>
      </c>
      <c r="J1229" s="143"/>
    </row>
    <row r="1230" spans="1:10" ht="28.5" customHeight="1" x14ac:dyDescent="0.2">
      <c r="A1230" s="35">
        <f t="shared" si="36"/>
        <v>1198</v>
      </c>
      <c r="B1230" s="2" t="s">
        <v>700</v>
      </c>
      <c r="C1230" s="2" t="s">
        <v>2138</v>
      </c>
      <c r="D1230" s="2">
        <v>2016.8</v>
      </c>
      <c r="E1230" s="37" t="s">
        <v>1016</v>
      </c>
      <c r="F1230" s="38">
        <v>1609</v>
      </c>
      <c r="G1230" s="38">
        <v>2212</v>
      </c>
      <c r="H1230" s="41" t="s">
        <v>109</v>
      </c>
      <c r="I1230" s="40" t="s">
        <v>236</v>
      </c>
      <c r="J1230" s="141"/>
    </row>
    <row r="1231" spans="1:10" ht="28.5" customHeight="1" x14ac:dyDescent="0.2">
      <c r="A1231" s="35">
        <f t="shared" si="36"/>
        <v>1199</v>
      </c>
      <c r="B1231" s="2" t="s">
        <v>1361</v>
      </c>
      <c r="C1231" s="2" t="s">
        <v>2148</v>
      </c>
      <c r="D1231" s="2">
        <v>2016.8</v>
      </c>
      <c r="E1231" s="37" t="s">
        <v>1022</v>
      </c>
      <c r="F1231" s="38">
        <v>658</v>
      </c>
      <c r="G1231" s="38">
        <v>1082</v>
      </c>
      <c r="H1231" s="41" t="s">
        <v>109</v>
      </c>
      <c r="I1231" s="40" t="s">
        <v>236</v>
      </c>
      <c r="J1231" s="141"/>
    </row>
    <row r="1232" spans="1:10" ht="28.5" customHeight="1" x14ac:dyDescent="0.2">
      <c r="A1232" s="35">
        <f t="shared" si="36"/>
        <v>1200</v>
      </c>
      <c r="B1232" s="2" t="s">
        <v>381</v>
      </c>
      <c r="C1232" s="2" t="s">
        <v>2219</v>
      </c>
      <c r="D1232" s="2">
        <v>2016.8</v>
      </c>
      <c r="E1232" s="37" t="s">
        <v>933</v>
      </c>
      <c r="F1232" s="38">
        <v>280</v>
      </c>
      <c r="G1232" s="38">
        <v>298</v>
      </c>
      <c r="H1232" s="41" t="s">
        <v>189</v>
      </c>
      <c r="I1232" s="40" t="s">
        <v>236</v>
      </c>
      <c r="J1232" s="141"/>
    </row>
    <row r="1233" spans="1:10" ht="28.5" customHeight="1" x14ac:dyDescent="0.2">
      <c r="A1233" s="35">
        <f t="shared" si="36"/>
        <v>1201</v>
      </c>
      <c r="B1233" s="2" t="s">
        <v>712</v>
      </c>
      <c r="C1233" s="2" t="s">
        <v>2148</v>
      </c>
      <c r="D1233" s="2">
        <v>2016.8</v>
      </c>
      <c r="E1233" s="37" t="s">
        <v>1016</v>
      </c>
      <c r="F1233" s="38">
        <v>1229</v>
      </c>
      <c r="G1233" s="38">
        <v>2595</v>
      </c>
      <c r="H1233" s="41" t="s">
        <v>180</v>
      </c>
      <c r="I1233" s="40" t="s">
        <v>236</v>
      </c>
      <c r="J1233" s="141"/>
    </row>
    <row r="1234" spans="1:10" ht="28.5" customHeight="1" x14ac:dyDescent="0.2">
      <c r="A1234" s="35">
        <f t="shared" si="36"/>
        <v>1202</v>
      </c>
      <c r="B1234" s="2" t="s">
        <v>751</v>
      </c>
      <c r="C1234" s="2" t="s">
        <v>2225</v>
      </c>
      <c r="D1234" s="60">
        <v>2016.1</v>
      </c>
      <c r="E1234" s="37" t="s">
        <v>950</v>
      </c>
      <c r="F1234" s="38">
        <v>1308</v>
      </c>
      <c r="G1234" s="38">
        <v>2772</v>
      </c>
      <c r="H1234" s="41" t="s">
        <v>180</v>
      </c>
      <c r="I1234" s="40" t="s">
        <v>236</v>
      </c>
      <c r="J1234" s="141"/>
    </row>
    <row r="1235" spans="1:10" ht="28.5" customHeight="1" x14ac:dyDescent="0.2">
      <c r="A1235" s="35">
        <f t="shared" si="36"/>
        <v>1203</v>
      </c>
      <c r="B1235" s="2" t="s">
        <v>752</v>
      </c>
      <c r="C1235" s="2" t="s">
        <v>2138</v>
      </c>
      <c r="D1235" s="60">
        <v>2016.1</v>
      </c>
      <c r="E1235" s="37" t="s">
        <v>950</v>
      </c>
      <c r="F1235" s="38">
        <v>214</v>
      </c>
      <c r="G1235" s="38">
        <v>326</v>
      </c>
      <c r="H1235" s="41" t="s">
        <v>180</v>
      </c>
      <c r="I1235" s="40" t="s">
        <v>236</v>
      </c>
      <c r="J1235" s="141"/>
    </row>
    <row r="1236" spans="1:10" ht="28.5" customHeight="1" x14ac:dyDescent="0.2">
      <c r="A1236" s="35">
        <f t="shared" si="36"/>
        <v>1204</v>
      </c>
      <c r="B1236" s="2" t="s">
        <v>1363</v>
      </c>
      <c r="C1236" s="2" t="s">
        <v>2233</v>
      </c>
      <c r="D1236" s="2">
        <v>2016.12</v>
      </c>
      <c r="E1236" s="37" t="s">
        <v>941</v>
      </c>
      <c r="F1236" s="38">
        <v>201</v>
      </c>
      <c r="G1236" s="38">
        <v>340</v>
      </c>
      <c r="H1236" s="41" t="s">
        <v>180</v>
      </c>
      <c r="I1236" s="84" t="s">
        <v>236</v>
      </c>
      <c r="J1236" s="141"/>
    </row>
    <row r="1237" spans="1:10" ht="28.5" customHeight="1" x14ac:dyDescent="0.2">
      <c r="A1237" s="35">
        <f t="shared" si="36"/>
        <v>1205</v>
      </c>
      <c r="B1237" s="2" t="s">
        <v>803</v>
      </c>
      <c r="C1237" s="2" t="s">
        <v>2137</v>
      </c>
      <c r="D1237" s="2">
        <v>2017.2</v>
      </c>
      <c r="E1237" s="37" t="s">
        <v>944</v>
      </c>
      <c r="F1237" s="81">
        <v>1116</v>
      </c>
      <c r="G1237" s="38">
        <v>2605</v>
      </c>
      <c r="H1237" s="83" t="s">
        <v>109</v>
      </c>
      <c r="I1237" s="84" t="s">
        <v>236</v>
      </c>
      <c r="J1237" s="141"/>
    </row>
    <row r="1238" spans="1:10" ht="28.5" customHeight="1" x14ac:dyDescent="0.2">
      <c r="A1238" s="35">
        <f t="shared" si="36"/>
        <v>1206</v>
      </c>
      <c r="B1238" s="2" t="s">
        <v>805</v>
      </c>
      <c r="C1238" s="2" t="s">
        <v>2138</v>
      </c>
      <c r="D1238" s="2">
        <v>2017.2</v>
      </c>
      <c r="E1238" s="37" t="s">
        <v>944</v>
      </c>
      <c r="F1238" s="81">
        <v>1113</v>
      </c>
      <c r="G1238" s="38">
        <v>2450</v>
      </c>
      <c r="H1238" s="83" t="s">
        <v>189</v>
      </c>
      <c r="I1238" s="84" t="s">
        <v>236</v>
      </c>
      <c r="J1238" s="141"/>
    </row>
    <row r="1239" spans="1:10" ht="28.5" customHeight="1" x14ac:dyDescent="0.2">
      <c r="A1239" s="35">
        <f t="shared" si="36"/>
        <v>1207</v>
      </c>
      <c r="B1239" s="2" t="s">
        <v>804</v>
      </c>
      <c r="C1239" s="2" t="s">
        <v>2237</v>
      </c>
      <c r="D1239" s="2">
        <v>2017.2</v>
      </c>
      <c r="E1239" s="37" t="s">
        <v>944</v>
      </c>
      <c r="F1239" s="81">
        <v>155</v>
      </c>
      <c r="G1239" s="38">
        <v>340</v>
      </c>
      <c r="H1239" s="83" t="s">
        <v>109</v>
      </c>
      <c r="I1239" s="84" t="s">
        <v>236</v>
      </c>
      <c r="J1239" s="141"/>
    </row>
    <row r="1240" spans="1:10" ht="28.5" customHeight="1" x14ac:dyDescent="0.2">
      <c r="A1240" s="35">
        <f t="shared" si="36"/>
        <v>1208</v>
      </c>
      <c r="B1240" s="2" t="s">
        <v>816</v>
      </c>
      <c r="C1240" s="2" t="s">
        <v>2159</v>
      </c>
      <c r="D1240" s="2">
        <v>2017.3</v>
      </c>
      <c r="E1240" s="37" t="s">
        <v>929</v>
      </c>
      <c r="F1240" s="38">
        <v>405</v>
      </c>
      <c r="G1240" s="38">
        <v>1022</v>
      </c>
      <c r="H1240" s="83" t="s">
        <v>109</v>
      </c>
      <c r="I1240" s="84" t="s">
        <v>236</v>
      </c>
      <c r="J1240" s="141"/>
    </row>
    <row r="1241" spans="1:10" ht="28.5" customHeight="1" x14ac:dyDescent="0.2">
      <c r="A1241" s="35">
        <f t="shared" si="36"/>
        <v>1209</v>
      </c>
      <c r="B1241" s="2" t="s">
        <v>809</v>
      </c>
      <c r="C1241" s="2" t="s">
        <v>2240</v>
      </c>
      <c r="D1241" s="2">
        <v>2017.3</v>
      </c>
      <c r="E1241" s="37" t="s">
        <v>929</v>
      </c>
      <c r="F1241" s="38">
        <v>1464</v>
      </c>
      <c r="G1241" s="38">
        <v>5155</v>
      </c>
      <c r="H1241" s="83" t="s">
        <v>254</v>
      </c>
      <c r="I1241" s="84" t="s">
        <v>236</v>
      </c>
      <c r="J1241" s="141"/>
    </row>
    <row r="1242" spans="1:10" ht="28.5" customHeight="1" x14ac:dyDescent="0.2">
      <c r="A1242" s="35">
        <f t="shared" si="36"/>
        <v>1210</v>
      </c>
      <c r="B1242" s="2" t="s">
        <v>810</v>
      </c>
      <c r="C1242" s="2" t="s">
        <v>2159</v>
      </c>
      <c r="D1242" s="2">
        <v>2017.3</v>
      </c>
      <c r="E1242" s="37" t="s">
        <v>960</v>
      </c>
      <c r="F1242" s="38">
        <v>429</v>
      </c>
      <c r="G1242" s="38">
        <v>849</v>
      </c>
      <c r="H1242" s="83" t="s">
        <v>109</v>
      </c>
      <c r="I1242" s="84" t="s">
        <v>236</v>
      </c>
      <c r="J1242" s="141"/>
    </row>
    <row r="1243" spans="1:10" ht="28.5" customHeight="1" x14ac:dyDescent="0.2">
      <c r="A1243" s="35">
        <f t="shared" si="36"/>
        <v>1211</v>
      </c>
      <c r="B1243" s="2" t="s">
        <v>823</v>
      </c>
      <c r="C1243" s="2" t="s">
        <v>2148</v>
      </c>
      <c r="D1243" s="2">
        <v>2017.5</v>
      </c>
      <c r="E1243" s="37" t="s">
        <v>932</v>
      </c>
      <c r="F1243" s="38">
        <v>545</v>
      </c>
      <c r="G1243" s="38">
        <v>1079</v>
      </c>
      <c r="H1243" s="41" t="s">
        <v>189</v>
      </c>
      <c r="I1243" s="84" t="s">
        <v>236</v>
      </c>
      <c r="J1243" s="141"/>
    </row>
    <row r="1244" spans="1:10" ht="28.5" customHeight="1" x14ac:dyDescent="0.2">
      <c r="A1244" s="35">
        <f t="shared" si="36"/>
        <v>1212</v>
      </c>
      <c r="B1244" s="89" t="s">
        <v>863</v>
      </c>
      <c r="C1244" s="2" t="s">
        <v>2137</v>
      </c>
      <c r="D1244" s="2">
        <v>2017.7</v>
      </c>
      <c r="E1244" s="37" t="s">
        <v>902</v>
      </c>
      <c r="F1244" s="38">
        <v>841</v>
      </c>
      <c r="G1244" s="38">
        <v>1898</v>
      </c>
      <c r="H1244" s="41" t="s">
        <v>189</v>
      </c>
      <c r="I1244" s="40" t="s">
        <v>236</v>
      </c>
      <c r="J1244" s="141"/>
    </row>
    <row r="1245" spans="1:10" ht="28.5" customHeight="1" x14ac:dyDescent="0.2">
      <c r="A1245" s="35">
        <f t="shared" si="36"/>
        <v>1213</v>
      </c>
      <c r="B1245" s="89" t="s">
        <v>860</v>
      </c>
      <c r="C1245" s="2" t="s">
        <v>2225</v>
      </c>
      <c r="D1245" s="2">
        <v>2017.7</v>
      </c>
      <c r="E1245" s="37" t="s">
        <v>892</v>
      </c>
      <c r="F1245" s="38">
        <v>1731</v>
      </c>
      <c r="G1245" s="38">
        <v>4849</v>
      </c>
      <c r="H1245" s="41" t="s">
        <v>189</v>
      </c>
      <c r="I1245" s="40" t="s">
        <v>236</v>
      </c>
      <c r="J1245" s="141"/>
    </row>
    <row r="1246" spans="1:10" ht="28.5" customHeight="1" x14ac:dyDescent="0.2">
      <c r="A1246" s="35">
        <f t="shared" si="36"/>
        <v>1214</v>
      </c>
      <c r="B1246" s="89" t="s">
        <v>873</v>
      </c>
      <c r="C1246" s="2" t="s">
        <v>2138</v>
      </c>
      <c r="D1246" s="2">
        <v>2017.8</v>
      </c>
      <c r="E1246" s="37" t="s">
        <v>884</v>
      </c>
      <c r="F1246" s="38">
        <v>381</v>
      </c>
      <c r="G1246" s="38">
        <v>341</v>
      </c>
      <c r="H1246" s="41" t="s">
        <v>6</v>
      </c>
      <c r="I1246" s="40" t="s">
        <v>236</v>
      </c>
      <c r="J1246" s="141"/>
    </row>
    <row r="1247" spans="1:10" ht="28.5" customHeight="1" x14ac:dyDescent="0.2">
      <c r="A1247" s="35">
        <f t="shared" si="36"/>
        <v>1215</v>
      </c>
      <c r="B1247" s="89" t="s">
        <v>1382</v>
      </c>
      <c r="C1247" s="2" t="s">
        <v>2138</v>
      </c>
      <c r="D1247" s="2">
        <v>2017.9</v>
      </c>
      <c r="E1247" s="37" t="s">
        <v>1308</v>
      </c>
      <c r="F1247" s="38">
        <v>2149</v>
      </c>
      <c r="G1247" s="38">
        <v>4142</v>
      </c>
      <c r="H1247" s="41" t="s">
        <v>6</v>
      </c>
      <c r="I1247" s="40" t="s">
        <v>236</v>
      </c>
      <c r="J1247" s="141"/>
    </row>
    <row r="1248" spans="1:10" ht="28.5" customHeight="1" x14ac:dyDescent="0.2">
      <c r="A1248" s="35">
        <f t="shared" si="36"/>
        <v>1216</v>
      </c>
      <c r="B1248" s="89" t="s">
        <v>1399</v>
      </c>
      <c r="C1248" s="2" t="s">
        <v>2138</v>
      </c>
      <c r="D1248" s="60">
        <v>2017.1</v>
      </c>
      <c r="E1248" s="37" t="s">
        <v>884</v>
      </c>
      <c r="F1248" s="38">
        <v>180</v>
      </c>
      <c r="G1248" s="38">
        <v>1971</v>
      </c>
      <c r="H1248" s="41" t="s">
        <v>6</v>
      </c>
      <c r="I1248" s="40" t="s">
        <v>236</v>
      </c>
      <c r="J1248" s="141"/>
    </row>
    <row r="1249" spans="1:10" ht="28.5" customHeight="1" x14ac:dyDescent="0.2">
      <c r="A1249" s="35">
        <f t="shared" si="36"/>
        <v>1217</v>
      </c>
      <c r="B1249" s="89" t="s">
        <v>1404</v>
      </c>
      <c r="C1249" s="2" t="s">
        <v>2237</v>
      </c>
      <c r="D1249" s="2">
        <v>2017.11</v>
      </c>
      <c r="E1249" s="37" t="s">
        <v>1205</v>
      </c>
      <c r="F1249" s="38">
        <v>2049</v>
      </c>
      <c r="G1249" s="38">
        <v>4815</v>
      </c>
      <c r="H1249" s="41" t="s">
        <v>180</v>
      </c>
      <c r="I1249" s="40" t="s">
        <v>236</v>
      </c>
      <c r="J1249" s="141"/>
    </row>
    <row r="1250" spans="1:10" ht="28.5" customHeight="1" x14ac:dyDescent="0.2">
      <c r="A1250" s="35">
        <f t="shared" si="36"/>
        <v>1218</v>
      </c>
      <c r="B1250" s="89" t="s">
        <v>1433</v>
      </c>
      <c r="C1250" s="2" t="s">
        <v>2124</v>
      </c>
      <c r="D1250" s="2">
        <v>2017.12</v>
      </c>
      <c r="E1250" s="201" t="s">
        <v>1434</v>
      </c>
      <c r="F1250" s="38">
        <v>542</v>
      </c>
      <c r="G1250" s="38">
        <v>1482</v>
      </c>
      <c r="H1250" s="41" t="s">
        <v>189</v>
      </c>
      <c r="I1250" s="40" t="s">
        <v>236</v>
      </c>
      <c r="J1250" s="141"/>
    </row>
    <row r="1251" spans="1:10" ht="28.5" customHeight="1" x14ac:dyDescent="0.2">
      <c r="A1251" s="35">
        <f t="shared" si="36"/>
        <v>1219</v>
      </c>
      <c r="B1251" s="89" t="s">
        <v>1454</v>
      </c>
      <c r="C1251" s="2" t="s">
        <v>2225</v>
      </c>
      <c r="D1251" s="2">
        <v>2017.12</v>
      </c>
      <c r="E1251" s="201" t="s">
        <v>1444</v>
      </c>
      <c r="F1251" s="38">
        <v>1384</v>
      </c>
      <c r="G1251" s="38">
        <v>3239</v>
      </c>
      <c r="H1251" s="41" t="s">
        <v>109</v>
      </c>
      <c r="I1251" s="40" t="s">
        <v>236</v>
      </c>
      <c r="J1251" s="141"/>
    </row>
    <row r="1252" spans="1:10" ht="28.5" customHeight="1" x14ac:dyDescent="0.2">
      <c r="A1252" s="35">
        <f t="shared" si="36"/>
        <v>1220</v>
      </c>
      <c r="B1252" s="89" t="s">
        <v>1445</v>
      </c>
      <c r="C1252" s="2" t="s">
        <v>2225</v>
      </c>
      <c r="D1252" s="2">
        <v>2017.12</v>
      </c>
      <c r="E1252" s="201" t="s">
        <v>1446</v>
      </c>
      <c r="F1252" s="38">
        <v>739</v>
      </c>
      <c r="G1252" s="38">
        <v>1159</v>
      </c>
      <c r="H1252" s="41" t="s">
        <v>109</v>
      </c>
      <c r="I1252" s="40" t="s">
        <v>236</v>
      </c>
      <c r="J1252" s="141"/>
    </row>
    <row r="1253" spans="1:10" ht="28.5" customHeight="1" x14ac:dyDescent="0.2">
      <c r="A1253" s="35">
        <f t="shared" si="36"/>
        <v>1221</v>
      </c>
      <c r="B1253" s="2" t="s">
        <v>1522</v>
      </c>
      <c r="C1253" s="2" t="s">
        <v>2159</v>
      </c>
      <c r="D1253" s="2">
        <v>2018.4</v>
      </c>
      <c r="E1253" s="198" t="s">
        <v>1537</v>
      </c>
      <c r="F1253" s="38">
        <v>5878</v>
      </c>
      <c r="G1253" s="38">
        <v>12043</v>
      </c>
      <c r="H1253" s="41" t="s">
        <v>109</v>
      </c>
      <c r="I1253" s="40" t="s">
        <v>188</v>
      </c>
      <c r="J1253" s="141"/>
    </row>
    <row r="1254" spans="1:10" ht="28.5" customHeight="1" x14ac:dyDescent="0.2">
      <c r="A1254" s="35">
        <f t="shared" si="36"/>
        <v>1222</v>
      </c>
      <c r="B1254" s="89" t="s">
        <v>1579</v>
      </c>
      <c r="C1254" s="2" t="s">
        <v>2124</v>
      </c>
      <c r="D1254" s="2">
        <v>2018.5</v>
      </c>
      <c r="E1254" s="37" t="s">
        <v>1556</v>
      </c>
      <c r="F1254" s="38">
        <v>2469</v>
      </c>
      <c r="G1254" s="38">
        <v>4999</v>
      </c>
      <c r="H1254" s="41" t="s">
        <v>6</v>
      </c>
      <c r="I1254" s="40" t="s">
        <v>188</v>
      </c>
      <c r="J1254" s="141"/>
    </row>
    <row r="1255" spans="1:10" ht="28.5" customHeight="1" x14ac:dyDescent="0.2">
      <c r="A1255" s="35">
        <f t="shared" si="36"/>
        <v>1223</v>
      </c>
      <c r="B1255" s="89" t="s">
        <v>1548</v>
      </c>
      <c r="C1255" s="2" t="s">
        <v>2138</v>
      </c>
      <c r="D1255" s="2">
        <v>2018.5</v>
      </c>
      <c r="E1255" s="37" t="s">
        <v>1564</v>
      </c>
      <c r="F1255" s="38">
        <v>525</v>
      </c>
      <c r="G1255" s="38">
        <v>940</v>
      </c>
      <c r="H1255" s="41" t="s">
        <v>6</v>
      </c>
      <c r="I1255" s="40" t="s">
        <v>188</v>
      </c>
      <c r="J1255" s="141"/>
    </row>
    <row r="1256" spans="1:10" ht="28.5" customHeight="1" x14ac:dyDescent="0.2">
      <c r="A1256" s="35">
        <f t="shared" si="36"/>
        <v>1224</v>
      </c>
      <c r="B1256" s="89" t="s">
        <v>1582</v>
      </c>
      <c r="C1256" s="2" t="s">
        <v>2124</v>
      </c>
      <c r="D1256" s="2">
        <v>2018.6</v>
      </c>
      <c r="E1256" s="37" t="s">
        <v>1201</v>
      </c>
      <c r="F1256" s="38">
        <v>1788</v>
      </c>
      <c r="G1256" s="38">
        <v>3954</v>
      </c>
      <c r="H1256" s="41" t="s">
        <v>180</v>
      </c>
      <c r="I1256" s="40" t="s">
        <v>1596</v>
      </c>
      <c r="J1256" s="141"/>
    </row>
    <row r="1257" spans="1:10" ht="28.5" customHeight="1" x14ac:dyDescent="0.2">
      <c r="A1257" s="35">
        <f t="shared" si="36"/>
        <v>1225</v>
      </c>
      <c r="B1257" s="2" t="s">
        <v>1583</v>
      </c>
      <c r="C1257" s="2" t="s">
        <v>2124</v>
      </c>
      <c r="D1257" s="2">
        <v>2018.6</v>
      </c>
      <c r="E1257" s="37" t="s">
        <v>1591</v>
      </c>
      <c r="F1257" s="38">
        <v>1393</v>
      </c>
      <c r="G1257" s="38">
        <v>1666</v>
      </c>
      <c r="H1257" s="41" t="s">
        <v>108</v>
      </c>
      <c r="I1257" s="40" t="s">
        <v>1597</v>
      </c>
      <c r="J1257" s="141"/>
    </row>
    <row r="1258" spans="1:10" ht="28.5" customHeight="1" x14ac:dyDescent="0.2">
      <c r="A1258" s="35">
        <f t="shared" si="36"/>
        <v>1226</v>
      </c>
      <c r="B1258" s="2" t="s">
        <v>1693</v>
      </c>
      <c r="C1258" s="2" t="s">
        <v>2124</v>
      </c>
      <c r="D1258" s="2">
        <v>2018.8</v>
      </c>
      <c r="E1258" s="201" t="s">
        <v>1653</v>
      </c>
      <c r="F1258" s="38">
        <v>1605</v>
      </c>
      <c r="G1258" s="38">
        <v>3108</v>
      </c>
      <c r="H1258" s="41" t="s">
        <v>189</v>
      </c>
      <c r="I1258" s="40" t="s">
        <v>1652</v>
      </c>
      <c r="J1258" s="141"/>
    </row>
    <row r="1259" spans="1:10" ht="28.5" customHeight="1" x14ac:dyDescent="0.2">
      <c r="A1259" s="35">
        <f t="shared" ref="A1259:A1276" si="37">ROW()-32</f>
        <v>1227</v>
      </c>
      <c r="B1259" s="89" t="s">
        <v>1746</v>
      </c>
      <c r="C1259" s="180" t="s">
        <v>2138</v>
      </c>
      <c r="D1259" s="2" t="s">
        <v>1714</v>
      </c>
      <c r="E1259" s="37" t="s">
        <v>1650</v>
      </c>
      <c r="F1259" s="219">
        <v>1187</v>
      </c>
      <c r="G1259" s="219">
        <v>2157</v>
      </c>
      <c r="H1259" s="233" t="s">
        <v>181</v>
      </c>
      <c r="I1259" s="257" t="s">
        <v>236</v>
      </c>
      <c r="J1259" s="141"/>
    </row>
    <row r="1260" spans="1:10" ht="28.5" customHeight="1" x14ac:dyDescent="0.2">
      <c r="A1260" s="35">
        <f t="shared" si="37"/>
        <v>1228</v>
      </c>
      <c r="B1260" s="89" t="s">
        <v>1691</v>
      </c>
      <c r="C1260" s="180" t="s">
        <v>2148</v>
      </c>
      <c r="D1260" s="2" t="s">
        <v>1714</v>
      </c>
      <c r="E1260" s="37" t="s">
        <v>1650</v>
      </c>
      <c r="F1260" s="219">
        <v>763</v>
      </c>
      <c r="G1260" s="219">
        <v>1720</v>
      </c>
      <c r="H1260" s="233" t="s">
        <v>181</v>
      </c>
      <c r="I1260" s="257" t="s">
        <v>236</v>
      </c>
      <c r="J1260" s="141"/>
    </row>
    <row r="1261" spans="1:10" ht="28.5" customHeight="1" x14ac:dyDescent="0.2">
      <c r="A1261" s="35">
        <f t="shared" si="37"/>
        <v>1229</v>
      </c>
      <c r="B1261" s="172" t="s">
        <v>1761</v>
      </c>
      <c r="C1261" s="87" t="s">
        <v>2138</v>
      </c>
      <c r="D1261" s="2">
        <v>2018.11</v>
      </c>
      <c r="E1261" s="37" t="s">
        <v>1775</v>
      </c>
      <c r="F1261" s="219">
        <v>490</v>
      </c>
      <c r="G1261" s="219">
        <v>1156</v>
      </c>
      <c r="H1261" s="41" t="s">
        <v>1758</v>
      </c>
      <c r="I1261" s="257" t="s">
        <v>1760</v>
      </c>
      <c r="J1261" s="145"/>
    </row>
    <row r="1262" spans="1:10" ht="28.5" customHeight="1" x14ac:dyDescent="0.2">
      <c r="A1262" s="35">
        <f t="shared" si="37"/>
        <v>1230</v>
      </c>
      <c r="B1262" s="2" t="s">
        <v>1776</v>
      </c>
      <c r="C1262" s="87" t="s">
        <v>2138</v>
      </c>
      <c r="D1262" s="2">
        <v>2018.11</v>
      </c>
      <c r="E1262" s="37" t="s">
        <v>1308</v>
      </c>
      <c r="F1262" s="219">
        <v>512</v>
      </c>
      <c r="G1262" s="219">
        <v>1170</v>
      </c>
      <c r="H1262" s="233" t="s">
        <v>109</v>
      </c>
      <c r="I1262" s="257" t="s">
        <v>188</v>
      </c>
    </row>
    <row r="1263" spans="1:10" ht="28.5" customHeight="1" x14ac:dyDescent="0.2">
      <c r="A1263" s="35">
        <f t="shared" si="37"/>
        <v>1231</v>
      </c>
      <c r="B1263" s="177" t="s">
        <v>1824</v>
      </c>
      <c r="C1263" s="189" t="s">
        <v>2138</v>
      </c>
      <c r="D1263" s="177">
        <v>2018.12</v>
      </c>
      <c r="E1263" s="213" t="s">
        <v>1314</v>
      </c>
      <c r="F1263" s="227">
        <v>2756</v>
      </c>
      <c r="G1263" s="227">
        <v>5993</v>
      </c>
      <c r="H1263" s="253" t="s">
        <v>109</v>
      </c>
      <c r="I1263" s="275" t="s">
        <v>146</v>
      </c>
    </row>
    <row r="1264" spans="1:10" ht="28.5" customHeight="1" x14ac:dyDescent="0.2">
      <c r="A1264" s="35">
        <f t="shared" si="37"/>
        <v>1232</v>
      </c>
      <c r="B1264" s="2" t="s">
        <v>1911</v>
      </c>
      <c r="C1264" s="180" t="s">
        <v>2138</v>
      </c>
      <c r="D1264" s="2">
        <v>2019.4</v>
      </c>
      <c r="E1264" s="199" t="s">
        <v>1917</v>
      </c>
      <c r="F1264" s="38">
        <v>1735</v>
      </c>
      <c r="G1264" s="38">
        <v>3739</v>
      </c>
      <c r="H1264" s="233" t="s">
        <v>1923</v>
      </c>
      <c r="I1264" s="257" t="s">
        <v>236</v>
      </c>
    </row>
    <row r="1265" spans="1:10" ht="28.5" customHeight="1" x14ac:dyDescent="0.2">
      <c r="A1265" s="35">
        <f t="shared" si="37"/>
        <v>1233</v>
      </c>
      <c r="B1265" s="2" t="s">
        <v>1935</v>
      </c>
      <c r="C1265" s="180" t="s">
        <v>2280</v>
      </c>
      <c r="D1265" s="2">
        <v>2019.5</v>
      </c>
      <c r="E1265" s="199" t="s">
        <v>1455</v>
      </c>
      <c r="F1265" s="38">
        <v>1746</v>
      </c>
      <c r="G1265" s="38">
        <v>3515</v>
      </c>
      <c r="H1265" s="233" t="s">
        <v>181</v>
      </c>
      <c r="I1265" s="257" t="s">
        <v>236</v>
      </c>
    </row>
    <row r="1266" spans="1:10" ht="28.5" customHeight="1" x14ac:dyDescent="0.2">
      <c r="A1266" s="35">
        <f t="shared" si="37"/>
        <v>1234</v>
      </c>
      <c r="B1266" s="2" t="s">
        <v>1960</v>
      </c>
      <c r="C1266" s="180" t="s">
        <v>2138</v>
      </c>
      <c r="D1266" s="2">
        <v>2019.6</v>
      </c>
      <c r="E1266" s="199" t="s">
        <v>1952</v>
      </c>
      <c r="F1266" s="38">
        <v>2138</v>
      </c>
      <c r="G1266" s="38">
        <v>4539</v>
      </c>
      <c r="H1266" s="233" t="s">
        <v>1905</v>
      </c>
      <c r="I1266" s="257" t="s">
        <v>146</v>
      </c>
    </row>
    <row r="1267" spans="1:10" ht="28.5" customHeight="1" x14ac:dyDescent="0.2">
      <c r="A1267" s="35">
        <f t="shared" si="37"/>
        <v>1235</v>
      </c>
      <c r="B1267" s="2" t="s">
        <v>1949</v>
      </c>
      <c r="C1267" s="180" t="s">
        <v>2124</v>
      </c>
      <c r="D1267" s="2">
        <v>2019.6</v>
      </c>
      <c r="E1267" s="199" t="s">
        <v>1956</v>
      </c>
      <c r="F1267" s="38">
        <v>3189</v>
      </c>
      <c r="G1267" s="38">
        <v>6160</v>
      </c>
      <c r="H1267" s="233" t="s">
        <v>1923</v>
      </c>
      <c r="I1267" s="257" t="s">
        <v>146</v>
      </c>
    </row>
    <row r="1268" spans="1:10" ht="28.5" customHeight="1" x14ac:dyDescent="0.2">
      <c r="A1268" s="35">
        <f t="shared" si="37"/>
        <v>1236</v>
      </c>
      <c r="B1268" s="2" t="s">
        <v>1965</v>
      </c>
      <c r="C1268" s="180" t="s">
        <v>2286</v>
      </c>
      <c r="D1268" s="2">
        <v>2019.6</v>
      </c>
      <c r="E1268" s="199" t="s">
        <v>1958</v>
      </c>
      <c r="F1268" s="38">
        <v>1355</v>
      </c>
      <c r="G1268" s="38">
        <v>2847</v>
      </c>
      <c r="H1268" s="233" t="s">
        <v>1904</v>
      </c>
      <c r="I1268" s="257" t="s">
        <v>146</v>
      </c>
    </row>
    <row r="1269" spans="1:10" ht="28.5" customHeight="1" x14ac:dyDescent="0.2">
      <c r="A1269" s="35">
        <f t="shared" si="37"/>
        <v>1237</v>
      </c>
      <c r="B1269" s="2" t="s">
        <v>1975</v>
      </c>
      <c r="C1269" s="180" t="s">
        <v>2288</v>
      </c>
      <c r="D1269" s="2">
        <v>2019.7</v>
      </c>
      <c r="E1269" s="199" t="s">
        <v>1976</v>
      </c>
      <c r="F1269" s="38">
        <v>1393</v>
      </c>
      <c r="G1269" s="38">
        <v>2961</v>
      </c>
      <c r="H1269" s="233" t="s">
        <v>1923</v>
      </c>
      <c r="I1269" s="257" t="s">
        <v>146</v>
      </c>
    </row>
    <row r="1270" spans="1:10" ht="28.5" customHeight="1" x14ac:dyDescent="0.2">
      <c r="A1270" s="35">
        <f t="shared" si="37"/>
        <v>1238</v>
      </c>
      <c r="B1270" s="2" t="s">
        <v>2017</v>
      </c>
      <c r="C1270" s="180" t="s">
        <v>2237</v>
      </c>
      <c r="D1270" s="2">
        <v>2019.9</v>
      </c>
      <c r="E1270" s="199" t="s">
        <v>2030</v>
      </c>
      <c r="F1270" s="38">
        <v>429</v>
      </c>
      <c r="G1270" s="38">
        <v>603</v>
      </c>
      <c r="H1270" s="233" t="s">
        <v>181</v>
      </c>
      <c r="I1270" s="257" t="s">
        <v>236</v>
      </c>
    </row>
    <row r="1271" spans="1:10" ht="28.5" customHeight="1" x14ac:dyDescent="0.2">
      <c r="A1271" s="35">
        <f t="shared" si="37"/>
        <v>1239</v>
      </c>
      <c r="B1271" s="2" t="s">
        <v>2018</v>
      </c>
      <c r="C1271" s="180" t="s">
        <v>2138</v>
      </c>
      <c r="D1271" s="2">
        <v>2019.9</v>
      </c>
      <c r="E1271" s="199" t="s">
        <v>1920</v>
      </c>
      <c r="F1271" s="38">
        <v>324</v>
      </c>
      <c r="G1271" s="38">
        <v>832</v>
      </c>
      <c r="H1271" s="233" t="s">
        <v>237</v>
      </c>
      <c r="I1271" s="257" t="s">
        <v>236</v>
      </c>
      <c r="J1271" s="4" t="s">
        <v>2382</v>
      </c>
    </row>
    <row r="1272" spans="1:10" ht="28.5" customHeight="1" x14ac:dyDescent="0.2">
      <c r="A1272" s="35">
        <f t="shared" si="37"/>
        <v>1240</v>
      </c>
      <c r="B1272" s="2" t="s">
        <v>2022</v>
      </c>
      <c r="C1272" s="180" t="s">
        <v>2138</v>
      </c>
      <c r="D1272" s="2">
        <v>2019.9</v>
      </c>
      <c r="E1272" s="199" t="s">
        <v>2039</v>
      </c>
      <c r="F1272" s="38">
        <v>775</v>
      </c>
      <c r="G1272" s="38">
        <v>2013</v>
      </c>
      <c r="H1272" s="233" t="s">
        <v>237</v>
      </c>
      <c r="I1272" s="257" t="s">
        <v>236</v>
      </c>
    </row>
    <row r="1273" spans="1:10" ht="28.5" customHeight="1" x14ac:dyDescent="0.2">
      <c r="A1273" s="35">
        <f t="shared" si="37"/>
        <v>1241</v>
      </c>
      <c r="B1273" s="2" t="s">
        <v>2050</v>
      </c>
      <c r="C1273" s="180" t="s">
        <v>2124</v>
      </c>
      <c r="D1273" s="60">
        <v>2019.1</v>
      </c>
      <c r="E1273" s="199" t="s">
        <v>1925</v>
      </c>
      <c r="F1273" s="38">
        <v>1327</v>
      </c>
      <c r="G1273" s="38">
        <v>3119</v>
      </c>
      <c r="H1273" s="233" t="s">
        <v>181</v>
      </c>
      <c r="I1273" s="257" t="s">
        <v>236</v>
      </c>
    </row>
    <row r="1274" spans="1:10" ht="28.5" customHeight="1" x14ac:dyDescent="0.2">
      <c r="A1274" s="35">
        <f t="shared" si="37"/>
        <v>1242</v>
      </c>
      <c r="B1274" s="2" t="s">
        <v>2058</v>
      </c>
      <c r="C1274" s="180" t="s">
        <v>2138</v>
      </c>
      <c r="D1274" s="60">
        <v>2019.1</v>
      </c>
      <c r="E1274" s="199" t="s">
        <v>1119</v>
      </c>
      <c r="F1274" s="38">
        <v>2027</v>
      </c>
      <c r="G1274" s="38">
        <v>4715</v>
      </c>
      <c r="H1274" s="233" t="s">
        <v>1905</v>
      </c>
      <c r="I1274" s="257" t="s">
        <v>236</v>
      </c>
    </row>
    <row r="1275" spans="1:10" s="9" customFormat="1" ht="28.5" customHeight="1" x14ac:dyDescent="0.2">
      <c r="A1275" s="35">
        <f t="shared" si="37"/>
        <v>1243</v>
      </c>
      <c r="B1275" s="2" t="s">
        <v>2078</v>
      </c>
      <c r="C1275" s="180" t="s">
        <v>2124</v>
      </c>
      <c r="D1275" s="60">
        <v>2019.11</v>
      </c>
      <c r="E1275" s="199" t="s">
        <v>2063</v>
      </c>
      <c r="F1275" s="38">
        <v>2322</v>
      </c>
      <c r="G1275" s="38">
        <v>4801</v>
      </c>
      <c r="H1275" s="233" t="s">
        <v>181</v>
      </c>
      <c r="I1275" s="257" t="s">
        <v>236</v>
      </c>
      <c r="J1275" s="141" t="s">
        <v>581</v>
      </c>
    </row>
    <row r="1276" spans="1:10" ht="27.75" customHeight="1" x14ac:dyDescent="0.2">
      <c r="A1276" s="35">
        <f t="shared" si="37"/>
        <v>1244</v>
      </c>
      <c r="B1276" s="103" t="s">
        <v>2377</v>
      </c>
      <c r="C1276" s="154" t="s">
        <v>2378</v>
      </c>
      <c r="D1276" s="103">
        <v>2020.4</v>
      </c>
      <c r="E1276" s="124" t="s">
        <v>2379</v>
      </c>
      <c r="F1276" s="105">
        <v>2622</v>
      </c>
      <c r="G1276" s="105">
        <v>6304</v>
      </c>
      <c r="H1276" s="138" t="s">
        <v>181</v>
      </c>
      <c r="I1276" s="296" t="s">
        <v>236</v>
      </c>
      <c r="J1276" s="4" t="s">
        <v>1849</v>
      </c>
    </row>
    <row r="1277" spans="1:10" ht="28.5" customHeight="1" x14ac:dyDescent="0.2">
      <c r="A1277" s="319" t="s">
        <v>2312</v>
      </c>
      <c r="B1277" s="320"/>
      <c r="C1277" s="320"/>
      <c r="D1277" s="320"/>
      <c r="E1277" s="320"/>
      <c r="F1277" s="320"/>
      <c r="G1277" s="320"/>
      <c r="H1277" s="320"/>
      <c r="I1277" s="321"/>
      <c r="J1277" s="141"/>
    </row>
    <row r="1278" spans="1:10" ht="28.5" customHeight="1" x14ac:dyDescent="0.2">
      <c r="A1278" s="35">
        <f>ROW()-33</f>
        <v>1245</v>
      </c>
      <c r="B1278" s="2" t="s">
        <v>197</v>
      </c>
      <c r="C1278" s="2" t="s">
        <v>140</v>
      </c>
      <c r="D1278" s="2">
        <v>2009.4</v>
      </c>
      <c r="E1278" s="37" t="s">
        <v>1266</v>
      </c>
      <c r="F1278" s="38">
        <v>3211</v>
      </c>
      <c r="G1278" s="38">
        <v>5966</v>
      </c>
      <c r="H1278" s="39" t="s">
        <v>6</v>
      </c>
      <c r="I1278" s="40" t="s">
        <v>236</v>
      </c>
      <c r="J1278" s="141"/>
    </row>
    <row r="1279" spans="1:10" ht="28.5" customHeight="1" x14ac:dyDescent="0.2">
      <c r="A1279" s="35">
        <f t="shared" ref="A1279:A1290" si="38">ROW()-33</f>
        <v>1246</v>
      </c>
      <c r="B1279" s="2" t="s">
        <v>66</v>
      </c>
      <c r="C1279" s="2" t="s">
        <v>139</v>
      </c>
      <c r="D1279" s="2">
        <v>2009.4</v>
      </c>
      <c r="E1279" s="37" t="s">
        <v>1267</v>
      </c>
      <c r="F1279" s="38">
        <v>2485</v>
      </c>
      <c r="G1279" s="38">
        <v>5322</v>
      </c>
      <c r="H1279" s="39" t="s">
        <v>6</v>
      </c>
      <c r="I1279" s="40" t="s">
        <v>236</v>
      </c>
      <c r="J1279" s="141"/>
    </row>
    <row r="1280" spans="1:10" ht="28.5" customHeight="1" x14ac:dyDescent="0.2">
      <c r="A1280" s="35">
        <f t="shared" si="38"/>
        <v>1247</v>
      </c>
      <c r="B1280" s="2" t="s">
        <v>69</v>
      </c>
      <c r="C1280" s="2" t="s">
        <v>140</v>
      </c>
      <c r="D1280" s="2">
        <v>2009.8</v>
      </c>
      <c r="E1280" s="37" t="s">
        <v>914</v>
      </c>
      <c r="F1280" s="38">
        <v>10008</v>
      </c>
      <c r="G1280" s="38">
        <v>17868</v>
      </c>
      <c r="H1280" s="41" t="s">
        <v>109</v>
      </c>
      <c r="I1280" s="40" t="s">
        <v>236</v>
      </c>
      <c r="J1280" s="141"/>
    </row>
    <row r="1281" spans="1:10" ht="28.5" customHeight="1" x14ac:dyDescent="0.2">
      <c r="A1281" s="35">
        <f t="shared" si="38"/>
        <v>1248</v>
      </c>
      <c r="B1281" s="2" t="s">
        <v>120</v>
      </c>
      <c r="C1281" s="2" t="s">
        <v>140</v>
      </c>
      <c r="D1281" s="2">
        <v>2010.2</v>
      </c>
      <c r="E1281" s="37" t="s">
        <v>1277</v>
      </c>
      <c r="F1281" s="38">
        <v>6090</v>
      </c>
      <c r="G1281" s="38">
        <v>7812</v>
      </c>
      <c r="H1281" s="41" t="s">
        <v>6</v>
      </c>
      <c r="I1281" s="40" t="s">
        <v>236</v>
      </c>
      <c r="J1281" s="141"/>
    </row>
    <row r="1282" spans="1:10" ht="28.5" customHeight="1" x14ac:dyDescent="0.2">
      <c r="A1282" s="35">
        <f t="shared" si="38"/>
        <v>1249</v>
      </c>
      <c r="B1282" s="2" t="s">
        <v>161</v>
      </c>
      <c r="C1282" s="2" t="s">
        <v>163</v>
      </c>
      <c r="D1282" s="2">
        <v>2011.4</v>
      </c>
      <c r="E1282" s="37" t="s">
        <v>1251</v>
      </c>
      <c r="F1282" s="38">
        <v>4540</v>
      </c>
      <c r="G1282" s="38">
        <v>8611</v>
      </c>
      <c r="H1282" s="41" t="s">
        <v>6</v>
      </c>
      <c r="I1282" s="40" t="s">
        <v>236</v>
      </c>
      <c r="J1282" s="141"/>
    </row>
    <row r="1283" spans="1:10" ht="28.5" customHeight="1" x14ac:dyDescent="0.2">
      <c r="A1283" s="35">
        <f t="shared" si="38"/>
        <v>1250</v>
      </c>
      <c r="B1283" s="2" t="s">
        <v>1328</v>
      </c>
      <c r="C1283" s="2" t="s">
        <v>140</v>
      </c>
      <c r="D1283" s="2">
        <v>2011.5</v>
      </c>
      <c r="E1283" s="37" t="s">
        <v>1253</v>
      </c>
      <c r="F1283" s="38">
        <v>6342</v>
      </c>
      <c r="G1283" s="38">
        <v>12163</v>
      </c>
      <c r="H1283" s="41" t="s">
        <v>6</v>
      </c>
      <c r="I1283" s="40" t="s">
        <v>236</v>
      </c>
      <c r="J1283" s="141"/>
    </row>
    <row r="1284" spans="1:10" s="13" customFormat="1" ht="27.75" customHeight="1" x14ac:dyDescent="0.2">
      <c r="A1284" s="35">
        <f t="shared" si="38"/>
        <v>1251</v>
      </c>
      <c r="B1284" s="22" t="s">
        <v>274</v>
      </c>
      <c r="C1284" s="22" t="s">
        <v>275</v>
      </c>
      <c r="D1284" s="22">
        <v>2011.8</v>
      </c>
      <c r="E1284" s="24" t="s">
        <v>1186</v>
      </c>
      <c r="F1284" s="23">
        <v>3304</v>
      </c>
      <c r="G1284" s="23">
        <v>4768</v>
      </c>
      <c r="H1284" s="25" t="s">
        <v>109</v>
      </c>
      <c r="I1284" s="27" t="s">
        <v>236</v>
      </c>
      <c r="J1284" s="141"/>
    </row>
    <row r="1285" spans="1:10" ht="28.5" customHeight="1" x14ac:dyDescent="0.2">
      <c r="A1285" s="35">
        <f t="shared" si="38"/>
        <v>1252</v>
      </c>
      <c r="B1285" s="2" t="s">
        <v>478</v>
      </c>
      <c r="C1285" s="2" t="s">
        <v>140</v>
      </c>
      <c r="D1285" s="2">
        <v>2014.8</v>
      </c>
      <c r="E1285" s="37" t="s">
        <v>1095</v>
      </c>
      <c r="F1285" s="38">
        <v>3419</v>
      </c>
      <c r="G1285" s="38">
        <v>6626</v>
      </c>
      <c r="H1285" s="41" t="s">
        <v>109</v>
      </c>
      <c r="I1285" s="40" t="s">
        <v>236</v>
      </c>
      <c r="J1285" s="13"/>
    </row>
    <row r="1286" spans="1:10" ht="28.5" customHeight="1" x14ac:dyDescent="0.2">
      <c r="A1286" s="35">
        <f t="shared" si="38"/>
        <v>1253</v>
      </c>
      <c r="B1286" s="2" t="s">
        <v>853</v>
      </c>
      <c r="C1286" s="2" t="s">
        <v>140</v>
      </c>
      <c r="D1286" s="2">
        <v>2015.8</v>
      </c>
      <c r="E1286" s="37" t="s">
        <v>1086</v>
      </c>
      <c r="F1286" s="38">
        <v>4082</v>
      </c>
      <c r="G1286" s="38">
        <v>10857</v>
      </c>
      <c r="H1286" s="41" t="s">
        <v>109</v>
      </c>
      <c r="I1286" s="40" t="s">
        <v>236</v>
      </c>
      <c r="J1286" s="141"/>
    </row>
    <row r="1287" spans="1:10" ht="28.5" customHeight="1" x14ac:dyDescent="0.2">
      <c r="A1287" s="35">
        <f t="shared" si="38"/>
        <v>1254</v>
      </c>
      <c r="B1287" s="2" t="s">
        <v>638</v>
      </c>
      <c r="C1287" s="2" t="s">
        <v>140</v>
      </c>
      <c r="D1287" s="2">
        <v>2016.2</v>
      </c>
      <c r="E1287" s="37" t="s">
        <v>1048</v>
      </c>
      <c r="F1287" s="38">
        <v>4854</v>
      </c>
      <c r="G1287" s="38">
        <v>10459</v>
      </c>
      <c r="H1287" s="41" t="s">
        <v>124</v>
      </c>
      <c r="I1287" s="40" t="s">
        <v>236</v>
      </c>
      <c r="J1287" s="143" t="s">
        <v>1787</v>
      </c>
    </row>
    <row r="1288" spans="1:10" ht="28.5" customHeight="1" x14ac:dyDescent="0.2">
      <c r="A1288" s="35">
        <f t="shared" si="38"/>
        <v>1255</v>
      </c>
      <c r="B1288" s="2" t="s">
        <v>719</v>
      </c>
      <c r="C1288" s="2" t="s">
        <v>140</v>
      </c>
      <c r="D1288" s="2">
        <v>2016.9</v>
      </c>
      <c r="E1288" s="37" t="s">
        <v>979</v>
      </c>
      <c r="F1288" s="38">
        <v>4234</v>
      </c>
      <c r="G1288" s="38">
        <v>12036</v>
      </c>
      <c r="H1288" s="41" t="s">
        <v>180</v>
      </c>
      <c r="I1288" s="40" t="s">
        <v>236</v>
      </c>
      <c r="J1288" s="141"/>
    </row>
    <row r="1289" spans="1:10" ht="28.5" customHeight="1" x14ac:dyDescent="0.2">
      <c r="A1289" s="35">
        <f t="shared" si="38"/>
        <v>1256</v>
      </c>
      <c r="B1289" s="2" t="s">
        <v>765</v>
      </c>
      <c r="C1289" s="87" t="s">
        <v>140</v>
      </c>
      <c r="D1289" s="2">
        <v>2016.11</v>
      </c>
      <c r="E1289" s="37" t="s">
        <v>894</v>
      </c>
      <c r="F1289" s="81">
        <v>5961</v>
      </c>
      <c r="G1289" s="82">
        <v>14412</v>
      </c>
      <c r="H1289" s="83" t="s">
        <v>189</v>
      </c>
      <c r="I1289" s="84" t="s">
        <v>236</v>
      </c>
      <c r="J1289" s="141"/>
    </row>
    <row r="1290" spans="1:10" ht="28.5" customHeight="1" x14ac:dyDescent="0.2">
      <c r="A1290" s="35">
        <f t="shared" si="38"/>
        <v>1257</v>
      </c>
      <c r="B1290" s="89" t="s">
        <v>1719</v>
      </c>
      <c r="C1290" s="180" t="s">
        <v>140</v>
      </c>
      <c r="D1290" s="2" t="s">
        <v>1714</v>
      </c>
      <c r="E1290" s="199" t="s">
        <v>1741</v>
      </c>
      <c r="F1290" s="225">
        <v>3437</v>
      </c>
      <c r="G1290" s="219">
        <v>7973</v>
      </c>
      <c r="H1290" s="233" t="s">
        <v>109</v>
      </c>
      <c r="I1290" s="257" t="s">
        <v>236</v>
      </c>
      <c r="J1290" s="141"/>
    </row>
    <row r="1291" spans="1:10" s="26" customFormat="1" ht="28.5" customHeight="1" x14ac:dyDescent="0.2">
      <c r="A1291" s="319" t="s">
        <v>2328</v>
      </c>
      <c r="B1291" s="320"/>
      <c r="C1291" s="320"/>
      <c r="D1291" s="320"/>
      <c r="E1291" s="320"/>
      <c r="F1291" s="320"/>
      <c r="G1291" s="320"/>
      <c r="H1291" s="320"/>
      <c r="I1291" s="321"/>
      <c r="J1291" s="141"/>
    </row>
    <row r="1292" spans="1:10" s="26" customFormat="1" ht="28.5" customHeight="1" x14ac:dyDescent="0.2">
      <c r="A1292" s="35">
        <f>ROW()-34</f>
        <v>1258</v>
      </c>
      <c r="B1292" s="75" t="s">
        <v>304</v>
      </c>
      <c r="C1292" s="75" t="s">
        <v>2122</v>
      </c>
      <c r="D1292" s="75">
        <v>2013.5</v>
      </c>
      <c r="E1292" s="76" t="s">
        <v>899</v>
      </c>
      <c r="F1292" s="77">
        <v>3723</v>
      </c>
      <c r="G1292" s="77">
        <v>7399</v>
      </c>
      <c r="H1292" s="78" t="s">
        <v>189</v>
      </c>
      <c r="I1292" s="79" t="s">
        <v>236</v>
      </c>
      <c r="J1292" s="141"/>
    </row>
    <row r="1293" spans="1:10" s="26" customFormat="1" ht="28.5" customHeight="1" x14ac:dyDescent="0.2">
      <c r="A1293" s="35">
        <f t="shared" ref="A1293:A1306" si="39">ROW()-34</f>
        <v>1259</v>
      </c>
      <c r="B1293" s="75" t="s">
        <v>87</v>
      </c>
      <c r="C1293" s="75" t="s">
        <v>2122</v>
      </c>
      <c r="D1293" s="75">
        <v>2005.9</v>
      </c>
      <c r="E1293" s="76" t="s">
        <v>908</v>
      </c>
      <c r="F1293" s="77">
        <v>1079</v>
      </c>
      <c r="G1293" s="77">
        <v>1515</v>
      </c>
      <c r="H1293" s="78" t="s">
        <v>6</v>
      </c>
      <c r="I1293" s="79" t="s">
        <v>236</v>
      </c>
      <c r="J1293" s="141"/>
    </row>
    <row r="1294" spans="1:10" s="26" customFormat="1" ht="28.5" customHeight="1" x14ac:dyDescent="0.2">
      <c r="A1294" s="35">
        <f t="shared" si="39"/>
        <v>1260</v>
      </c>
      <c r="B1294" s="75" t="s">
        <v>294</v>
      </c>
      <c r="C1294" s="75" t="s">
        <v>2143</v>
      </c>
      <c r="D1294" s="75">
        <v>2012.3</v>
      </c>
      <c r="E1294" s="76" t="s">
        <v>1209</v>
      </c>
      <c r="F1294" s="77">
        <v>7874</v>
      </c>
      <c r="G1294" s="77">
        <v>14934</v>
      </c>
      <c r="H1294" s="78" t="s">
        <v>109</v>
      </c>
      <c r="I1294" s="79" t="s">
        <v>236</v>
      </c>
      <c r="J1294" s="141"/>
    </row>
    <row r="1295" spans="1:10" s="26" customFormat="1" ht="28.5" customHeight="1" x14ac:dyDescent="0.2">
      <c r="A1295" s="35">
        <f t="shared" si="39"/>
        <v>1261</v>
      </c>
      <c r="B1295" s="75" t="s">
        <v>462</v>
      </c>
      <c r="C1295" s="75" t="s">
        <v>2143</v>
      </c>
      <c r="D1295" s="75">
        <v>2012.5</v>
      </c>
      <c r="E1295" s="76" t="s">
        <v>1215</v>
      </c>
      <c r="F1295" s="77">
        <v>7761</v>
      </c>
      <c r="G1295" s="77">
        <v>19288</v>
      </c>
      <c r="H1295" s="78" t="s">
        <v>114</v>
      </c>
      <c r="I1295" s="79" t="s">
        <v>236</v>
      </c>
      <c r="J1295" s="141"/>
    </row>
    <row r="1296" spans="1:10" s="26" customFormat="1" ht="28.5" customHeight="1" x14ac:dyDescent="0.2">
      <c r="A1296" s="35">
        <f t="shared" si="39"/>
        <v>1262</v>
      </c>
      <c r="B1296" s="75" t="s">
        <v>251</v>
      </c>
      <c r="C1296" s="75" t="s">
        <v>2151</v>
      </c>
      <c r="D1296" s="75">
        <v>2013.1</v>
      </c>
      <c r="E1296" s="76" t="s">
        <v>1167</v>
      </c>
      <c r="F1296" s="77">
        <v>842</v>
      </c>
      <c r="G1296" s="77">
        <v>1465</v>
      </c>
      <c r="H1296" s="78" t="s">
        <v>109</v>
      </c>
      <c r="I1296" s="79" t="s">
        <v>236</v>
      </c>
      <c r="J1296" s="280"/>
    </row>
    <row r="1297" spans="1:10" s="26" customFormat="1" ht="28.5" customHeight="1" x14ac:dyDescent="0.2">
      <c r="A1297" s="35">
        <f t="shared" si="39"/>
        <v>1263</v>
      </c>
      <c r="B1297" s="75" t="s">
        <v>352</v>
      </c>
      <c r="C1297" s="75" t="s">
        <v>2154</v>
      </c>
      <c r="D1297" s="75">
        <v>2013.6</v>
      </c>
      <c r="E1297" s="76" t="s">
        <v>1142</v>
      </c>
      <c r="F1297" s="77">
        <v>7787</v>
      </c>
      <c r="G1297" s="77">
        <v>15449</v>
      </c>
      <c r="H1297" s="78" t="s">
        <v>109</v>
      </c>
      <c r="I1297" s="79" t="s">
        <v>236</v>
      </c>
      <c r="J1297" s="141"/>
    </row>
    <row r="1298" spans="1:10" s="26" customFormat="1" ht="28.5" customHeight="1" x14ac:dyDescent="0.2">
      <c r="A1298" s="35">
        <f t="shared" si="39"/>
        <v>1264</v>
      </c>
      <c r="B1298" s="75" t="s">
        <v>349</v>
      </c>
      <c r="C1298" s="75" t="s">
        <v>2154</v>
      </c>
      <c r="D1298" s="75">
        <v>2013.7</v>
      </c>
      <c r="E1298" s="76" t="s">
        <v>1144</v>
      </c>
      <c r="F1298" s="77">
        <v>4628</v>
      </c>
      <c r="G1298" s="77">
        <v>7069</v>
      </c>
      <c r="H1298" s="78" t="s">
        <v>124</v>
      </c>
      <c r="I1298" s="79" t="s">
        <v>236</v>
      </c>
      <c r="J1298" s="141"/>
    </row>
    <row r="1299" spans="1:10" s="26" customFormat="1" ht="28.5" customHeight="1" x14ac:dyDescent="0.2">
      <c r="A1299" s="35">
        <f t="shared" si="39"/>
        <v>1265</v>
      </c>
      <c r="B1299" s="75" t="s">
        <v>367</v>
      </c>
      <c r="C1299" s="75" t="s">
        <v>2122</v>
      </c>
      <c r="D1299" s="75">
        <v>2013.8</v>
      </c>
      <c r="E1299" s="76" t="s">
        <v>945</v>
      </c>
      <c r="F1299" s="77">
        <v>807</v>
      </c>
      <c r="G1299" s="77">
        <v>1546</v>
      </c>
      <c r="H1299" s="78" t="s">
        <v>109</v>
      </c>
      <c r="I1299" s="79" t="s">
        <v>236</v>
      </c>
      <c r="J1299" s="280"/>
    </row>
    <row r="1300" spans="1:10" s="26" customFormat="1" ht="28.5" customHeight="1" x14ac:dyDescent="0.2">
      <c r="A1300" s="35">
        <f t="shared" si="39"/>
        <v>1266</v>
      </c>
      <c r="B1300" s="75" t="s">
        <v>498</v>
      </c>
      <c r="C1300" s="75" t="s">
        <v>2167</v>
      </c>
      <c r="D1300" s="192">
        <v>2014.1</v>
      </c>
      <c r="E1300" s="76" t="s">
        <v>1101</v>
      </c>
      <c r="F1300" s="77">
        <v>4126</v>
      </c>
      <c r="G1300" s="77">
        <v>9381</v>
      </c>
      <c r="H1300" s="78" t="s">
        <v>189</v>
      </c>
      <c r="I1300" s="79" t="s">
        <v>236</v>
      </c>
      <c r="J1300" s="141"/>
    </row>
    <row r="1301" spans="1:10" s="26" customFormat="1" ht="28.5" customHeight="1" x14ac:dyDescent="0.2">
      <c r="A1301" s="35">
        <f t="shared" si="39"/>
        <v>1267</v>
      </c>
      <c r="B1301" s="75" t="s">
        <v>614</v>
      </c>
      <c r="C1301" s="75" t="s">
        <v>2122</v>
      </c>
      <c r="D1301" s="75">
        <v>2015.11</v>
      </c>
      <c r="E1301" s="76" t="s">
        <v>906</v>
      </c>
      <c r="F1301" s="77">
        <v>2767</v>
      </c>
      <c r="G1301" s="77">
        <v>7550</v>
      </c>
      <c r="H1301" s="78" t="s">
        <v>254</v>
      </c>
      <c r="I1301" s="79" t="s">
        <v>236</v>
      </c>
      <c r="J1301" s="141" t="s">
        <v>1849</v>
      </c>
    </row>
    <row r="1302" spans="1:10" s="26" customFormat="1" ht="28.5" customHeight="1" x14ac:dyDescent="0.2">
      <c r="A1302" s="35">
        <f t="shared" si="39"/>
        <v>1268</v>
      </c>
      <c r="B1302" s="174" t="s">
        <v>1375</v>
      </c>
      <c r="C1302" s="75" t="s">
        <v>2154</v>
      </c>
      <c r="D1302" s="75">
        <v>2017.4</v>
      </c>
      <c r="E1302" s="76" t="s">
        <v>939</v>
      </c>
      <c r="F1302" s="77">
        <v>1020</v>
      </c>
      <c r="G1302" s="77">
        <v>1995</v>
      </c>
      <c r="H1302" s="78" t="s">
        <v>109</v>
      </c>
      <c r="I1302" s="274" t="s">
        <v>236</v>
      </c>
      <c r="J1302" s="141"/>
    </row>
    <row r="1303" spans="1:10" s="26" customFormat="1" ht="28.5" customHeight="1" x14ac:dyDescent="0.2">
      <c r="A1303" s="35">
        <f t="shared" si="39"/>
        <v>1269</v>
      </c>
      <c r="B1303" s="174" t="s">
        <v>1429</v>
      </c>
      <c r="C1303" s="75" t="s">
        <v>2143</v>
      </c>
      <c r="D1303" s="75">
        <v>2017.12</v>
      </c>
      <c r="E1303" s="206" t="s">
        <v>1286</v>
      </c>
      <c r="F1303" s="77">
        <v>1550</v>
      </c>
      <c r="G1303" s="77">
        <v>3157</v>
      </c>
      <c r="H1303" s="78" t="s">
        <v>109</v>
      </c>
      <c r="I1303" s="79" t="s">
        <v>236</v>
      </c>
      <c r="J1303" s="141"/>
    </row>
    <row r="1304" spans="1:10" s="26" customFormat="1" ht="28.5" customHeight="1" x14ac:dyDescent="0.2">
      <c r="A1304" s="35">
        <f t="shared" si="39"/>
        <v>1270</v>
      </c>
      <c r="B1304" s="75" t="s">
        <v>2264</v>
      </c>
      <c r="C1304" s="75" t="s">
        <v>2143</v>
      </c>
      <c r="D1304" s="75">
        <v>2018.5</v>
      </c>
      <c r="E1304" s="76" t="s">
        <v>1575</v>
      </c>
      <c r="F1304" s="77">
        <v>3038</v>
      </c>
      <c r="G1304" s="77">
        <v>3830</v>
      </c>
      <c r="H1304" s="78" t="s">
        <v>109</v>
      </c>
      <c r="I1304" s="79" t="s">
        <v>188</v>
      </c>
      <c r="J1304" s="141"/>
    </row>
    <row r="1305" spans="1:10" s="26" customFormat="1" ht="28.5" customHeight="1" x14ac:dyDescent="0.2">
      <c r="A1305" s="35">
        <f t="shared" si="39"/>
        <v>1271</v>
      </c>
      <c r="B1305" s="75" t="s">
        <v>1694</v>
      </c>
      <c r="C1305" s="75" t="s">
        <v>2267</v>
      </c>
      <c r="D1305" s="75">
        <v>2018.7</v>
      </c>
      <c r="E1305" s="76" t="s">
        <v>1637</v>
      </c>
      <c r="F1305" s="77">
        <v>4609</v>
      </c>
      <c r="G1305" s="77">
        <v>8856</v>
      </c>
      <c r="H1305" s="78" t="s">
        <v>109</v>
      </c>
      <c r="I1305" s="79" t="s">
        <v>188</v>
      </c>
      <c r="J1305" s="141"/>
    </row>
    <row r="1306" spans="1:10" s="26" customFormat="1" ht="28.5" customHeight="1" x14ac:dyDescent="0.2">
      <c r="A1306" s="35">
        <f t="shared" si="39"/>
        <v>1272</v>
      </c>
      <c r="B1306" s="75" t="s">
        <v>1699</v>
      </c>
      <c r="C1306" s="75" t="s">
        <v>2122</v>
      </c>
      <c r="D1306" s="75">
        <v>2018.8</v>
      </c>
      <c r="E1306" s="214" t="s">
        <v>1657</v>
      </c>
      <c r="F1306" s="77">
        <v>1048</v>
      </c>
      <c r="G1306" s="77">
        <v>2066</v>
      </c>
      <c r="H1306" s="78" t="s">
        <v>1656</v>
      </c>
      <c r="I1306" s="79" t="s">
        <v>1652</v>
      </c>
      <c r="J1306" s="141"/>
    </row>
    <row r="1307" spans="1:10" ht="28.5" customHeight="1" x14ac:dyDescent="0.2">
      <c r="A1307" s="319" t="s">
        <v>2318</v>
      </c>
      <c r="B1307" s="320"/>
      <c r="C1307" s="320"/>
      <c r="D1307" s="320"/>
      <c r="E1307" s="320"/>
      <c r="F1307" s="320"/>
      <c r="G1307" s="320"/>
      <c r="H1307" s="320"/>
      <c r="I1307" s="321"/>
    </row>
    <row r="1308" spans="1:10" ht="28.5" customHeight="1" x14ac:dyDescent="0.2">
      <c r="A1308" s="35">
        <f>ROW()-35</f>
        <v>1273</v>
      </c>
      <c r="B1308" s="36" t="s">
        <v>16</v>
      </c>
      <c r="C1308" s="36" t="s">
        <v>99</v>
      </c>
      <c r="D1308" s="2">
        <v>2006.7</v>
      </c>
      <c r="E1308" s="44" t="s">
        <v>1148</v>
      </c>
      <c r="F1308" s="38">
        <v>261</v>
      </c>
      <c r="G1308" s="42">
        <v>1628</v>
      </c>
      <c r="H1308" s="45" t="s">
        <v>6</v>
      </c>
      <c r="I1308" s="43" t="s">
        <v>236</v>
      </c>
    </row>
    <row r="1309" spans="1:10" ht="28.5" customHeight="1" x14ac:dyDescent="0.2">
      <c r="A1309" s="35">
        <f t="shared" ref="A1309:A1316" si="40">ROW()-35</f>
        <v>1274</v>
      </c>
      <c r="B1309" s="36" t="s">
        <v>14</v>
      </c>
      <c r="C1309" s="36" t="s">
        <v>99</v>
      </c>
      <c r="D1309" s="36">
        <v>2006.8</v>
      </c>
      <c r="E1309" s="44" t="s">
        <v>1284</v>
      </c>
      <c r="F1309" s="42">
        <v>279</v>
      </c>
      <c r="G1309" s="42">
        <v>1744</v>
      </c>
      <c r="H1309" s="45" t="s">
        <v>6</v>
      </c>
      <c r="I1309" s="43" t="s">
        <v>236</v>
      </c>
    </row>
    <row r="1310" spans="1:10" ht="28.5" customHeight="1" x14ac:dyDescent="0.2">
      <c r="A1310" s="35">
        <f t="shared" si="40"/>
        <v>1275</v>
      </c>
      <c r="B1310" s="36" t="s">
        <v>40</v>
      </c>
      <c r="C1310" s="2" t="s">
        <v>99</v>
      </c>
      <c r="D1310" s="2">
        <v>2008.2</v>
      </c>
      <c r="E1310" s="37" t="s">
        <v>1295</v>
      </c>
      <c r="F1310" s="38">
        <v>463</v>
      </c>
      <c r="G1310" s="38">
        <v>1336</v>
      </c>
      <c r="H1310" s="41" t="s">
        <v>6</v>
      </c>
      <c r="I1310" s="40" t="s">
        <v>236</v>
      </c>
    </row>
    <row r="1311" spans="1:10" ht="28.5" customHeight="1" x14ac:dyDescent="0.2">
      <c r="A1311" s="35">
        <f t="shared" si="40"/>
        <v>1276</v>
      </c>
      <c r="B1311" s="36" t="s">
        <v>44</v>
      </c>
      <c r="C1311" s="2" t="s">
        <v>99</v>
      </c>
      <c r="D1311" s="2">
        <v>2008.5</v>
      </c>
      <c r="E1311" s="37" t="s">
        <v>1259</v>
      </c>
      <c r="F1311" s="38">
        <v>318</v>
      </c>
      <c r="G1311" s="38">
        <v>265</v>
      </c>
      <c r="H1311" s="39" t="s">
        <v>6</v>
      </c>
      <c r="I1311" s="40" t="s">
        <v>236</v>
      </c>
      <c r="J1311" s="5"/>
    </row>
    <row r="1312" spans="1:10" ht="28.5" customHeight="1" x14ac:dyDescent="0.2">
      <c r="A1312" s="35">
        <f t="shared" si="40"/>
        <v>1277</v>
      </c>
      <c r="B1312" s="36" t="s">
        <v>54</v>
      </c>
      <c r="C1312" s="2" t="s">
        <v>266</v>
      </c>
      <c r="D1312" s="2">
        <v>2008.12</v>
      </c>
      <c r="E1312" s="44" t="s">
        <v>1263</v>
      </c>
      <c r="F1312" s="42">
        <v>464</v>
      </c>
      <c r="G1312" s="42">
        <v>503</v>
      </c>
      <c r="H1312" s="41" t="s">
        <v>109</v>
      </c>
      <c r="I1312" s="43" t="s">
        <v>236</v>
      </c>
      <c r="J1312" s="5"/>
    </row>
    <row r="1313" spans="1:10" ht="28.5" customHeight="1" x14ac:dyDescent="0.2">
      <c r="A1313" s="35">
        <f t="shared" si="40"/>
        <v>1278</v>
      </c>
      <c r="B1313" s="36" t="s">
        <v>121</v>
      </c>
      <c r="C1313" s="2" t="s">
        <v>99</v>
      </c>
      <c r="D1313" s="2">
        <v>2009.9</v>
      </c>
      <c r="E1313" s="44" t="s">
        <v>933</v>
      </c>
      <c r="F1313" s="42">
        <v>206</v>
      </c>
      <c r="G1313" s="42">
        <v>214</v>
      </c>
      <c r="H1313" s="41" t="s">
        <v>109</v>
      </c>
      <c r="I1313" s="43" t="s">
        <v>236</v>
      </c>
      <c r="J1313" s="5"/>
    </row>
    <row r="1314" spans="1:10" ht="28.5" customHeight="1" x14ac:dyDescent="0.2">
      <c r="A1314" s="35">
        <f t="shared" si="40"/>
        <v>1279</v>
      </c>
      <c r="B1314" s="36" t="s">
        <v>519</v>
      </c>
      <c r="C1314" s="36" t="s">
        <v>266</v>
      </c>
      <c r="D1314" s="2">
        <v>2014.12</v>
      </c>
      <c r="E1314" s="44" t="s">
        <v>1110</v>
      </c>
      <c r="F1314" s="42">
        <v>440</v>
      </c>
      <c r="G1314" s="42">
        <v>545</v>
      </c>
      <c r="H1314" s="45" t="s">
        <v>109</v>
      </c>
      <c r="I1314" s="43" t="s">
        <v>236</v>
      </c>
      <c r="J1314" s="5"/>
    </row>
    <row r="1315" spans="1:10" ht="28.5" customHeight="1" x14ac:dyDescent="0.2">
      <c r="A1315" s="35">
        <f t="shared" si="40"/>
        <v>1280</v>
      </c>
      <c r="B1315" s="2" t="s">
        <v>635</v>
      </c>
      <c r="C1315" s="2" t="s">
        <v>2203</v>
      </c>
      <c r="D1315" s="2">
        <v>2016.1</v>
      </c>
      <c r="E1315" s="37" t="s">
        <v>1047</v>
      </c>
      <c r="F1315" s="38">
        <v>290</v>
      </c>
      <c r="G1315" s="38">
        <v>473</v>
      </c>
      <c r="H1315" s="41" t="s">
        <v>189</v>
      </c>
      <c r="I1315" s="40" t="s">
        <v>236</v>
      </c>
      <c r="J1315" s="5"/>
    </row>
    <row r="1316" spans="1:10" ht="28.5" customHeight="1" x14ac:dyDescent="0.2">
      <c r="A1316" s="35">
        <f t="shared" si="40"/>
        <v>1281</v>
      </c>
      <c r="B1316" s="2" t="s">
        <v>793</v>
      </c>
      <c r="C1316" s="2" t="s">
        <v>2234</v>
      </c>
      <c r="D1316" s="2">
        <v>2017.1</v>
      </c>
      <c r="E1316" s="37" t="s">
        <v>923</v>
      </c>
      <c r="F1316" s="81">
        <v>329</v>
      </c>
      <c r="G1316" s="38">
        <v>458</v>
      </c>
      <c r="H1316" s="41" t="s">
        <v>180</v>
      </c>
      <c r="I1316" s="84" t="s">
        <v>236</v>
      </c>
      <c r="J1316" s="5"/>
    </row>
    <row r="1317" spans="1:10" s="13" customFormat="1" ht="27.75" customHeight="1" x14ac:dyDescent="0.2">
      <c r="A1317" s="319" t="s">
        <v>2336</v>
      </c>
      <c r="B1317" s="320"/>
      <c r="C1317" s="320"/>
      <c r="D1317" s="320"/>
      <c r="E1317" s="320"/>
      <c r="F1317" s="320"/>
      <c r="G1317" s="320"/>
      <c r="H1317" s="320"/>
      <c r="I1317" s="321"/>
      <c r="J1317" s="4"/>
    </row>
    <row r="1318" spans="1:10" s="13" customFormat="1" ht="27.75" customHeight="1" x14ac:dyDescent="0.2">
      <c r="A1318" s="35">
        <f>ROW()-36</f>
        <v>1282</v>
      </c>
      <c r="B1318" s="15" t="s">
        <v>227</v>
      </c>
      <c r="C1318" s="22" t="s">
        <v>1473</v>
      </c>
      <c r="D1318" s="15">
        <v>2012.9</v>
      </c>
      <c r="E1318" s="16" t="s">
        <v>884</v>
      </c>
      <c r="F1318" s="17">
        <v>3901</v>
      </c>
      <c r="G1318" s="17">
        <v>6823</v>
      </c>
      <c r="H1318" s="20" t="s">
        <v>109</v>
      </c>
      <c r="I1318" s="19" t="s">
        <v>236</v>
      </c>
      <c r="J1318" s="141"/>
    </row>
    <row r="1319" spans="1:10" s="13" customFormat="1" ht="27.75" customHeight="1" x14ac:dyDescent="0.2">
      <c r="A1319" s="35">
        <f t="shared" ref="A1319:A1337" si="41">ROW()-36</f>
        <v>1283</v>
      </c>
      <c r="B1319" s="15" t="s">
        <v>228</v>
      </c>
      <c r="C1319" s="22" t="s">
        <v>1473</v>
      </c>
      <c r="D1319" s="15">
        <v>2012.9</v>
      </c>
      <c r="E1319" s="16" t="s">
        <v>1165</v>
      </c>
      <c r="F1319" s="17">
        <v>3299</v>
      </c>
      <c r="G1319" s="17">
        <v>4169</v>
      </c>
      <c r="H1319" s="20" t="s">
        <v>109</v>
      </c>
      <c r="I1319" s="19" t="s">
        <v>236</v>
      </c>
      <c r="J1319" s="141"/>
    </row>
    <row r="1320" spans="1:10" s="13" customFormat="1" ht="27.75" customHeight="1" x14ac:dyDescent="0.2">
      <c r="A1320" s="35">
        <f t="shared" si="41"/>
        <v>1284</v>
      </c>
      <c r="B1320" s="22" t="s">
        <v>307</v>
      </c>
      <c r="C1320" s="22" t="s">
        <v>1473</v>
      </c>
      <c r="D1320" s="15">
        <v>2013.6</v>
      </c>
      <c r="E1320" s="16" t="s">
        <v>1140</v>
      </c>
      <c r="F1320" s="17">
        <v>6274</v>
      </c>
      <c r="G1320" s="17">
        <v>14181</v>
      </c>
      <c r="H1320" s="20" t="s">
        <v>189</v>
      </c>
      <c r="I1320" s="19" t="s">
        <v>236</v>
      </c>
      <c r="J1320" s="141"/>
    </row>
    <row r="1321" spans="1:10" s="13" customFormat="1" ht="29.25" customHeight="1" x14ac:dyDescent="0.2">
      <c r="A1321" s="35">
        <f t="shared" si="41"/>
        <v>1285</v>
      </c>
      <c r="B1321" s="22" t="s">
        <v>358</v>
      </c>
      <c r="C1321" s="22" t="s">
        <v>1473</v>
      </c>
      <c r="D1321" s="15">
        <v>2013.7</v>
      </c>
      <c r="E1321" s="16" t="s">
        <v>945</v>
      </c>
      <c r="F1321" s="17">
        <v>1167</v>
      </c>
      <c r="G1321" s="17">
        <v>3070</v>
      </c>
      <c r="H1321" s="20" t="s">
        <v>124</v>
      </c>
      <c r="I1321" s="19" t="s">
        <v>236</v>
      </c>
      <c r="J1321" s="141"/>
    </row>
    <row r="1322" spans="1:10" s="13" customFormat="1" ht="27.75" customHeight="1" x14ac:dyDescent="0.2">
      <c r="A1322" s="35">
        <f t="shared" si="41"/>
        <v>1286</v>
      </c>
      <c r="B1322" s="22" t="s">
        <v>486</v>
      </c>
      <c r="C1322" s="15" t="s">
        <v>1473</v>
      </c>
      <c r="D1322" s="22">
        <v>2014.9</v>
      </c>
      <c r="E1322" s="16" t="s">
        <v>950</v>
      </c>
      <c r="F1322" s="17">
        <v>7658</v>
      </c>
      <c r="G1322" s="17">
        <v>17615</v>
      </c>
      <c r="H1322" s="20" t="s">
        <v>189</v>
      </c>
      <c r="I1322" s="19" t="s">
        <v>236</v>
      </c>
    </row>
    <row r="1323" spans="1:10" ht="27.75" customHeight="1" x14ac:dyDescent="0.2">
      <c r="A1323" s="35">
        <f t="shared" si="41"/>
        <v>1287</v>
      </c>
      <c r="B1323" s="15" t="s">
        <v>499</v>
      </c>
      <c r="C1323" s="15" t="s">
        <v>1473</v>
      </c>
      <c r="D1323" s="28">
        <v>2014.1</v>
      </c>
      <c r="E1323" s="16" t="s">
        <v>1100</v>
      </c>
      <c r="F1323" s="17">
        <v>2354</v>
      </c>
      <c r="G1323" s="17">
        <v>2770</v>
      </c>
      <c r="H1323" s="20" t="s">
        <v>109</v>
      </c>
      <c r="I1323" s="19" t="s">
        <v>236</v>
      </c>
      <c r="J1323" s="5"/>
    </row>
    <row r="1324" spans="1:10" ht="27.75" customHeight="1" x14ac:dyDescent="0.2">
      <c r="A1324" s="35">
        <f t="shared" si="41"/>
        <v>1288</v>
      </c>
      <c r="B1324" s="22" t="s">
        <v>585</v>
      </c>
      <c r="C1324" s="22" t="s">
        <v>1473</v>
      </c>
      <c r="D1324" s="22">
        <v>2015.8</v>
      </c>
      <c r="E1324" s="24" t="s">
        <v>1087</v>
      </c>
      <c r="F1324" s="23">
        <v>2643</v>
      </c>
      <c r="G1324" s="23">
        <v>5478</v>
      </c>
      <c r="H1324" s="25" t="s">
        <v>109</v>
      </c>
      <c r="I1324" s="27" t="s">
        <v>236</v>
      </c>
      <c r="J1324" s="5"/>
    </row>
    <row r="1325" spans="1:10" ht="27.75" customHeight="1" x14ac:dyDescent="0.2">
      <c r="A1325" s="35">
        <f t="shared" si="41"/>
        <v>1289</v>
      </c>
      <c r="B1325" s="22" t="s">
        <v>2202</v>
      </c>
      <c r="C1325" s="22" t="s">
        <v>1473</v>
      </c>
      <c r="D1325" s="22">
        <v>2015.12</v>
      </c>
      <c r="E1325" s="24" t="s">
        <v>1046</v>
      </c>
      <c r="F1325" s="23">
        <v>1601</v>
      </c>
      <c r="G1325" s="23">
        <v>3186</v>
      </c>
      <c r="H1325" s="25" t="s">
        <v>109</v>
      </c>
      <c r="I1325" s="27" t="s">
        <v>236</v>
      </c>
      <c r="J1325" s="5"/>
    </row>
    <row r="1326" spans="1:10" ht="27.75" customHeight="1" x14ac:dyDescent="0.2">
      <c r="A1326" s="35">
        <f t="shared" si="41"/>
        <v>1290</v>
      </c>
      <c r="B1326" s="22" t="s">
        <v>683</v>
      </c>
      <c r="C1326" s="22" t="s">
        <v>1473</v>
      </c>
      <c r="D1326" s="22">
        <v>2016.7</v>
      </c>
      <c r="E1326" s="24" t="s">
        <v>1016</v>
      </c>
      <c r="F1326" s="23">
        <v>2613</v>
      </c>
      <c r="G1326" s="23">
        <v>6699</v>
      </c>
      <c r="H1326" s="25" t="s">
        <v>684</v>
      </c>
      <c r="I1326" s="27" t="s">
        <v>236</v>
      </c>
      <c r="J1326" s="141" t="s">
        <v>2380</v>
      </c>
    </row>
    <row r="1327" spans="1:10" ht="27.75" customHeight="1" x14ac:dyDescent="0.2">
      <c r="A1327" s="35">
        <f t="shared" si="41"/>
        <v>1291</v>
      </c>
      <c r="B1327" s="22" t="s">
        <v>685</v>
      </c>
      <c r="C1327" s="22" t="s">
        <v>1473</v>
      </c>
      <c r="D1327" s="22">
        <v>2016.7</v>
      </c>
      <c r="E1327" s="24" t="s">
        <v>1017</v>
      </c>
      <c r="F1327" s="23">
        <v>4723</v>
      </c>
      <c r="G1327" s="23">
        <v>10008</v>
      </c>
      <c r="H1327" s="25" t="s">
        <v>109</v>
      </c>
      <c r="I1327" s="27" t="s">
        <v>236</v>
      </c>
      <c r="J1327" s="141"/>
    </row>
    <row r="1328" spans="1:10" ht="27.75" customHeight="1" x14ac:dyDescent="0.2">
      <c r="A1328" s="35">
        <f t="shared" si="41"/>
        <v>1292</v>
      </c>
      <c r="B1328" s="108" t="s">
        <v>1464</v>
      </c>
      <c r="C1328" s="22" t="s">
        <v>1473</v>
      </c>
      <c r="D1328" s="22">
        <v>2018.1</v>
      </c>
      <c r="E1328" s="24" t="s">
        <v>1470</v>
      </c>
      <c r="F1328" s="23">
        <v>5495</v>
      </c>
      <c r="G1328" s="23">
        <v>11529</v>
      </c>
      <c r="H1328" s="25" t="s">
        <v>180</v>
      </c>
      <c r="I1328" s="27" t="s">
        <v>236</v>
      </c>
    </row>
    <row r="1329" spans="1:10" ht="27.75" customHeight="1" x14ac:dyDescent="0.2">
      <c r="A1329" s="35">
        <f t="shared" si="41"/>
        <v>1293</v>
      </c>
      <c r="B1329" s="22" t="s">
        <v>1501</v>
      </c>
      <c r="C1329" s="22" t="s">
        <v>1473</v>
      </c>
      <c r="D1329" s="22">
        <v>2018.3</v>
      </c>
      <c r="E1329" s="24" t="s">
        <v>1510</v>
      </c>
      <c r="F1329" s="23">
        <v>1961</v>
      </c>
      <c r="G1329" s="23">
        <v>3596</v>
      </c>
      <c r="H1329" s="25" t="s">
        <v>6</v>
      </c>
      <c r="I1329" s="27" t="s">
        <v>188</v>
      </c>
      <c r="J1329" s="4" t="s">
        <v>1849</v>
      </c>
    </row>
    <row r="1330" spans="1:10" ht="27.75" customHeight="1" x14ac:dyDescent="0.2">
      <c r="A1330" s="35">
        <f t="shared" si="41"/>
        <v>1294</v>
      </c>
      <c r="B1330" s="22" t="s">
        <v>2287</v>
      </c>
      <c r="C1330" s="134" t="s">
        <v>1473</v>
      </c>
      <c r="D1330" s="22">
        <v>2019.7</v>
      </c>
      <c r="E1330" s="128" t="s">
        <v>1980</v>
      </c>
      <c r="F1330" s="23">
        <v>4634</v>
      </c>
      <c r="G1330" s="23">
        <v>11003</v>
      </c>
      <c r="H1330" s="126" t="s">
        <v>1923</v>
      </c>
      <c r="I1330" s="127" t="s">
        <v>146</v>
      </c>
      <c r="J1330" s="4" t="s">
        <v>2381</v>
      </c>
    </row>
    <row r="1331" spans="1:10" ht="27.75" customHeight="1" x14ac:dyDescent="0.2">
      <c r="A1331" s="35">
        <f t="shared" si="41"/>
        <v>1295</v>
      </c>
      <c r="B1331" s="22" t="s">
        <v>2291</v>
      </c>
      <c r="C1331" s="134" t="s">
        <v>1473</v>
      </c>
      <c r="D1331" s="22">
        <v>2019.9</v>
      </c>
      <c r="E1331" s="128" t="s">
        <v>2032</v>
      </c>
      <c r="F1331" s="23">
        <v>4103</v>
      </c>
      <c r="G1331" s="23">
        <v>8987</v>
      </c>
      <c r="H1331" s="126" t="s">
        <v>181</v>
      </c>
      <c r="I1331" s="127" t="s">
        <v>236</v>
      </c>
    </row>
    <row r="1332" spans="1:10" ht="27.75" customHeight="1" x14ac:dyDescent="0.2">
      <c r="A1332" s="35">
        <f t="shared" si="41"/>
        <v>1296</v>
      </c>
      <c r="B1332" s="22" t="s">
        <v>2292</v>
      </c>
      <c r="C1332" s="134" t="s">
        <v>1473</v>
      </c>
      <c r="D1332" s="28">
        <v>2019.1</v>
      </c>
      <c r="E1332" s="128" t="s">
        <v>2055</v>
      </c>
      <c r="F1332" s="23">
        <v>3904</v>
      </c>
      <c r="G1332" s="23">
        <v>11885</v>
      </c>
      <c r="H1332" s="126" t="s">
        <v>237</v>
      </c>
      <c r="I1332" s="127" t="s">
        <v>236</v>
      </c>
      <c r="J1332" s="141"/>
    </row>
    <row r="1333" spans="1:10" x14ac:dyDescent="0.2">
      <c r="A1333" s="35">
        <f t="shared" si="41"/>
        <v>1297</v>
      </c>
      <c r="B1333" s="15" t="s">
        <v>1358</v>
      </c>
      <c r="C1333" s="22" t="s">
        <v>2145</v>
      </c>
      <c r="D1333" s="15">
        <v>2012.6</v>
      </c>
      <c r="E1333" s="16" t="s">
        <v>1218</v>
      </c>
      <c r="F1333" s="17">
        <v>2417</v>
      </c>
      <c r="G1333" s="17">
        <v>3954</v>
      </c>
      <c r="H1333" s="20" t="s">
        <v>204</v>
      </c>
      <c r="I1333" s="19" t="s">
        <v>236</v>
      </c>
    </row>
    <row r="1334" spans="1:10" x14ac:dyDescent="0.2">
      <c r="A1334" s="35">
        <f t="shared" si="41"/>
        <v>1298</v>
      </c>
      <c r="B1334" s="22" t="s">
        <v>572</v>
      </c>
      <c r="C1334" s="22" t="s">
        <v>573</v>
      </c>
      <c r="D1334" s="22">
        <v>2015.7</v>
      </c>
      <c r="E1334" s="24" t="s">
        <v>1081</v>
      </c>
      <c r="F1334" s="23">
        <v>312</v>
      </c>
      <c r="G1334" s="23">
        <v>728</v>
      </c>
      <c r="H1334" s="25" t="s">
        <v>109</v>
      </c>
      <c r="I1334" s="27" t="s">
        <v>236</v>
      </c>
    </row>
    <row r="1335" spans="1:10" x14ac:dyDescent="0.2">
      <c r="A1335" s="35">
        <f t="shared" si="41"/>
        <v>1299</v>
      </c>
      <c r="B1335" s="22" t="s">
        <v>600</v>
      </c>
      <c r="C1335" s="22" t="s">
        <v>573</v>
      </c>
      <c r="D1335" s="28">
        <v>2015.1</v>
      </c>
      <c r="E1335" s="24" t="s">
        <v>1038</v>
      </c>
      <c r="F1335" s="23">
        <v>2161</v>
      </c>
      <c r="G1335" s="23">
        <v>3665</v>
      </c>
      <c r="H1335" s="25" t="s">
        <v>109</v>
      </c>
      <c r="I1335" s="27" t="s">
        <v>236</v>
      </c>
    </row>
    <row r="1336" spans="1:10" x14ac:dyDescent="0.2">
      <c r="A1336" s="35">
        <f t="shared" si="41"/>
        <v>1300</v>
      </c>
      <c r="B1336" s="22" t="s">
        <v>612</v>
      </c>
      <c r="C1336" s="22" t="s">
        <v>2199</v>
      </c>
      <c r="D1336" s="28">
        <v>2015.1</v>
      </c>
      <c r="E1336" s="24" t="s">
        <v>959</v>
      </c>
      <c r="F1336" s="23">
        <v>1617</v>
      </c>
      <c r="G1336" s="23">
        <v>2153</v>
      </c>
      <c r="H1336" s="25" t="s">
        <v>109</v>
      </c>
      <c r="I1336" s="27" t="s">
        <v>437</v>
      </c>
      <c r="J1336" s="4" t="s">
        <v>2346</v>
      </c>
    </row>
    <row r="1337" spans="1:10" x14ac:dyDescent="0.2">
      <c r="A1337" s="35">
        <f t="shared" si="41"/>
        <v>1301</v>
      </c>
      <c r="B1337" s="22" t="s">
        <v>758</v>
      </c>
      <c r="C1337" s="152" t="s">
        <v>573</v>
      </c>
      <c r="D1337" s="22">
        <v>2016.11</v>
      </c>
      <c r="E1337" s="24" t="s">
        <v>968</v>
      </c>
      <c r="F1337" s="163">
        <v>2066</v>
      </c>
      <c r="G1337" s="164">
        <v>3471</v>
      </c>
      <c r="H1337" s="25" t="s">
        <v>180</v>
      </c>
      <c r="I1337" s="259" t="s">
        <v>236</v>
      </c>
    </row>
    <row r="1338" spans="1:10" s="13" customFormat="1" ht="28.5" customHeight="1" x14ac:dyDescent="0.2">
      <c r="A1338" s="319" t="s">
        <v>2332</v>
      </c>
      <c r="B1338" s="320"/>
      <c r="C1338" s="320"/>
      <c r="D1338" s="320"/>
      <c r="E1338" s="320"/>
      <c r="F1338" s="320"/>
      <c r="G1338" s="320"/>
      <c r="H1338" s="320"/>
      <c r="I1338" s="321"/>
      <c r="J1338" s="4"/>
    </row>
    <row r="1339" spans="1:10" s="13" customFormat="1" ht="28.5" customHeight="1" x14ac:dyDescent="0.2">
      <c r="A1339" s="35">
        <f>ROW()-37</f>
        <v>1302</v>
      </c>
      <c r="B1339" s="89" t="s">
        <v>2257</v>
      </c>
      <c r="C1339" s="2" t="s">
        <v>2258</v>
      </c>
      <c r="D1339" s="2">
        <v>2017.8</v>
      </c>
      <c r="E1339" s="37" t="s">
        <v>882</v>
      </c>
      <c r="F1339" s="38">
        <v>155.68</v>
      </c>
      <c r="G1339" s="38">
        <v>307</v>
      </c>
      <c r="H1339" s="41" t="s">
        <v>6</v>
      </c>
      <c r="I1339" s="40" t="s">
        <v>236</v>
      </c>
      <c r="J1339" s="4"/>
    </row>
    <row r="1340" spans="1:10" s="8" customFormat="1" ht="28.5" customHeight="1" x14ac:dyDescent="0.2">
      <c r="A1340" s="319" t="s">
        <v>2316</v>
      </c>
      <c r="B1340" s="320"/>
      <c r="C1340" s="320"/>
      <c r="D1340" s="320"/>
      <c r="E1340" s="320"/>
      <c r="F1340" s="320"/>
      <c r="G1340" s="320"/>
      <c r="H1340" s="320"/>
      <c r="I1340" s="321"/>
      <c r="J1340" s="4"/>
    </row>
    <row r="1341" spans="1:10" s="8" customFormat="1" ht="28.5" customHeight="1" x14ac:dyDescent="0.2">
      <c r="A1341" s="35">
        <f>ROW()-38</f>
        <v>1303</v>
      </c>
      <c r="B1341" s="36" t="s">
        <v>3</v>
      </c>
      <c r="C1341" s="36" t="s">
        <v>2121</v>
      </c>
      <c r="D1341" s="36">
        <v>2005.9</v>
      </c>
      <c r="E1341" s="44" t="s">
        <v>1290</v>
      </c>
      <c r="F1341" s="42">
        <v>83</v>
      </c>
      <c r="G1341" s="42">
        <v>126</v>
      </c>
      <c r="H1341" s="45" t="s">
        <v>6</v>
      </c>
      <c r="I1341" s="43" t="s">
        <v>236</v>
      </c>
      <c r="J1341" s="4"/>
    </row>
    <row r="1342" spans="1:10" s="8" customFormat="1" ht="28.5" customHeight="1" x14ac:dyDescent="0.2">
      <c r="A1342" s="319" t="s">
        <v>2315</v>
      </c>
      <c r="B1342" s="320"/>
      <c r="C1342" s="320"/>
      <c r="D1342" s="320"/>
      <c r="E1342" s="320"/>
      <c r="F1342" s="320"/>
      <c r="G1342" s="320"/>
      <c r="H1342" s="320"/>
      <c r="I1342" s="321"/>
      <c r="J1342" s="4"/>
    </row>
    <row r="1343" spans="1:10" s="8" customFormat="1" ht="28.5" customHeight="1" x14ac:dyDescent="0.2">
      <c r="A1343" s="35">
        <f>ROW()-39</f>
        <v>1304</v>
      </c>
      <c r="B1343" s="2" t="s">
        <v>27</v>
      </c>
      <c r="C1343" s="2" t="s">
        <v>2295</v>
      </c>
      <c r="D1343" s="2">
        <v>2007.6</v>
      </c>
      <c r="E1343" s="37" t="s">
        <v>1293</v>
      </c>
      <c r="F1343" s="38">
        <v>186</v>
      </c>
      <c r="G1343" s="38">
        <v>145</v>
      </c>
      <c r="H1343" s="39" t="s">
        <v>6</v>
      </c>
      <c r="I1343" s="40" t="s">
        <v>1475</v>
      </c>
      <c r="J1343" s="4"/>
    </row>
    <row r="1344" spans="1:10" s="8" customFormat="1" ht="28.5" customHeight="1" x14ac:dyDescent="0.2">
      <c r="A1344" s="35">
        <f t="shared" ref="A1344:A1346" si="42">ROW()-39</f>
        <v>1305</v>
      </c>
      <c r="B1344" s="36" t="s">
        <v>278</v>
      </c>
      <c r="C1344" s="2" t="s">
        <v>2296</v>
      </c>
      <c r="D1344" s="2">
        <v>2011.9</v>
      </c>
      <c r="E1344" s="44" t="s">
        <v>1190</v>
      </c>
      <c r="F1344" s="42">
        <v>1063</v>
      </c>
      <c r="G1344" s="42">
        <v>1779</v>
      </c>
      <c r="H1344" s="45" t="s">
        <v>124</v>
      </c>
      <c r="I1344" s="43" t="s">
        <v>236</v>
      </c>
      <c r="J1344" s="4"/>
    </row>
    <row r="1345" spans="1:223" ht="28.5" customHeight="1" x14ac:dyDescent="0.2">
      <c r="A1345" s="35">
        <f t="shared" si="42"/>
        <v>1306</v>
      </c>
      <c r="B1345" s="2" t="s">
        <v>387</v>
      </c>
      <c r="C1345" s="2" t="s">
        <v>2295</v>
      </c>
      <c r="D1345" s="2">
        <v>2014.1</v>
      </c>
      <c r="E1345" s="64" t="s">
        <v>1116</v>
      </c>
      <c r="F1345" s="67">
        <v>1709</v>
      </c>
      <c r="G1345" s="42">
        <v>3039</v>
      </c>
      <c r="H1345" s="45" t="s">
        <v>109</v>
      </c>
      <c r="I1345" s="43" t="s">
        <v>236</v>
      </c>
    </row>
    <row r="1346" spans="1:223" s="8" customFormat="1" ht="28.2" customHeight="1" x14ac:dyDescent="0.2">
      <c r="A1346" s="35">
        <f t="shared" si="42"/>
        <v>1307</v>
      </c>
      <c r="B1346" s="2" t="s">
        <v>1985</v>
      </c>
      <c r="C1346" s="2" t="s">
        <v>2296</v>
      </c>
      <c r="D1346" s="2">
        <v>2019.7</v>
      </c>
      <c r="E1346" s="199" t="s">
        <v>1972</v>
      </c>
      <c r="F1346" s="38">
        <v>2070</v>
      </c>
      <c r="G1346" s="38">
        <v>4762</v>
      </c>
      <c r="H1346" s="233" t="s">
        <v>237</v>
      </c>
      <c r="I1346" s="257" t="s">
        <v>146</v>
      </c>
      <c r="J1346" s="4"/>
    </row>
    <row r="1347" spans="1:223" ht="28.5" customHeight="1" x14ac:dyDescent="0.2">
      <c r="A1347" s="319" t="s">
        <v>1512</v>
      </c>
      <c r="B1347" s="320"/>
      <c r="C1347" s="320"/>
      <c r="D1347" s="320"/>
      <c r="E1347" s="320"/>
      <c r="F1347" s="320"/>
      <c r="G1347" s="320"/>
      <c r="H1347" s="320"/>
      <c r="I1347" s="321"/>
      <c r="ED1347" s="9"/>
      <c r="EE1347" s="9"/>
      <c r="EF1347" s="9"/>
      <c r="EG1347" s="9"/>
      <c r="EH1347" s="9"/>
      <c r="EI1347" s="9"/>
      <c r="EJ1347" s="9"/>
      <c r="EK1347" s="9"/>
      <c r="EL1347" s="9"/>
      <c r="EM1347" s="9"/>
      <c r="EN1347" s="9"/>
      <c r="EO1347" s="9"/>
      <c r="EP1347" s="9"/>
      <c r="EQ1347" s="9"/>
      <c r="ER1347" s="9"/>
      <c r="ES1347" s="9"/>
      <c r="ET1347" s="9"/>
      <c r="EU1347" s="9"/>
      <c r="EV1347" s="9"/>
      <c r="EW1347" s="9"/>
      <c r="EX1347" s="9"/>
      <c r="EY1347" s="9"/>
      <c r="EZ1347" s="9"/>
      <c r="FA1347" s="9"/>
      <c r="FB1347" s="9"/>
      <c r="FC1347" s="9"/>
      <c r="FD1347" s="9"/>
      <c r="FE1347" s="9"/>
      <c r="FF1347" s="9"/>
      <c r="FG1347" s="9"/>
      <c r="FH1347" s="9"/>
      <c r="FI1347" s="9"/>
      <c r="FJ1347" s="9"/>
      <c r="FK1347" s="9"/>
      <c r="FL1347" s="9"/>
      <c r="FM1347" s="9"/>
      <c r="FN1347" s="9"/>
      <c r="FO1347" s="9"/>
      <c r="FP1347" s="9"/>
      <c r="FQ1347" s="9"/>
      <c r="FR1347" s="9"/>
      <c r="FS1347" s="9"/>
      <c r="FT1347" s="9"/>
      <c r="FU1347" s="9"/>
      <c r="FV1347" s="9"/>
      <c r="FW1347" s="9"/>
      <c r="FX1347" s="9"/>
      <c r="FY1347" s="9"/>
      <c r="FZ1347" s="9"/>
      <c r="GA1347" s="9"/>
      <c r="GB1347" s="9"/>
      <c r="GC1347" s="9"/>
      <c r="GD1347" s="9"/>
      <c r="GE1347" s="9"/>
    </row>
    <row r="1348" spans="1:223" s="13" customFormat="1" ht="28.5" customHeight="1" x14ac:dyDescent="0.2">
      <c r="A1348" s="35">
        <f>ROW()-40</f>
        <v>1308</v>
      </c>
      <c r="B1348" s="36" t="s">
        <v>290</v>
      </c>
      <c r="C1348" s="2" t="s">
        <v>1512</v>
      </c>
      <c r="D1348" s="2">
        <v>2012.1</v>
      </c>
      <c r="E1348" s="44" t="s">
        <v>1163</v>
      </c>
      <c r="F1348" s="42">
        <v>1709</v>
      </c>
      <c r="G1348" s="42">
        <v>4529</v>
      </c>
      <c r="H1348" s="45" t="s">
        <v>109</v>
      </c>
      <c r="I1348" s="43" t="s">
        <v>236</v>
      </c>
      <c r="J1348" s="4"/>
    </row>
    <row r="1349" spans="1:223" s="13" customFormat="1" ht="28.5" customHeight="1" x14ac:dyDescent="0.2">
      <c r="A1349" s="35">
        <f t="shared" ref="A1349:A1355" si="43">ROW()-40</f>
        <v>1309</v>
      </c>
      <c r="B1349" s="36" t="s">
        <v>296</v>
      </c>
      <c r="C1349" s="2" t="s">
        <v>1512</v>
      </c>
      <c r="D1349" s="36">
        <v>2012.8</v>
      </c>
      <c r="E1349" s="44" t="s">
        <v>1161</v>
      </c>
      <c r="F1349" s="42">
        <v>1622</v>
      </c>
      <c r="G1349" s="42">
        <v>2596</v>
      </c>
      <c r="H1349" s="45" t="s">
        <v>109</v>
      </c>
      <c r="I1349" s="43" t="s">
        <v>236</v>
      </c>
      <c r="J1349" s="141"/>
    </row>
    <row r="1350" spans="1:223" ht="28.5" customHeight="1" x14ac:dyDescent="0.2">
      <c r="A1350" s="35">
        <f t="shared" si="43"/>
        <v>1310</v>
      </c>
      <c r="B1350" s="36" t="s">
        <v>457</v>
      </c>
      <c r="C1350" s="2" t="s">
        <v>1512</v>
      </c>
      <c r="D1350" s="2">
        <v>2014.7</v>
      </c>
      <c r="E1350" s="44" t="s">
        <v>995</v>
      </c>
      <c r="F1350" s="42">
        <v>1055</v>
      </c>
      <c r="G1350" s="42">
        <v>2331</v>
      </c>
      <c r="H1350" s="45" t="s">
        <v>109</v>
      </c>
      <c r="I1350" s="43" t="s">
        <v>236</v>
      </c>
      <c r="ED1350" s="9"/>
      <c r="EE1350" s="9"/>
      <c r="EF1350" s="9"/>
      <c r="EG1350" s="9"/>
      <c r="EH1350" s="9"/>
      <c r="EI1350" s="9"/>
      <c r="EJ1350" s="9"/>
      <c r="EK1350" s="9"/>
      <c r="EL1350" s="9"/>
      <c r="EM1350" s="9"/>
      <c r="EN1350" s="9"/>
      <c r="EO1350" s="9"/>
      <c r="EP1350" s="9"/>
      <c r="EQ1350" s="9"/>
      <c r="ER1350" s="9"/>
      <c r="ES1350" s="9"/>
      <c r="ET1350" s="9"/>
      <c r="EU1350" s="9"/>
      <c r="EV1350" s="9"/>
      <c r="EW1350" s="9"/>
      <c r="EX1350" s="9"/>
      <c r="EY1350" s="9"/>
      <c r="EZ1350" s="9"/>
      <c r="FA1350" s="9"/>
      <c r="FB1350" s="9"/>
      <c r="FC1350" s="9"/>
      <c r="FD1350" s="9"/>
      <c r="FE1350" s="9"/>
      <c r="FF1350" s="9"/>
      <c r="FG1350" s="9"/>
      <c r="FH1350" s="9"/>
      <c r="FI1350" s="9"/>
      <c r="FJ1350" s="9"/>
      <c r="FK1350" s="9"/>
      <c r="FL1350" s="9"/>
      <c r="FM1350" s="9"/>
      <c r="FN1350" s="9"/>
      <c r="FO1350" s="9"/>
      <c r="FP1350" s="9"/>
      <c r="FQ1350" s="9"/>
      <c r="FR1350" s="9"/>
      <c r="FS1350" s="9"/>
      <c r="FT1350" s="9"/>
      <c r="FU1350" s="9"/>
      <c r="FV1350" s="9"/>
      <c r="FW1350" s="9"/>
      <c r="FX1350" s="9"/>
      <c r="FY1350" s="9"/>
      <c r="FZ1350" s="9"/>
      <c r="GA1350" s="9"/>
      <c r="GB1350" s="9"/>
      <c r="GC1350" s="9"/>
      <c r="GD1350" s="9"/>
      <c r="GE1350" s="9"/>
      <c r="GF1350" s="9"/>
      <c r="GG1350" s="9"/>
      <c r="GH1350" s="9"/>
      <c r="GI1350" s="9"/>
      <c r="GJ1350" s="9"/>
      <c r="GK1350" s="9"/>
      <c r="GL1350" s="9"/>
      <c r="GM1350" s="9"/>
      <c r="GN1350" s="9"/>
      <c r="GO1350" s="9"/>
      <c r="GP1350" s="9"/>
      <c r="GQ1350" s="9"/>
      <c r="GR1350" s="9"/>
      <c r="GS1350" s="9"/>
      <c r="GT1350" s="9"/>
      <c r="GU1350" s="9"/>
      <c r="GV1350" s="9"/>
      <c r="GW1350" s="9"/>
      <c r="GX1350" s="9"/>
      <c r="GY1350" s="9"/>
      <c r="GZ1350" s="9"/>
      <c r="HA1350" s="9"/>
      <c r="HB1350" s="9"/>
      <c r="HC1350" s="9"/>
      <c r="HD1350" s="9"/>
      <c r="HE1350" s="9"/>
      <c r="HF1350" s="9"/>
      <c r="HG1350" s="9"/>
      <c r="HH1350" s="9"/>
      <c r="HI1350" s="9"/>
      <c r="HJ1350" s="9"/>
      <c r="HK1350" s="9"/>
      <c r="HL1350" s="9"/>
      <c r="HM1350" s="9"/>
      <c r="HN1350" s="9"/>
      <c r="HO1350" s="9"/>
    </row>
    <row r="1351" spans="1:223" s="13" customFormat="1" ht="28.2" customHeight="1" x14ac:dyDescent="0.2">
      <c r="A1351" s="35">
        <f t="shared" si="43"/>
        <v>1311</v>
      </c>
      <c r="B1351" s="2" t="s">
        <v>2195</v>
      </c>
      <c r="C1351" s="2" t="s">
        <v>1512</v>
      </c>
      <c r="D1351" s="2">
        <v>2015.9</v>
      </c>
      <c r="E1351" s="37" t="s">
        <v>1033</v>
      </c>
      <c r="F1351" s="38">
        <v>957</v>
      </c>
      <c r="G1351" s="38">
        <v>1528</v>
      </c>
      <c r="H1351" s="41" t="s">
        <v>189</v>
      </c>
      <c r="I1351" s="40" t="s">
        <v>236</v>
      </c>
    </row>
    <row r="1352" spans="1:223" ht="28.2" customHeight="1" x14ac:dyDescent="0.2">
      <c r="A1352" s="35">
        <f t="shared" si="43"/>
        <v>1312</v>
      </c>
      <c r="B1352" s="2" t="s">
        <v>676</v>
      </c>
      <c r="C1352" s="2" t="s">
        <v>1512</v>
      </c>
      <c r="D1352" s="2">
        <v>2016.6</v>
      </c>
      <c r="E1352" s="37" t="s">
        <v>1011</v>
      </c>
      <c r="F1352" s="38">
        <v>1177</v>
      </c>
      <c r="G1352" s="38">
        <v>2834</v>
      </c>
      <c r="H1352" s="41" t="s">
        <v>109</v>
      </c>
      <c r="I1352" s="40" t="s">
        <v>236</v>
      </c>
      <c r="ED1352" s="9"/>
      <c r="EE1352" s="9"/>
      <c r="EF1352" s="9"/>
      <c r="EG1352" s="9"/>
      <c r="EH1352" s="9"/>
      <c r="EI1352" s="9"/>
      <c r="EJ1352" s="9"/>
      <c r="EK1352" s="9"/>
      <c r="EL1352" s="9"/>
      <c r="EM1352" s="9"/>
      <c r="EN1352" s="9"/>
      <c r="EO1352" s="9"/>
      <c r="EP1352" s="9"/>
      <c r="EQ1352" s="9"/>
      <c r="ER1352" s="9"/>
      <c r="ES1352" s="9"/>
      <c r="ET1352" s="9"/>
      <c r="EU1352" s="9"/>
      <c r="EV1352" s="9"/>
      <c r="EW1352" s="9"/>
      <c r="EX1352" s="9"/>
      <c r="EY1352" s="9"/>
      <c r="EZ1352" s="9"/>
      <c r="FA1352" s="9"/>
      <c r="FB1352" s="9"/>
      <c r="FC1352" s="9"/>
      <c r="FD1352" s="9"/>
      <c r="FE1352" s="9"/>
      <c r="FF1352" s="9"/>
      <c r="FG1352" s="9"/>
      <c r="FH1352" s="9"/>
      <c r="FI1352" s="9"/>
      <c r="FJ1352" s="9"/>
      <c r="FK1352" s="9"/>
      <c r="FL1352" s="9"/>
      <c r="FM1352" s="9"/>
      <c r="FN1352" s="9"/>
      <c r="FO1352" s="9"/>
      <c r="FP1352" s="9"/>
      <c r="FQ1352" s="9"/>
      <c r="FR1352" s="9"/>
      <c r="FS1352" s="9"/>
      <c r="FT1352" s="9"/>
      <c r="FU1352" s="9"/>
      <c r="FV1352" s="9"/>
      <c r="FW1352" s="9"/>
      <c r="FX1352" s="9"/>
      <c r="FY1352" s="9"/>
      <c r="FZ1352" s="9"/>
      <c r="GA1352" s="9"/>
      <c r="GB1352" s="9"/>
      <c r="GC1352" s="9"/>
      <c r="GD1352" s="9"/>
      <c r="GE1352" s="9"/>
      <c r="GU1352" s="9"/>
      <c r="GV1352" s="9"/>
      <c r="GW1352" s="9"/>
      <c r="GX1352" s="9"/>
      <c r="GY1352" s="9"/>
      <c r="GZ1352" s="9"/>
      <c r="HA1352" s="9"/>
      <c r="HB1352" s="9"/>
      <c r="HC1352" s="9"/>
      <c r="HD1352" s="9"/>
      <c r="HE1352" s="9"/>
      <c r="HF1352" s="9"/>
      <c r="HG1352" s="9"/>
      <c r="HH1352" s="9"/>
      <c r="HI1352" s="9"/>
      <c r="HJ1352" s="9"/>
      <c r="HK1352" s="9"/>
      <c r="HL1352" s="9"/>
      <c r="HM1352" s="9"/>
      <c r="HN1352" s="9"/>
      <c r="HO1352" s="9"/>
    </row>
    <row r="1353" spans="1:223" s="13" customFormat="1" ht="28.5" customHeight="1" x14ac:dyDescent="0.2">
      <c r="A1353" s="35">
        <f t="shared" si="43"/>
        <v>1313</v>
      </c>
      <c r="B1353" s="2" t="s">
        <v>1502</v>
      </c>
      <c r="C1353" s="2" t="s">
        <v>1512</v>
      </c>
      <c r="D1353" s="2">
        <v>2018.3</v>
      </c>
      <c r="E1353" s="37" t="s">
        <v>1513</v>
      </c>
      <c r="F1353" s="38">
        <v>1971</v>
      </c>
      <c r="G1353" s="38">
        <v>4621</v>
      </c>
      <c r="H1353" s="41" t="s">
        <v>6</v>
      </c>
      <c r="I1353" s="40" t="s">
        <v>188</v>
      </c>
    </row>
    <row r="1354" spans="1:223" s="13" customFormat="1" ht="28.5" customHeight="1" x14ac:dyDescent="0.2">
      <c r="A1354" s="35">
        <f t="shared" si="43"/>
        <v>1314</v>
      </c>
      <c r="B1354" s="2" t="s">
        <v>1751</v>
      </c>
      <c r="C1354" s="2" t="s">
        <v>1512</v>
      </c>
      <c r="D1354" s="2">
        <v>2018.11</v>
      </c>
      <c r="E1354" s="37" t="s">
        <v>1782</v>
      </c>
      <c r="F1354" s="219">
        <v>2138</v>
      </c>
      <c r="G1354" s="219">
        <v>4596</v>
      </c>
      <c r="H1354" s="233" t="s">
        <v>109</v>
      </c>
      <c r="I1354" s="257" t="s">
        <v>188</v>
      </c>
    </row>
    <row r="1355" spans="1:223" s="13" customFormat="1" ht="28.5" customHeight="1" x14ac:dyDescent="0.2">
      <c r="A1355" s="35">
        <f t="shared" si="43"/>
        <v>1315</v>
      </c>
      <c r="B1355" s="2" t="s">
        <v>2051</v>
      </c>
      <c r="C1355" s="2" t="s">
        <v>1512</v>
      </c>
      <c r="D1355" s="60">
        <v>2019.1</v>
      </c>
      <c r="E1355" s="199" t="s">
        <v>1852</v>
      </c>
      <c r="F1355" s="38">
        <v>1660</v>
      </c>
      <c r="G1355" s="38">
        <v>3186</v>
      </c>
      <c r="H1355" s="233" t="s">
        <v>181</v>
      </c>
      <c r="I1355" s="257" t="s">
        <v>236</v>
      </c>
    </row>
    <row r="1356" spans="1:223" ht="28.5" customHeight="1" x14ac:dyDescent="0.2">
      <c r="A1356" s="319" t="s">
        <v>2308</v>
      </c>
      <c r="B1356" s="320"/>
      <c r="C1356" s="320"/>
      <c r="D1356" s="320"/>
      <c r="E1356" s="320"/>
      <c r="F1356" s="320"/>
      <c r="G1356" s="320"/>
      <c r="H1356" s="320"/>
      <c r="I1356" s="321"/>
      <c r="J1356" s="5"/>
    </row>
    <row r="1357" spans="1:223" ht="28.5" customHeight="1" x14ac:dyDescent="0.2">
      <c r="A1357" s="35">
        <f>ROW()-41</f>
        <v>1316</v>
      </c>
      <c r="B1357" s="22" t="s">
        <v>303</v>
      </c>
      <c r="C1357" s="22" t="s">
        <v>258</v>
      </c>
      <c r="D1357" s="15">
        <v>2013.4</v>
      </c>
      <c r="E1357" s="16" t="s">
        <v>1180</v>
      </c>
      <c r="F1357" s="17">
        <v>2022</v>
      </c>
      <c r="G1357" s="17">
        <v>6006</v>
      </c>
      <c r="H1357" s="20" t="s">
        <v>109</v>
      </c>
      <c r="I1357" s="19" t="s">
        <v>236</v>
      </c>
      <c r="J1357" s="141"/>
    </row>
    <row r="1358" spans="1:223" ht="28.5" customHeight="1" x14ac:dyDescent="0.2">
      <c r="A1358" s="35">
        <f>ROW()-41</f>
        <v>1317</v>
      </c>
      <c r="B1358" s="22" t="s">
        <v>1877</v>
      </c>
      <c r="C1358" s="134" t="s">
        <v>258</v>
      </c>
      <c r="D1358" s="22">
        <v>2019.3</v>
      </c>
      <c r="E1358" s="128" t="s">
        <v>1897</v>
      </c>
      <c r="F1358" s="23">
        <v>747</v>
      </c>
      <c r="G1358" s="23">
        <v>2015</v>
      </c>
      <c r="H1358" s="126" t="s">
        <v>180</v>
      </c>
      <c r="I1358" s="127" t="s">
        <v>146</v>
      </c>
      <c r="J1358" s="141"/>
    </row>
    <row r="1359" spans="1:223" s="9" customFormat="1" ht="28.5" customHeight="1" x14ac:dyDescent="0.2">
      <c r="A1359" s="319" t="s">
        <v>2323</v>
      </c>
      <c r="B1359" s="320"/>
      <c r="C1359" s="320"/>
      <c r="D1359" s="320"/>
      <c r="E1359" s="320"/>
      <c r="F1359" s="320"/>
      <c r="G1359" s="320"/>
      <c r="H1359" s="320"/>
      <c r="I1359" s="321"/>
      <c r="J1359" s="4"/>
      <c r="K1359" s="66"/>
      <c r="L1359" s="66"/>
      <c r="M1359" s="66"/>
      <c r="N1359" s="66"/>
      <c r="O1359" s="66"/>
      <c r="P1359" s="66"/>
      <c r="Q1359" s="66"/>
      <c r="R1359" s="66"/>
      <c r="S1359" s="66"/>
      <c r="T1359" s="66"/>
      <c r="U1359" s="66"/>
      <c r="V1359" s="66"/>
      <c r="W1359" s="66"/>
      <c r="X1359" s="66"/>
      <c r="Y1359" s="66"/>
      <c r="Z1359" s="66"/>
      <c r="AA1359" s="66"/>
      <c r="AB1359" s="66"/>
      <c r="AC1359" s="66"/>
      <c r="AD1359" s="66"/>
      <c r="AE1359" s="66"/>
      <c r="AF1359" s="66"/>
      <c r="AG1359" s="66"/>
      <c r="AH1359" s="66"/>
      <c r="AI1359" s="66"/>
      <c r="AJ1359" s="66"/>
      <c r="AK1359" s="66"/>
      <c r="AL1359" s="66"/>
      <c r="AM1359" s="66"/>
      <c r="AN1359" s="66"/>
      <c r="AO1359" s="66"/>
      <c r="AP1359" s="66"/>
      <c r="AQ1359" s="66"/>
      <c r="AR1359" s="66"/>
      <c r="AS1359" s="66"/>
      <c r="AT1359" s="66"/>
      <c r="AU1359" s="66"/>
      <c r="AV1359" s="66"/>
      <c r="AW1359" s="66"/>
      <c r="AX1359" s="66"/>
      <c r="AY1359" s="66"/>
      <c r="AZ1359" s="66"/>
      <c r="BA1359" s="66"/>
      <c r="BB1359" s="66"/>
      <c r="BC1359" s="66"/>
      <c r="BD1359" s="66"/>
      <c r="BE1359" s="66"/>
      <c r="BF1359" s="66"/>
      <c r="BG1359" s="66"/>
      <c r="BH1359" s="66"/>
      <c r="BI1359" s="66"/>
      <c r="BJ1359" s="66"/>
      <c r="BK1359" s="66"/>
      <c r="BL1359" s="66"/>
      <c r="BM1359" s="66"/>
      <c r="BN1359" s="66"/>
      <c r="BO1359" s="66"/>
      <c r="BP1359" s="66"/>
      <c r="BQ1359" s="66"/>
      <c r="BR1359" s="66"/>
      <c r="BS1359" s="66"/>
      <c r="BT1359" s="66"/>
      <c r="BU1359" s="66"/>
      <c r="BV1359" s="66"/>
      <c r="BW1359" s="66"/>
      <c r="BX1359" s="66"/>
      <c r="BY1359" s="66"/>
      <c r="BZ1359" s="66"/>
      <c r="CA1359" s="66"/>
      <c r="CB1359" s="66"/>
      <c r="CC1359" s="66"/>
      <c r="CD1359" s="66"/>
      <c r="CE1359" s="66"/>
      <c r="CF1359" s="66"/>
      <c r="CG1359" s="66"/>
      <c r="CH1359" s="66"/>
      <c r="CI1359" s="66"/>
      <c r="CJ1359" s="66"/>
      <c r="CK1359" s="66"/>
      <c r="CL1359" s="66"/>
      <c r="CM1359" s="66"/>
      <c r="CN1359" s="66"/>
      <c r="CO1359" s="66"/>
      <c r="CP1359" s="66"/>
      <c r="CQ1359" s="66"/>
      <c r="CR1359" s="66"/>
      <c r="CS1359" s="66"/>
      <c r="CT1359" s="66"/>
      <c r="CU1359" s="66"/>
      <c r="CV1359" s="66"/>
      <c r="CW1359" s="66"/>
      <c r="CX1359" s="66"/>
      <c r="CY1359" s="66"/>
      <c r="CZ1359" s="66"/>
      <c r="DA1359" s="66"/>
      <c r="DB1359" s="66"/>
      <c r="DC1359" s="66"/>
      <c r="DD1359" s="66"/>
      <c r="DE1359" s="66"/>
      <c r="DF1359" s="66"/>
      <c r="DG1359" s="66"/>
      <c r="DH1359" s="66"/>
      <c r="DI1359" s="66"/>
      <c r="DJ1359" s="66"/>
      <c r="DK1359" s="66"/>
      <c r="DL1359" s="66"/>
      <c r="DM1359" s="66"/>
      <c r="DN1359" s="66"/>
      <c r="DO1359" s="66"/>
      <c r="DP1359" s="66"/>
      <c r="DQ1359" s="66"/>
      <c r="DR1359" s="66"/>
      <c r="DS1359" s="66"/>
      <c r="DT1359" s="66"/>
      <c r="DU1359" s="66"/>
      <c r="DV1359" s="66"/>
      <c r="DW1359" s="66"/>
      <c r="DX1359" s="66"/>
      <c r="DY1359" s="66"/>
      <c r="DZ1359" s="66"/>
      <c r="EA1359" s="66"/>
      <c r="EB1359" s="66"/>
      <c r="EC1359" s="66"/>
      <c r="ED1359" s="66"/>
      <c r="EE1359" s="66"/>
      <c r="EF1359" s="66"/>
      <c r="EG1359" s="66"/>
      <c r="EH1359" s="66"/>
      <c r="EI1359" s="66"/>
      <c r="EJ1359" s="66"/>
      <c r="EK1359" s="66"/>
      <c r="EL1359" s="66"/>
      <c r="EM1359" s="66"/>
      <c r="EN1359" s="66"/>
      <c r="EO1359" s="66"/>
      <c r="EP1359" s="66"/>
      <c r="EQ1359" s="66"/>
      <c r="ER1359" s="66"/>
      <c r="ES1359" s="66"/>
      <c r="ET1359" s="66"/>
      <c r="EU1359" s="66"/>
      <c r="EV1359" s="66"/>
      <c r="EW1359" s="66"/>
      <c r="EX1359" s="66"/>
      <c r="EY1359" s="66"/>
      <c r="EZ1359" s="66"/>
      <c r="FA1359" s="66"/>
      <c r="FB1359" s="66"/>
      <c r="FC1359" s="66"/>
      <c r="FD1359" s="66"/>
      <c r="FE1359" s="66"/>
      <c r="FF1359" s="66"/>
      <c r="FG1359" s="66"/>
      <c r="FH1359" s="66"/>
      <c r="FI1359" s="66"/>
      <c r="FJ1359" s="66"/>
      <c r="FK1359" s="66"/>
      <c r="FL1359" s="66"/>
      <c r="FM1359" s="66"/>
      <c r="FN1359" s="66"/>
      <c r="FO1359" s="66"/>
      <c r="FP1359" s="66"/>
      <c r="FQ1359" s="66"/>
      <c r="FR1359" s="66"/>
      <c r="FS1359" s="66"/>
      <c r="FT1359" s="66"/>
      <c r="FU1359" s="66"/>
      <c r="FV1359" s="66"/>
      <c r="FW1359" s="66"/>
      <c r="FX1359" s="66"/>
      <c r="FY1359" s="66"/>
      <c r="FZ1359" s="66"/>
      <c r="GA1359" s="66"/>
      <c r="GB1359" s="66"/>
      <c r="GC1359" s="66"/>
      <c r="GD1359" s="66"/>
      <c r="GE1359" s="66"/>
      <c r="GF1359" s="66"/>
      <c r="GG1359" s="66"/>
      <c r="GH1359" s="66"/>
      <c r="GI1359" s="66"/>
      <c r="GJ1359" s="66"/>
      <c r="GK1359" s="66"/>
      <c r="GL1359" s="66"/>
      <c r="GM1359" s="66"/>
      <c r="GN1359" s="66"/>
      <c r="GO1359" s="66"/>
      <c r="GP1359" s="66"/>
      <c r="GQ1359" s="66"/>
      <c r="GR1359" s="66"/>
      <c r="GS1359" s="66"/>
      <c r="GT1359" s="66"/>
      <c r="GU1359" s="66"/>
      <c r="GV1359" s="66"/>
      <c r="GW1359" s="66"/>
      <c r="GX1359" s="66"/>
      <c r="GY1359" s="66"/>
      <c r="GZ1359" s="66"/>
      <c r="HA1359" s="66"/>
      <c r="HB1359" s="66"/>
      <c r="HC1359" s="66"/>
      <c r="HD1359" s="66"/>
      <c r="HE1359" s="66"/>
      <c r="HF1359" s="66"/>
      <c r="HG1359" s="66"/>
      <c r="HH1359" s="66"/>
      <c r="HI1359" s="66"/>
      <c r="HJ1359" s="66"/>
      <c r="HK1359" s="66"/>
      <c r="HL1359" s="66"/>
      <c r="HM1359" s="66"/>
      <c r="HN1359" s="66"/>
      <c r="HO1359" s="66"/>
    </row>
    <row r="1360" spans="1:223" s="9" customFormat="1" ht="28.5" customHeight="1" x14ac:dyDescent="0.2">
      <c r="A1360" s="35">
        <f>ROW()-42</f>
        <v>1318</v>
      </c>
      <c r="B1360" s="2" t="s">
        <v>1351</v>
      </c>
      <c r="C1360" s="2" t="s">
        <v>2241</v>
      </c>
      <c r="D1360" s="2">
        <v>2017.3</v>
      </c>
      <c r="E1360" s="37" t="s">
        <v>950</v>
      </c>
      <c r="F1360" s="38">
        <v>857</v>
      </c>
      <c r="G1360" s="38">
        <v>1683</v>
      </c>
      <c r="H1360" s="83" t="s">
        <v>189</v>
      </c>
      <c r="I1360" s="84" t="s">
        <v>236</v>
      </c>
      <c r="J1360" s="4"/>
      <c r="K1360" s="66"/>
      <c r="L1360" s="66"/>
      <c r="M1360" s="66"/>
      <c r="N1360" s="66"/>
      <c r="O1360" s="66"/>
      <c r="P1360" s="66"/>
      <c r="Q1360" s="66"/>
      <c r="R1360" s="66"/>
      <c r="S1360" s="66"/>
      <c r="T1360" s="66"/>
      <c r="U1360" s="66"/>
      <c r="V1360" s="66"/>
      <c r="W1360" s="66"/>
      <c r="X1360" s="66"/>
      <c r="Y1360" s="66"/>
      <c r="Z1360" s="66"/>
      <c r="AA1360" s="66"/>
      <c r="AB1360" s="66"/>
      <c r="AC1360" s="66"/>
      <c r="AD1360" s="66"/>
      <c r="AE1360" s="66"/>
      <c r="AF1360" s="66"/>
      <c r="AG1360" s="66"/>
      <c r="AH1360" s="66"/>
      <c r="AI1360" s="66"/>
      <c r="AJ1360" s="66"/>
      <c r="AK1360" s="66"/>
      <c r="AL1360" s="66"/>
      <c r="AM1360" s="66"/>
      <c r="AN1360" s="66"/>
      <c r="AO1360" s="66"/>
      <c r="AP1360" s="66"/>
      <c r="AQ1360" s="66"/>
      <c r="AR1360" s="66"/>
      <c r="AS1360" s="66"/>
      <c r="AT1360" s="66"/>
      <c r="AU1360" s="66"/>
      <c r="AV1360" s="66"/>
      <c r="AW1360" s="66"/>
      <c r="AX1360" s="66"/>
      <c r="AY1360" s="66"/>
      <c r="AZ1360" s="66"/>
      <c r="BA1360" s="66"/>
      <c r="BB1360" s="66"/>
      <c r="BC1360" s="66"/>
      <c r="BD1360" s="66"/>
      <c r="BE1360" s="66"/>
      <c r="BF1360" s="66"/>
      <c r="BG1360" s="66"/>
      <c r="BH1360" s="66"/>
      <c r="BI1360" s="66"/>
      <c r="BJ1360" s="66"/>
      <c r="BK1360" s="66"/>
      <c r="BL1360" s="66"/>
      <c r="BM1360" s="66"/>
      <c r="BN1360" s="66"/>
      <c r="BO1360" s="66"/>
      <c r="BP1360" s="66"/>
      <c r="BQ1360" s="66"/>
      <c r="BR1360" s="66"/>
      <c r="BS1360" s="66"/>
      <c r="BT1360" s="66"/>
      <c r="BU1360" s="66"/>
      <c r="BV1360" s="66"/>
      <c r="BW1360" s="66"/>
      <c r="BX1360" s="66"/>
      <c r="BY1360" s="66"/>
      <c r="BZ1360" s="66"/>
      <c r="CA1360" s="66"/>
      <c r="CB1360" s="66"/>
      <c r="CC1360" s="66"/>
      <c r="CD1360" s="66"/>
      <c r="CE1360" s="66"/>
      <c r="CF1360" s="66"/>
      <c r="CG1360" s="66"/>
      <c r="CH1360" s="66"/>
      <c r="CI1360" s="66"/>
      <c r="CJ1360" s="66"/>
      <c r="CK1360" s="66"/>
      <c r="CL1360" s="66"/>
      <c r="CM1360" s="66"/>
      <c r="CN1360" s="66"/>
      <c r="CO1360" s="66"/>
      <c r="CP1360" s="66"/>
      <c r="CQ1360" s="66"/>
      <c r="CR1360" s="66"/>
      <c r="CS1360" s="66"/>
      <c r="CT1360" s="66"/>
      <c r="CU1360" s="66"/>
      <c r="CV1360" s="66"/>
      <c r="CW1360" s="66"/>
      <c r="CX1360" s="66"/>
      <c r="CY1360" s="66"/>
      <c r="CZ1360" s="66"/>
      <c r="DA1360" s="66"/>
      <c r="DB1360" s="66"/>
      <c r="DC1360" s="66"/>
      <c r="DD1360" s="66"/>
      <c r="DE1360" s="66"/>
      <c r="DF1360" s="66"/>
      <c r="DG1360" s="66"/>
      <c r="DH1360" s="66"/>
      <c r="DI1360" s="66"/>
      <c r="DJ1360" s="66"/>
      <c r="DK1360" s="66"/>
      <c r="DL1360" s="66"/>
      <c r="DM1360" s="66"/>
      <c r="DN1360" s="66"/>
      <c r="DO1360" s="66"/>
      <c r="DP1360" s="66"/>
      <c r="DQ1360" s="66"/>
      <c r="DR1360" s="66"/>
      <c r="DS1360" s="66"/>
      <c r="DT1360" s="66"/>
      <c r="DU1360" s="66"/>
      <c r="DV1360" s="66"/>
      <c r="DW1360" s="66"/>
      <c r="DX1360" s="66"/>
      <c r="DY1360" s="66"/>
      <c r="DZ1360" s="66"/>
      <c r="EA1360" s="66"/>
      <c r="EB1360" s="66"/>
      <c r="EC1360" s="66"/>
      <c r="ED1360" s="66"/>
      <c r="EE1360" s="66"/>
      <c r="EF1360" s="66"/>
      <c r="EG1360" s="66"/>
      <c r="EH1360" s="66"/>
      <c r="EI1360" s="66"/>
      <c r="EJ1360" s="66"/>
      <c r="EK1360" s="66"/>
      <c r="EL1360" s="66"/>
      <c r="EM1360" s="66"/>
      <c r="EN1360" s="66"/>
      <c r="EO1360" s="66"/>
      <c r="EP1360" s="66"/>
      <c r="EQ1360" s="66"/>
      <c r="ER1360" s="66"/>
      <c r="ES1360" s="66"/>
      <c r="ET1360" s="66"/>
      <c r="EU1360" s="66"/>
      <c r="EV1360" s="66"/>
      <c r="EW1360" s="66"/>
      <c r="EX1360" s="66"/>
      <c r="EY1360" s="66"/>
      <c r="EZ1360" s="66"/>
      <c r="FA1360" s="66"/>
      <c r="FB1360" s="66"/>
      <c r="FC1360" s="66"/>
      <c r="FD1360" s="66"/>
      <c r="FE1360" s="66"/>
      <c r="FF1360" s="66"/>
      <c r="FG1360" s="66"/>
      <c r="FH1360" s="66"/>
      <c r="FI1360" s="66"/>
      <c r="FJ1360" s="66"/>
      <c r="FK1360" s="66"/>
      <c r="FL1360" s="66"/>
      <c r="FM1360" s="66"/>
      <c r="FN1360" s="66"/>
      <c r="FO1360" s="66"/>
      <c r="FP1360" s="66"/>
      <c r="FQ1360" s="66"/>
      <c r="FR1360" s="66"/>
      <c r="FS1360" s="66"/>
      <c r="FT1360" s="66"/>
      <c r="FU1360" s="66"/>
      <c r="FV1360" s="66"/>
      <c r="FW1360" s="66"/>
      <c r="FX1360" s="66"/>
      <c r="FY1360" s="66"/>
      <c r="FZ1360" s="66"/>
      <c r="GA1360" s="66"/>
      <c r="GB1360" s="66"/>
      <c r="GC1360" s="66"/>
      <c r="GD1360" s="66"/>
      <c r="GE1360" s="66"/>
      <c r="GF1360" s="66"/>
      <c r="GG1360" s="66"/>
      <c r="GH1360" s="66"/>
      <c r="GI1360" s="66"/>
      <c r="GJ1360" s="66"/>
      <c r="GK1360" s="66"/>
      <c r="GL1360" s="66"/>
      <c r="GM1360" s="66"/>
      <c r="GN1360" s="66"/>
      <c r="GO1360" s="66"/>
      <c r="GP1360" s="66"/>
      <c r="GQ1360" s="66"/>
      <c r="GR1360" s="66"/>
      <c r="GS1360" s="66"/>
      <c r="GT1360" s="66"/>
      <c r="GU1360" s="66"/>
      <c r="GV1360" s="66"/>
      <c r="GW1360" s="66"/>
      <c r="GX1360" s="66"/>
      <c r="GY1360" s="66"/>
      <c r="GZ1360" s="66"/>
      <c r="HA1360" s="66"/>
      <c r="HB1360" s="66"/>
      <c r="HC1360" s="66"/>
      <c r="HD1360" s="66"/>
      <c r="HE1360" s="66"/>
      <c r="HF1360" s="66"/>
      <c r="HG1360" s="66"/>
      <c r="HH1360" s="66"/>
      <c r="HI1360" s="66"/>
      <c r="HJ1360" s="66"/>
      <c r="HK1360" s="66"/>
      <c r="HL1360" s="66"/>
      <c r="HM1360" s="66"/>
      <c r="HN1360" s="66"/>
      <c r="HO1360" s="66"/>
    </row>
    <row r="1361" spans="1:10" ht="27.75" customHeight="1" x14ac:dyDescent="0.2">
      <c r="A1361" s="319" t="s">
        <v>2331</v>
      </c>
      <c r="B1361" s="320"/>
      <c r="C1361" s="320"/>
      <c r="D1361" s="320"/>
      <c r="E1361" s="320"/>
      <c r="F1361" s="320"/>
      <c r="G1361" s="320"/>
      <c r="H1361" s="320"/>
      <c r="I1361" s="321"/>
      <c r="J1361" s="141"/>
    </row>
    <row r="1362" spans="1:10" ht="27.75" customHeight="1" x14ac:dyDescent="0.2">
      <c r="A1362" s="35">
        <f>ROW()-43</f>
        <v>1319</v>
      </c>
      <c r="B1362" s="22" t="s">
        <v>746</v>
      </c>
      <c r="C1362" s="118" t="s">
        <v>1625</v>
      </c>
      <c r="D1362" s="28">
        <v>2016.1</v>
      </c>
      <c r="E1362" s="24" t="s">
        <v>992</v>
      </c>
      <c r="F1362" s="23">
        <v>334</v>
      </c>
      <c r="G1362" s="23">
        <v>682</v>
      </c>
      <c r="H1362" s="25" t="s">
        <v>108</v>
      </c>
      <c r="I1362" s="27" t="s">
        <v>236</v>
      </c>
    </row>
    <row r="1363" spans="1:10" s="13" customFormat="1" ht="28.5" customHeight="1" x14ac:dyDescent="0.2">
      <c r="A1363" s="35">
        <f t="shared" ref="A1363:A1364" si="44">ROW()-43</f>
        <v>1320</v>
      </c>
      <c r="B1363" s="2" t="s">
        <v>1392</v>
      </c>
      <c r="C1363" s="2" t="s">
        <v>2239</v>
      </c>
      <c r="D1363" s="2">
        <v>2017.3</v>
      </c>
      <c r="E1363" s="37" t="s">
        <v>959</v>
      </c>
      <c r="F1363" s="38">
        <v>293</v>
      </c>
      <c r="G1363" s="38">
        <v>626</v>
      </c>
      <c r="H1363" s="41" t="s">
        <v>265</v>
      </c>
      <c r="I1363" s="84" t="s">
        <v>236</v>
      </c>
      <c r="J1363" s="4"/>
    </row>
    <row r="1364" spans="1:10" ht="27.75" customHeight="1" x14ac:dyDescent="0.2">
      <c r="A1364" s="35">
        <f t="shared" si="44"/>
        <v>1321</v>
      </c>
      <c r="B1364" s="118" t="s">
        <v>1610</v>
      </c>
      <c r="C1364" s="118" t="s">
        <v>1625</v>
      </c>
      <c r="D1364" s="118">
        <v>2018.7</v>
      </c>
      <c r="E1364" s="119" t="s">
        <v>1626</v>
      </c>
      <c r="F1364" s="120">
        <v>320</v>
      </c>
      <c r="G1364" s="120">
        <v>787</v>
      </c>
      <c r="H1364" s="121" t="s">
        <v>1627</v>
      </c>
      <c r="I1364" s="123" t="s">
        <v>188</v>
      </c>
      <c r="J1364" s="141"/>
    </row>
    <row r="1365" spans="1:10" s="10" customFormat="1" ht="28.5" customHeight="1" x14ac:dyDescent="0.2">
      <c r="A1365" s="319" t="s">
        <v>2348</v>
      </c>
      <c r="B1365" s="320"/>
      <c r="C1365" s="320"/>
      <c r="D1365" s="320"/>
      <c r="E1365" s="320"/>
      <c r="F1365" s="320"/>
      <c r="G1365" s="320"/>
      <c r="H1365" s="320"/>
      <c r="I1365" s="321"/>
      <c r="J1365" s="4"/>
    </row>
    <row r="1366" spans="1:10" s="10" customFormat="1" ht="28.5" customHeight="1" x14ac:dyDescent="0.2">
      <c r="A1366" s="35">
        <f>ROW()-44</f>
        <v>1322</v>
      </c>
      <c r="B1366" s="36" t="s">
        <v>286</v>
      </c>
      <c r="C1366" s="2" t="s">
        <v>2140</v>
      </c>
      <c r="D1366" s="2">
        <v>2011.11</v>
      </c>
      <c r="E1366" s="44" t="s">
        <v>1197</v>
      </c>
      <c r="F1366" s="42">
        <v>124</v>
      </c>
      <c r="G1366" s="42">
        <v>222</v>
      </c>
      <c r="H1366" s="45" t="s">
        <v>109</v>
      </c>
      <c r="I1366" s="43" t="s">
        <v>236</v>
      </c>
      <c r="J1366" s="4"/>
    </row>
    <row r="1367" spans="1:10" s="10" customFormat="1" ht="28.5" customHeight="1" x14ac:dyDescent="0.2">
      <c r="A1367" s="35">
        <f t="shared" ref="A1367:A1373" si="45">ROW()-44</f>
        <v>1323</v>
      </c>
      <c r="B1367" s="36" t="s">
        <v>287</v>
      </c>
      <c r="C1367" s="2" t="s">
        <v>2140</v>
      </c>
      <c r="D1367" s="2">
        <v>2011.12</v>
      </c>
      <c r="E1367" s="44" t="s">
        <v>1198</v>
      </c>
      <c r="F1367" s="42">
        <v>120</v>
      </c>
      <c r="G1367" s="42">
        <v>210</v>
      </c>
      <c r="H1367" s="45" t="s">
        <v>109</v>
      </c>
      <c r="I1367" s="43" t="s">
        <v>236</v>
      </c>
      <c r="J1367" s="143"/>
    </row>
    <row r="1368" spans="1:10" s="10" customFormat="1" ht="28.5" customHeight="1" x14ac:dyDescent="0.2">
      <c r="A1368" s="35">
        <f t="shared" si="45"/>
        <v>1324</v>
      </c>
      <c r="B1368" s="36" t="s">
        <v>190</v>
      </c>
      <c r="C1368" s="2" t="s">
        <v>2140</v>
      </c>
      <c r="D1368" s="2">
        <v>2011.12</v>
      </c>
      <c r="E1368" s="44" t="s">
        <v>1199</v>
      </c>
      <c r="F1368" s="42">
        <v>119</v>
      </c>
      <c r="G1368" s="42">
        <v>218</v>
      </c>
      <c r="H1368" s="45" t="s">
        <v>109</v>
      </c>
      <c r="I1368" s="43" t="s">
        <v>236</v>
      </c>
      <c r="J1368" s="4"/>
    </row>
    <row r="1369" spans="1:10" s="10" customFormat="1" ht="28.5" customHeight="1" x14ac:dyDescent="0.2">
      <c r="A1369" s="35">
        <f t="shared" si="45"/>
        <v>1325</v>
      </c>
      <c r="B1369" s="36" t="s">
        <v>460</v>
      </c>
      <c r="C1369" s="2" t="s">
        <v>2140</v>
      </c>
      <c r="D1369" s="2">
        <v>2011.12</v>
      </c>
      <c r="E1369" s="44" t="s">
        <v>1200</v>
      </c>
      <c r="F1369" s="42">
        <v>227</v>
      </c>
      <c r="G1369" s="42">
        <v>212</v>
      </c>
      <c r="H1369" s="45" t="s">
        <v>109</v>
      </c>
      <c r="I1369" s="43" t="s">
        <v>236</v>
      </c>
      <c r="J1369" s="4"/>
    </row>
    <row r="1370" spans="1:10" s="10" customFormat="1" ht="28.5" customHeight="1" x14ac:dyDescent="0.2">
      <c r="A1370" s="35">
        <f t="shared" si="45"/>
        <v>1326</v>
      </c>
      <c r="B1370" s="36" t="s">
        <v>461</v>
      </c>
      <c r="C1370" s="2" t="s">
        <v>2140</v>
      </c>
      <c r="D1370" s="2">
        <v>2011.12</v>
      </c>
      <c r="E1370" s="44" t="s">
        <v>1201</v>
      </c>
      <c r="F1370" s="42">
        <v>159</v>
      </c>
      <c r="G1370" s="42">
        <v>235</v>
      </c>
      <c r="H1370" s="45" t="s">
        <v>109</v>
      </c>
      <c r="I1370" s="43" t="s">
        <v>236</v>
      </c>
      <c r="J1370" s="4"/>
    </row>
    <row r="1371" spans="1:10" s="10" customFormat="1" ht="28.5" customHeight="1" x14ac:dyDescent="0.2">
      <c r="A1371" s="35">
        <f t="shared" si="45"/>
        <v>1327</v>
      </c>
      <c r="B1371" s="36" t="s">
        <v>347</v>
      </c>
      <c r="C1371" s="2" t="s">
        <v>2140</v>
      </c>
      <c r="D1371" s="2">
        <v>2012.4</v>
      </c>
      <c r="E1371" s="44" t="s">
        <v>1212</v>
      </c>
      <c r="F1371" s="42">
        <v>272</v>
      </c>
      <c r="G1371" s="42">
        <v>207</v>
      </c>
      <c r="H1371" s="45" t="s">
        <v>109</v>
      </c>
      <c r="I1371" s="43" t="s">
        <v>236</v>
      </c>
      <c r="J1371" s="4"/>
    </row>
    <row r="1372" spans="1:10" s="10" customFormat="1" ht="28.5" customHeight="1" x14ac:dyDescent="0.2">
      <c r="A1372" s="35">
        <f t="shared" si="45"/>
        <v>1328</v>
      </c>
      <c r="B1372" s="2" t="s">
        <v>248</v>
      </c>
      <c r="C1372" s="2" t="s">
        <v>2140</v>
      </c>
      <c r="D1372" s="36">
        <v>2013.1</v>
      </c>
      <c r="E1372" s="44" t="s">
        <v>1297</v>
      </c>
      <c r="F1372" s="42">
        <v>186</v>
      </c>
      <c r="G1372" s="42">
        <v>215</v>
      </c>
      <c r="H1372" s="45" t="s">
        <v>109</v>
      </c>
      <c r="I1372" s="43" t="s">
        <v>236</v>
      </c>
      <c r="J1372" s="4"/>
    </row>
    <row r="1373" spans="1:10" s="10" customFormat="1" ht="28.5" customHeight="1" thickBot="1" x14ac:dyDescent="0.25">
      <c r="A1373" s="325">
        <f t="shared" si="45"/>
        <v>1329</v>
      </c>
      <c r="B1373" s="291" t="s">
        <v>435</v>
      </c>
      <c r="C1373" s="291" t="s">
        <v>2140</v>
      </c>
      <c r="D1373" s="291">
        <v>2014.4</v>
      </c>
      <c r="E1373" s="292" t="s">
        <v>1128</v>
      </c>
      <c r="F1373" s="293">
        <v>44</v>
      </c>
      <c r="G1373" s="293">
        <v>56</v>
      </c>
      <c r="H1373" s="294" t="s">
        <v>180</v>
      </c>
      <c r="I1373" s="295" t="s">
        <v>236</v>
      </c>
      <c r="J1373" s="4"/>
    </row>
  </sheetData>
  <autoFilter ref="C1:C1373"/>
  <sortState ref="B5:J1312">
    <sortCondition ref="C5:C1312"/>
  </sortState>
  <mergeCells count="49">
    <mergeCell ref="A1361:I1361"/>
    <mergeCell ref="A1317:I1317"/>
    <mergeCell ref="A665:I665"/>
    <mergeCell ref="A632:I632"/>
    <mergeCell ref="A1119:I1119"/>
    <mergeCell ref="A1338:I1338"/>
    <mergeCell ref="A1347:I1347"/>
    <mergeCell ref="A1291:I1291"/>
    <mergeCell ref="A591:I591"/>
    <mergeCell ref="A584:I584"/>
    <mergeCell ref="A5:I5"/>
    <mergeCell ref="A467:I467"/>
    <mergeCell ref="A997:I997"/>
    <mergeCell ref="A557:I557"/>
    <mergeCell ref="A931:I931"/>
    <mergeCell ref="A354:I354"/>
    <mergeCell ref="A737:I737"/>
    <mergeCell ref="A202:I202"/>
    <mergeCell ref="A690:I690"/>
    <mergeCell ref="A671:I671"/>
    <mergeCell ref="A543:I543"/>
    <mergeCell ref="A327:I327"/>
    <mergeCell ref="A595:I595"/>
    <mergeCell ref="A531:I531"/>
    <mergeCell ref="A564:I564"/>
    <mergeCell ref="A1359:I1359"/>
    <mergeCell ref="A1307:I1307"/>
    <mergeCell ref="A1365:I1365"/>
    <mergeCell ref="A487:I487"/>
    <mergeCell ref="A684:I684"/>
    <mergeCell ref="A1342:I1342"/>
    <mergeCell ref="A1340:I1340"/>
    <mergeCell ref="A533:I533"/>
    <mergeCell ref="A1277:I1277"/>
    <mergeCell ref="A569:I569"/>
    <mergeCell ref="A978:I978"/>
    <mergeCell ref="A917:I917"/>
    <mergeCell ref="A547:I547"/>
    <mergeCell ref="A1356:I1356"/>
    <mergeCell ref="A1193:I1193"/>
    <mergeCell ref="A2:E2"/>
    <mergeCell ref="G2:I2"/>
    <mergeCell ref="A3:A4"/>
    <mergeCell ref="B3:B4"/>
    <mergeCell ref="C3:C4"/>
    <mergeCell ref="D3:D4"/>
    <mergeCell ref="E3:E4"/>
    <mergeCell ref="H3:H4"/>
    <mergeCell ref="I3:I4"/>
  </mergeCells>
  <phoneticPr fontId="2"/>
  <dataValidations count="3">
    <dataValidation imeMode="off" allowBlank="1" showInputMessage="1" showErrorMessage="1" sqref="F82:G82 F389:G389 F496:G496 F450:G466 F532:G532 F733:G736 F628:G628 F10:G10 F552:G552 F554:G555 F492:G494 F619:G620 F692:G693 F695:G696 F698:G698 F700:G705 F707:G707 F709:G721 F726:G726 F728:G728 F730:G730 F565:G568 F97:G97 F99:G104 F111:G123 F125:G129 F131:G134 F140:G140 F145:G146 F159:G170 F403:G404 F392:G392 F414:G416 F421:G431 F1360:G1360"/>
    <dataValidation type="list" allowBlank="1" showInputMessage="1" showErrorMessage="1" sqref="C202:C320 C1:C197 C1277:C1048576 C531:C630 C354:C528 C997:C1116 C1119:C1191 C1193:C1275 C327:C352 C917:C995 C684:C915 C632:C671">
      <formula1>"工場,倉庫,物流センター,事務所,駐車場,住宅,車庫,ガソリンスタンド,水素ステーション,貯留施設,農業施設,宗教施設,冠婚葬祭施設,公民館,公共施設,社会福祉施設,保育園・幼稚園,学校,金融機関,ショッピングモール,スーパーマーケット,飲食店,物販店,アパレル店,ドラッグストア,ホームセンター,カーディーラー,家電量販店,ディスカウントストア,コンビニエンスストア,遊技場,クリーニング店,クラブハウス,スポーツ施設,温浴施設,宿泊施設,発電所,機械室"</formula1>
    </dataValidation>
    <dataValidation type="list" allowBlank="1" showInputMessage="1" showErrorMessage="1" sqref="C672:C682">
      <formula1>"医療施設,工場,倉庫,物流センター,事務所,駐車場,住宅,車庫,ガソリンスタンド,水素ステーション,貯留施設,農業施設,宗教施設,冠婚葬祭施設,公民館,公共施設,社会福祉施設,保育園・幼稚園,学校,金融機関,ショッピングモール,スーパーマーケット,飲食店,物販店,アパレル店,ドラッグストア,ホームセンター,カーディーラー,家電量販店,ディスカウントストア,コンビニエンスストア,遊技場,クリーニング店,クラブハウス,スポーツ施設,温浴施設,宿泊施設,発電所,機械室"</formula1>
    </dataValidation>
  </dataValidations>
  <printOptions horizontalCentered="1"/>
  <pageMargins left="0" right="0" top="0.59055118110236227" bottom="0" header="0.39370078740157483" footer="0"/>
  <pageSetup paperSize="9" scale="38" fitToHeight="0" orientation="portrait" r:id="rId1"/>
  <rowBreaks count="1" manualBreakCount="1">
    <brk id="7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用途別</vt:lpstr>
      <vt:lpstr>用途別!Print_Area</vt:lpstr>
      <vt:lpstr>用途別!Print_Titles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sekitou</cp:lastModifiedBy>
  <cp:lastPrinted>2020-04-06T07:35:15Z</cp:lastPrinted>
  <dcterms:created xsi:type="dcterms:W3CDTF">2005-10-04T00:19:14Z</dcterms:created>
  <dcterms:modified xsi:type="dcterms:W3CDTF">2020-06-04T07:21:17Z</dcterms:modified>
</cp:coreProperties>
</file>