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0.30\グループ全体\パンフレット\☆ＴＮＦﾊﾟﾝﾌ作成ﾃﾞｰﾀ\"/>
    </mc:Choice>
  </mc:AlternateContent>
  <bookViews>
    <workbookView xWindow="0" yWindow="0" windowWidth="2340" windowHeight="9636" tabRatio="787"/>
  </bookViews>
  <sheets>
    <sheet name="用途別" sheetId="44" r:id="rId1"/>
  </sheets>
  <definedNames>
    <definedName name="_xlnm.Print_Area" localSheetId="0">用途別!$A$2:$J$1496</definedName>
    <definedName name="_xlnm.Print_Titles" localSheetId="0">用途別!$2:$4</definedName>
  </definedNames>
  <calcPr calcId="162913"/>
</workbook>
</file>

<file path=xl/calcChain.xml><?xml version="1.0" encoding="utf-8"?>
<calcChain xmlns="http://schemas.openxmlformats.org/spreadsheetml/2006/main">
  <c r="A597" i="44" l="1"/>
  <c r="A1496" i="44"/>
  <c r="A1494" i="44"/>
  <c r="A451" i="44"/>
  <c r="A146" i="44"/>
  <c r="A147" i="44"/>
  <c r="A1062" i="44"/>
  <c r="A1063" i="44"/>
  <c r="A1064" i="44"/>
  <c r="A1061" i="44"/>
  <c r="A1460" i="44" l="1"/>
  <c r="A449" i="44"/>
  <c r="A450" i="44"/>
  <c r="A144" i="44"/>
  <c r="A143" i="44"/>
  <c r="A145" i="44"/>
  <c r="A159" i="44"/>
  <c r="A881" i="44"/>
  <c r="A882" i="44"/>
  <c r="A592" i="44" l="1"/>
  <c r="A880" i="44" l="1"/>
  <c r="A1059" i="44"/>
  <c r="A1060" i="44"/>
  <c r="A447" i="44"/>
  <c r="A448" i="44"/>
  <c r="A140" i="44"/>
  <c r="A141" i="44"/>
  <c r="A142" i="44"/>
  <c r="A1376" i="44"/>
  <c r="A1492" i="44" l="1"/>
  <c r="A689" i="44" l="1"/>
  <c r="A878" i="44"/>
  <c r="A879" i="44"/>
  <c r="A446" i="44"/>
  <c r="A139" i="44"/>
  <c r="A1054" i="44"/>
  <c r="A1055" i="44"/>
  <c r="A1056" i="44"/>
  <c r="A1057" i="44"/>
  <c r="A1058" i="44"/>
  <c r="A1493" i="44" l="1"/>
  <c r="A1491" i="44"/>
  <c r="A1490" i="44"/>
  <c r="A1489" i="44"/>
  <c r="A1488" i="44"/>
  <c r="A1487" i="44"/>
  <c r="A1486" i="44"/>
  <c r="A1485" i="44"/>
  <c r="A1484" i="44"/>
  <c r="A1483" i="44"/>
  <c r="A1482" i="44"/>
  <c r="A1481" i="44"/>
  <c r="A1480" i="44"/>
  <c r="A1479" i="44"/>
  <c r="A1478" i="44"/>
  <c r="A1477" i="44"/>
  <c r="A1476" i="44"/>
  <c r="A1475" i="44"/>
  <c r="A1474" i="44"/>
  <c r="A1473" i="44"/>
  <c r="A1472" i="44"/>
  <c r="A1471" i="44"/>
  <c r="A1470" i="44"/>
  <c r="A1469" i="44"/>
  <c r="A1468" i="44"/>
  <c r="A1467" i="44"/>
  <c r="A1466" i="44"/>
  <c r="A1465" i="44"/>
  <c r="A1464" i="44"/>
  <c r="A1463" i="44"/>
  <c r="A1462" i="44"/>
  <c r="A1459" i="44"/>
  <c r="A1458" i="44"/>
  <c r="A1457" i="44"/>
  <c r="A1456" i="44"/>
  <c r="A1455" i="44"/>
  <c r="A1454" i="44"/>
  <c r="A1453" i="44"/>
  <c r="A1452" i="44"/>
  <c r="A1451" i="44"/>
  <c r="A1450" i="44"/>
  <c r="A1449" i="44"/>
  <c r="A1448" i="44"/>
  <c r="A1447" i="44"/>
  <c r="A1446" i="44"/>
  <c r="A1445" i="44"/>
  <c r="A1444" i="44"/>
  <c r="A1443" i="44"/>
  <c r="A1442" i="44"/>
  <c r="A1441" i="44"/>
  <c r="A1440" i="44"/>
  <c r="A1439" i="44"/>
  <c r="A1438" i="44"/>
  <c r="A1437" i="44"/>
  <c r="A1436" i="44"/>
  <c r="A1435" i="44"/>
  <c r="A1434" i="44"/>
  <c r="A1433" i="44"/>
  <c r="A1432" i="44"/>
  <c r="A1431" i="44"/>
  <c r="A1430" i="44"/>
  <c r="A1429" i="44"/>
  <c r="A1428" i="44"/>
  <c r="A1427" i="44"/>
  <c r="A1426" i="44"/>
  <c r="A1425" i="44"/>
  <c r="A1424" i="44"/>
  <c r="A1423" i="44"/>
  <c r="A1422" i="44"/>
  <c r="A1421" i="44"/>
  <c r="A1420" i="44"/>
  <c r="A1419" i="44"/>
  <c r="A1418" i="44"/>
  <c r="A1417" i="44"/>
  <c r="A1416" i="44"/>
  <c r="A1415" i="44"/>
  <c r="A1414" i="44"/>
  <c r="A1413" i="44"/>
  <c r="A1412" i="44"/>
  <c r="A1411" i="44"/>
  <c r="A1410" i="44"/>
  <c r="A1409" i="44"/>
  <c r="A1408" i="44"/>
  <c r="A1407" i="44"/>
  <c r="A1406" i="44"/>
  <c r="A1404" i="44"/>
  <c r="A1403" i="44"/>
  <c r="A1401" i="44"/>
  <c r="A1400" i="44"/>
  <c r="A1398" i="44"/>
  <c r="A1397" i="44"/>
  <c r="A1396" i="44"/>
  <c r="A1395" i="44"/>
  <c r="A1394" i="44"/>
  <c r="A1393" i="44"/>
  <c r="A1392" i="44"/>
  <c r="A1391" i="44"/>
  <c r="A1390" i="44"/>
  <c r="A1389" i="44"/>
  <c r="A1388" i="44"/>
  <c r="A1387" i="44"/>
  <c r="A1386" i="44"/>
  <c r="A1385" i="44"/>
  <c r="A1384" i="44"/>
  <c r="A1383" i="44"/>
  <c r="A1382" i="44"/>
  <c r="A1381" i="44"/>
  <c r="A1380" i="44"/>
  <c r="A1379" i="44"/>
  <c r="A1378" i="44"/>
  <c r="A1375" i="44"/>
  <c r="A1374" i="44"/>
  <c r="A1373" i="44"/>
  <c r="A1372" i="44"/>
  <c r="A1371" i="44"/>
  <c r="A1370" i="44"/>
  <c r="A1369" i="44"/>
  <c r="A1368" i="44"/>
  <c r="A1367" i="44"/>
  <c r="A1366" i="44"/>
  <c r="A1365" i="44"/>
  <c r="A1364" i="44"/>
  <c r="A1363" i="44"/>
  <c r="A1362" i="44"/>
  <c r="A1361" i="44"/>
  <c r="A1360" i="44"/>
  <c r="A1359" i="44"/>
  <c r="A1358" i="44"/>
  <c r="A1357" i="44"/>
  <c r="A1356" i="44"/>
  <c r="A1355" i="44"/>
  <c r="A1354" i="44"/>
  <c r="A1353" i="44"/>
  <c r="A1352" i="44"/>
  <c r="A1351" i="44"/>
  <c r="A1350" i="44"/>
  <c r="A1349" i="44"/>
  <c r="A1348" i="44"/>
  <c r="A1347" i="44"/>
  <c r="A1346" i="44"/>
  <c r="A1345" i="44"/>
  <c r="A1344" i="44"/>
  <c r="A1343" i="44"/>
  <c r="A1342" i="44"/>
  <c r="A1341" i="44"/>
  <c r="A1340" i="44"/>
  <c r="A1339" i="44"/>
  <c r="A1338" i="44"/>
  <c r="A1337" i="44"/>
  <c r="A1336" i="44"/>
  <c r="A1335" i="44"/>
  <c r="A1334" i="44"/>
  <c r="A1333" i="44"/>
  <c r="A1332" i="44"/>
  <c r="A1331" i="44"/>
  <c r="A1330" i="44"/>
  <c r="A1329" i="44"/>
  <c r="A1328" i="44"/>
  <c r="A1327" i="44"/>
  <c r="A1326" i="44"/>
  <c r="A1325" i="44"/>
  <c r="A1324" i="44"/>
  <c r="A1323" i="44"/>
  <c r="A1322" i="44"/>
  <c r="A1321" i="44"/>
  <c r="A1320" i="44"/>
  <c r="A1319" i="44"/>
  <c r="A1318" i="44"/>
  <c r="A1317" i="44"/>
  <c r="A1316" i="44"/>
  <c r="A1315" i="44"/>
  <c r="A1314" i="44"/>
  <c r="A1313" i="44"/>
  <c r="A1312" i="44"/>
  <c r="A1311" i="44"/>
  <c r="A1310" i="44"/>
  <c r="A1309" i="44"/>
  <c r="A1308" i="44"/>
  <c r="A1307" i="44"/>
  <c r="A1306" i="44"/>
  <c r="A1305" i="44"/>
  <c r="A1304" i="44"/>
  <c r="A1303" i="44"/>
  <c r="A1302" i="44"/>
  <c r="A1300" i="44"/>
  <c r="A1299" i="44"/>
  <c r="A1298" i="44"/>
  <c r="A1297" i="44"/>
  <c r="A1296" i="44"/>
  <c r="A1295" i="44"/>
  <c r="A1294" i="44"/>
  <c r="A1293" i="44"/>
  <c r="A1292" i="44"/>
  <c r="A1291" i="44"/>
  <c r="A1290" i="44"/>
  <c r="A1289" i="44"/>
  <c r="A1288" i="44"/>
  <c r="A1287" i="44"/>
  <c r="A1286" i="44"/>
  <c r="A1285" i="44"/>
  <c r="A1284" i="44"/>
  <c r="A1283" i="44"/>
  <c r="A1282" i="44"/>
  <c r="A1281" i="44"/>
  <c r="A1280" i="44"/>
  <c r="A1279" i="44"/>
  <c r="A1278" i="44"/>
  <c r="A1277" i="44"/>
  <c r="A1276" i="44"/>
  <c r="A1275" i="44"/>
  <c r="A1274" i="44"/>
  <c r="A1273" i="44"/>
  <c r="A1272" i="44"/>
  <c r="A1271" i="44"/>
  <c r="A1270" i="44"/>
  <c r="A1269" i="44"/>
  <c r="A1268" i="44"/>
  <c r="A1267" i="44"/>
  <c r="A1266" i="44"/>
  <c r="A1264" i="44"/>
  <c r="A1263" i="44"/>
  <c r="A1262" i="44"/>
  <c r="A1261" i="44"/>
  <c r="A1259" i="44"/>
  <c r="A1258" i="44"/>
  <c r="A1256" i="44"/>
  <c r="A1254" i="44"/>
  <c r="A1253" i="44"/>
  <c r="A1251" i="44"/>
  <c r="A1250" i="44"/>
  <c r="A1249" i="44"/>
  <c r="A1248" i="44"/>
  <c r="A1247" i="44"/>
  <c r="A1246" i="44"/>
  <c r="A1244" i="44"/>
  <c r="A1243" i="44"/>
  <c r="A1242" i="44"/>
  <c r="A1241" i="44"/>
  <c r="A1240" i="44"/>
  <c r="A1239" i="44"/>
  <c r="A1238" i="44"/>
  <c r="A1237" i="44"/>
  <c r="A1236" i="44"/>
  <c r="A1235" i="44"/>
  <c r="A1234" i="44"/>
  <c r="A1233" i="44"/>
  <c r="A1232" i="44"/>
  <c r="A1231" i="44"/>
  <c r="A1230" i="44"/>
  <c r="A1229" i="44"/>
  <c r="A1228" i="44"/>
  <c r="A1227" i="44"/>
  <c r="A1226" i="44"/>
  <c r="A1225" i="44"/>
  <c r="A1224" i="44"/>
  <c r="A1223" i="44"/>
  <c r="A1222" i="44"/>
  <c r="A1221" i="44"/>
  <c r="A1220" i="44"/>
  <c r="A1219" i="44"/>
  <c r="A1218" i="44"/>
  <c r="A1217" i="44"/>
  <c r="A1216" i="44"/>
  <c r="A1215" i="44"/>
  <c r="A1214" i="44"/>
  <c r="A1213" i="44"/>
  <c r="A1212" i="44"/>
  <c r="A1211" i="44"/>
  <c r="A1210" i="44"/>
  <c r="A1209" i="44"/>
  <c r="A1208" i="44"/>
  <c r="A1207" i="44"/>
  <c r="A1206" i="44"/>
  <c r="A1205" i="44"/>
  <c r="A1204" i="44"/>
  <c r="A1203" i="44"/>
  <c r="A1202" i="44"/>
  <c r="A1201" i="44"/>
  <c r="A1200" i="44"/>
  <c r="A1199" i="44"/>
  <c r="A1198" i="44"/>
  <c r="A1197" i="44"/>
  <c r="A1196" i="44"/>
  <c r="A1195" i="44"/>
  <c r="A1194" i="44"/>
  <c r="A1193" i="44"/>
  <c r="A1192" i="44"/>
  <c r="A1191" i="44"/>
  <c r="A1190" i="44"/>
  <c r="A1189" i="44"/>
  <c r="A1188" i="44"/>
  <c r="A1187" i="44"/>
  <c r="A1186" i="44"/>
  <c r="A1185" i="44"/>
  <c r="A1184" i="44"/>
  <c r="A1183" i="44"/>
  <c r="A1182" i="44"/>
  <c r="A1181" i="44"/>
  <c r="A1180" i="44"/>
  <c r="A1179" i="44"/>
  <c r="A1178" i="44"/>
  <c r="A1177" i="44"/>
  <c r="A1176" i="44"/>
  <c r="A1175" i="44"/>
  <c r="A1174" i="44"/>
  <c r="A1173" i="44"/>
  <c r="A1172" i="44"/>
  <c r="A1171" i="44"/>
  <c r="A1170" i="44"/>
  <c r="A1169" i="44"/>
  <c r="A1168" i="44"/>
  <c r="A1167" i="44"/>
  <c r="A1166" i="44"/>
  <c r="A1165" i="44"/>
  <c r="A1164" i="44"/>
  <c r="A1163" i="44"/>
  <c r="A1162" i="44"/>
  <c r="A1161" i="44"/>
  <c r="A1160" i="44"/>
  <c r="A1159" i="44"/>
  <c r="A1158" i="44"/>
  <c r="A1157" i="44"/>
  <c r="A1156" i="44"/>
  <c r="A1155" i="44"/>
  <c r="A1154" i="44"/>
  <c r="A1153" i="44"/>
  <c r="A1152" i="44"/>
  <c r="A1151" i="44"/>
  <c r="A1150" i="44"/>
  <c r="A1149" i="44"/>
  <c r="A1148" i="44"/>
  <c r="A1147" i="44"/>
  <c r="A1146" i="44"/>
  <c r="A1145" i="44"/>
  <c r="A1144" i="44"/>
  <c r="A1143" i="44"/>
  <c r="A1142" i="44"/>
  <c r="A1141" i="44"/>
  <c r="A1140" i="44"/>
  <c r="A1139" i="44"/>
  <c r="A1138" i="44"/>
  <c r="A1137" i="44"/>
  <c r="A1136" i="44"/>
  <c r="A1135" i="44"/>
  <c r="A1134" i="44"/>
  <c r="A1133" i="44"/>
  <c r="A1132" i="44"/>
  <c r="A1131" i="44"/>
  <c r="A1130" i="44"/>
  <c r="A1129" i="44"/>
  <c r="A1128" i="44"/>
  <c r="A1127" i="44"/>
  <c r="A1126" i="44"/>
  <c r="A1125" i="44"/>
  <c r="A1124" i="44"/>
  <c r="A1123" i="44"/>
  <c r="A1122" i="44"/>
  <c r="A1121" i="44"/>
  <c r="A1120" i="44"/>
  <c r="A1119" i="44"/>
  <c r="A1118" i="44"/>
  <c r="A1117" i="44"/>
  <c r="A1116" i="44"/>
  <c r="A1115" i="44"/>
  <c r="A1114" i="44"/>
  <c r="A1113" i="44"/>
  <c r="A1112" i="44"/>
  <c r="A1111" i="44"/>
  <c r="A1109" i="44"/>
  <c r="A1108" i="44"/>
  <c r="A1107" i="44"/>
  <c r="A1106" i="44"/>
  <c r="A1105" i="44"/>
  <c r="A1104" i="44"/>
  <c r="A1103" i="44"/>
  <c r="A1102" i="44"/>
  <c r="A1101" i="44"/>
  <c r="A1100" i="44"/>
  <c r="A1099" i="44"/>
  <c r="A1098" i="44"/>
  <c r="A1097" i="44"/>
  <c r="A1096" i="44"/>
  <c r="A1095" i="44"/>
  <c r="A1094" i="44"/>
  <c r="A1092" i="44"/>
  <c r="A1091" i="44"/>
  <c r="A1090" i="44"/>
  <c r="A1089" i="44"/>
  <c r="A1088" i="44"/>
  <c r="A1087" i="44"/>
  <c r="A1085" i="44"/>
  <c r="A1084" i="44"/>
  <c r="A1083" i="44"/>
  <c r="A1082" i="44"/>
  <c r="A1081" i="44"/>
  <c r="A1080" i="44"/>
  <c r="A1079" i="44"/>
  <c r="A1078" i="44"/>
  <c r="A1077" i="44"/>
  <c r="A1076" i="44"/>
  <c r="A1075" i="44"/>
  <c r="A1074" i="44"/>
  <c r="A1073" i="44"/>
  <c r="A1072" i="44"/>
  <c r="A1071" i="44"/>
  <c r="A1070" i="44"/>
  <c r="A1069" i="44"/>
  <c r="A1068" i="44"/>
  <c r="A1067" i="44"/>
  <c r="A1066" i="44"/>
  <c r="A1053" i="44"/>
  <c r="A1052" i="44"/>
  <c r="A1051" i="44"/>
  <c r="A1050" i="44"/>
  <c r="A1049" i="44"/>
  <c r="A1048" i="44"/>
  <c r="A1047" i="44"/>
  <c r="A1046" i="44"/>
  <c r="A1045" i="44"/>
  <c r="A1044" i="44"/>
  <c r="A1043" i="44"/>
  <c r="A1042" i="44"/>
  <c r="A1041" i="44"/>
  <c r="A1040" i="44"/>
  <c r="A1039" i="44"/>
  <c r="A1038" i="44"/>
  <c r="A1037" i="44"/>
  <c r="A1036" i="44"/>
  <c r="A1035" i="44"/>
  <c r="A1034" i="44"/>
  <c r="A1033" i="44"/>
  <c r="A1032" i="44"/>
  <c r="A1031" i="44"/>
  <c r="A1030" i="44"/>
  <c r="A1029" i="44"/>
  <c r="A1028" i="44"/>
  <c r="A1027" i="44"/>
  <c r="A1026" i="44"/>
  <c r="A1025" i="44"/>
  <c r="A1024" i="44"/>
  <c r="A1023" i="44"/>
  <c r="A1022" i="44"/>
  <c r="A1021" i="44"/>
  <c r="A1020" i="44"/>
  <c r="A1019" i="44"/>
  <c r="A1018" i="44"/>
  <c r="A1017" i="44"/>
  <c r="A1016" i="44"/>
  <c r="A1015" i="44"/>
  <c r="A1014" i="44"/>
  <c r="A1013" i="44"/>
  <c r="A1012" i="44"/>
  <c r="A1011" i="44"/>
  <c r="A1010" i="44"/>
  <c r="A1009" i="44"/>
  <c r="A1008" i="44"/>
  <c r="A1007" i="44"/>
  <c r="A1006" i="44"/>
  <c r="A1005" i="44"/>
  <c r="A1004" i="44"/>
  <c r="A1003" i="44"/>
  <c r="A1002" i="44"/>
  <c r="A1001" i="44"/>
  <c r="A1000" i="44"/>
  <c r="A999" i="44"/>
  <c r="A998" i="44"/>
  <c r="A997" i="44"/>
  <c r="A996" i="44"/>
  <c r="A995" i="44"/>
  <c r="A994" i="44"/>
  <c r="A993" i="44"/>
  <c r="A992" i="44"/>
  <c r="A991" i="44"/>
  <c r="A990" i="44"/>
  <c r="A989" i="44"/>
  <c r="A988" i="44"/>
  <c r="A987" i="44"/>
  <c r="A986" i="44"/>
  <c r="A985" i="44"/>
  <c r="A984" i="44"/>
  <c r="A983" i="44"/>
  <c r="A982" i="44"/>
  <c r="A981" i="44"/>
  <c r="A980" i="44"/>
  <c r="A979" i="44"/>
  <c r="A978" i="44"/>
  <c r="A977" i="44"/>
  <c r="A976" i="44"/>
  <c r="A975" i="44"/>
  <c r="A974" i="44"/>
  <c r="A973" i="44"/>
  <c r="A972" i="44"/>
  <c r="A971" i="44"/>
  <c r="A970" i="44"/>
  <c r="A969" i="44"/>
  <c r="A968" i="44"/>
  <c r="A967" i="44"/>
  <c r="A966" i="44"/>
  <c r="A965" i="44"/>
  <c r="A964" i="44"/>
  <c r="A963" i="44"/>
  <c r="A962" i="44"/>
  <c r="A961" i="44"/>
  <c r="A960" i="44"/>
  <c r="A959" i="44"/>
  <c r="A958" i="44"/>
  <c r="A957" i="44"/>
  <c r="A956" i="44"/>
  <c r="A955" i="44"/>
  <c r="A954" i="44"/>
  <c r="A953" i="44"/>
  <c r="A952" i="44"/>
  <c r="A951" i="44"/>
  <c r="A950" i="44"/>
  <c r="A949" i="44"/>
  <c r="A948" i="44"/>
  <c r="A947" i="44"/>
  <c r="A946" i="44"/>
  <c r="A945" i="44"/>
  <c r="A944" i="44"/>
  <c r="A943" i="44"/>
  <c r="A942" i="44"/>
  <c r="A941" i="44"/>
  <c r="A940" i="44"/>
  <c r="A939" i="44"/>
  <c r="A938" i="44"/>
  <c r="A937" i="44"/>
  <c r="A936" i="44"/>
  <c r="A935" i="44"/>
  <c r="A934" i="44"/>
  <c r="A933" i="44"/>
  <c r="A932" i="44"/>
  <c r="A931" i="44"/>
  <c r="A930" i="44"/>
  <c r="A929" i="44"/>
  <c r="A928" i="44"/>
  <c r="A927" i="44"/>
  <c r="A926" i="44"/>
  <c r="A925" i="44"/>
  <c r="A924" i="44"/>
  <c r="A923" i="44"/>
  <c r="A922" i="44"/>
  <c r="A921" i="44"/>
  <c r="A920" i="44"/>
  <c r="A919" i="44"/>
  <c r="A918" i="44"/>
  <c r="A917" i="44"/>
  <c r="A916" i="44"/>
  <c r="A915" i="44"/>
  <c r="A914" i="44"/>
  <c r="A913" i="44"/>
  <c r="A912" i="44"/>
  <c r="A911" i="44"/>
  <c r="A910" i="44"/>
  <c r="A909" i="44"/>
  <c r="A908" i="44"/>
  <c r="A907" i="44"/>
  <c r="A906" i="44"/>
  <c r="A905" i="44"/>
  <c r="A904" i="44"/>
  <c r="A903" i="44"/>
  <c r="A902" i="44"/>
  <c r="A901" i="44"/>
  <c r="A900" i="44"/>
  <c r="A899" i="44"/>
  <c r="A898" i="44"/>
  <c r="A897" i="44"/>
  <c r="A896" i="44"/>
  <c r="A895" i="44"/>
  <c r="A894" i="44"/>
  <c r="A893" i="44"/>
  <c r="A892" i="44"/>
  <c r="A891" i="44"/>
  <c r="A890" i="44"/>
  <c r="A889" i="44"/>
  <c r="A887" i="44"/>
  <c r="A886" i="44"/>
  <c r="A885" i="44"/>
  <c r="A884" i="44"/>
  <c r="A877" i="44"/>
  <c r="A876" i="44"/>
  <c r="A875" i="44"/>
  <c r="A874" i="44"/>
  <c r="A873" i="44"/>
  <c r="A872" i="44"/>
  <c r="A871" i="44"/>
  <c r="A870" i="44"/>
  <c r="A869" i="44"/>
  <c r="A868" i="44"/>
  <c r="A867" i="44"/>
  <c r="A866" i="44"/>
  <c r="A865" i="44"/>
  <c r="A864" i="44"/>
  <c r="A863" i="44"/>
  <c r="A862" i="44"/>
  <c r="A861" i="44"/>
  <c r="A860" i="44"/>
  <c r="A859" i="44"/>
  <c r="A858" i="44"/>
  <c r="A857" i="44"/>
  <c r="A856" i="44"/>
  <c r="A855" i="44"/>
  <c r="A854" i="44"/>
  <c r="A853" i="44"/>
  <c r="A852" i="44"/>
  <c r="A851" i="44"/>
  <c r="A850" i="44"/>
  <c r="A849" i="44"/>
  <c r="A848" i="44"/>
  <c r="A847" i="44"/>
  <c r="A846" i="44"/>
  <c r="A845" i="44"/>
  <c r="A844" i="44"/>
  <c r="A843" i="44"/>
  <c r="A842" i="44"/>
  <c r="A841" i="44"/>
  <c r="A840" i="44"/>
  <c r="A839" i="44"/>
  <c r="A838" i="44"/>
  <c r="A837" i="44"/>
  <c r="A836" i="44"/>
  <c r="A835" i="44"/>
  <c r="A834" i="44"/>
  <c r="A833" i="44"/>
  <c r="A832" i="44"/>
  <c r="A831" i="44"/>
  <c r="A830" i="44"/>
  <c r="A829" i="44"/>
  <c r="A828" i="44"/>
  <c r="A827" i="44"/>
  <c r="A826" i="44"/>
  <c r="A825" i="44"/>
  <c r="A824" i="44"/>
  <c r="A823" i="44"/>
  <c r="A822" i="44"/>
  <c r="A821" i="44"/>
  <c r="A820" i="44"/>
  <c r="A819" i="44"/>
  <c r="A818" i="44"/>
  <c r="A817" i="44"/>
  <c r="A816" i="44"/>
  <c r="A815" i="44"/>
  <c r="A814" i="44"/>
  <c r="A813" i="44"/>
  <c r="A812" i="44"/>
  <c r="A811" i="44"/>
  <c r="A810" i="44"/>
  <c r="A809" i="44"/>
  <c r="A808" i="44"/>
  <c r="A807" i="44"/>
  <c r="A806" i="44"/>
  <c r="A805" i="44"/>
  <c r="A804" i="44"/>
  <c r="A803" i="44"/>
  <c r="A802" i="44"/>
  <c r="A801" i="44"/>
  <c r="A800" i="44"/>
  <c r="A799" i="44"/>
  <c r="A798" i="44"/>
  <c r="A797" i="44"/>
  <c r="A796" i="44"/>
  <c r="A795" i="44"/>
  <c r="A794" i="44"/>
  <c r="A793" i="44"/>
  <c r="A792" i="44"/>
  <c r="A791" i="44"/>
  <c r="A790" i="44"/>
  <c r="A789" i="44"/>
  <c r="A788" i="44"/>
  <c r="A787" i="44"/>
  <c r="A786" i="44"/>
  <c r="A785" i="44"/>
  <c r="A784" i="44"/>
  <c r="A783" i="44"/>
  <c r="A782" i="44"/>
  <c r="A781" i="44"/>
  <c r="A780" i="44"/>
  <c r="A779" i="44"/>
  <c r="A778" i="44"/>
  <c r="A777" i="44"/>
  <c r="A776" i="44"/>
  <c r="A775" i="44"/>
  <c r="A774" i="44"/>
  <c r="A773" i="44"/>
  <c r="A772" i="44"/>
  <c r="A771" i="44"/>
  <c r="A770" i="44"/>
  <c r="A769" i="44"/>
  <c r="A768" i="44"/>
  <c r="A767" i="44"/>
  <c r="A766" i="44"/>
  <c r="A765" i="44"/>
  <c r="A764" i="44"/>
  <c r="A763" i="44"/>
  <c r="A762" i="44"/>
  <c r="A761" i="44"/>
  <c r="A760" i="44"/>
  <c r="A759" i="44"/>
  <c r="A758" i="44"/>
  <c r="A757" i="44"/>
  <c r="A756" i="44"/>
  <c r="A755" i="44"/>
  <c r="A754" i="44"/>
  <c r="A753" i="44"/>
  <c r="A752" i="44"/>
  <c r="A751" i="44"/>
  <c r="A750" i="44"/>
  <c r="A749" i="44"/>
  <c r="A748" i="44"/>
  <c r="A747" i="44"/>
  <c r="A746" i="44"/>
  <c r="A745" i="44"/>
  <c r="A744" i="44"/>
  <c r="A743" i="44"/>
  <c r="A742" i="44"/>
  <c r="A741" i="44"/>
  <c r="A740" i="44"/>
  <c r="A739" i="44"/>
  <c r="A738" i="44"/>
  <c r="A737" i="44"/>
  <c r="A736" i="44"/>
  <c r="A735" i="44"/>
  <c r="A734" i="44"/>
  <c r="A733" i="44"/>
  <c r="A732" i="44"/>
  <c r="A731" i="44"/>
  <c r="A730" i="44"/>
  <c r="A729" i="44"/>
  <c r="A728" i="44"/>
  <c r="A727" i="44"/>
  <c r="A726" i="44"/>
  <c r="A725" i="44"/>
  <c r="A724" i="44"/>
  <c r="A723" i="44"/>
  <c r="A722" i="44"/>
  <c r="A721" i="44"/>
  <c r="A720" i="44"/>
  <c r="A719" i="44"/>
  <c r="A718" i="44"/>
  <c r="A717" i="44"/>
  <c r="A716" i="44"/>
  <c r="A715" i="44"/>
  <c r="A714" i="44"/>
  <c r="A713" i="44"/>
  <c r="A712" i="44"/>
  <c r="A711" i="44"/>
  <c r="A710" i="44"/>
  <c r="A709" i="44"/>
  <c r="A708" i="44"/>
  <c r="A707" i="44"/>
  <c r="A706" i="44"/>
  <c r="A705" i="44"/>
  <c r="A704" i="44"/>
  <c r="A703" i="44"/>
  <c r="A702" i="44"/>
  <c r="A701" i="44"/>
  <c r="A700" i="44"/>
  <c r="A699" i="44"/>
  <c r="A698" i="44"/>
  <c r="A696" i="44"/>
  <c r="A695" i="44"/>
  <c r="A693" i="44"/>
  <c r="A692" i="44"/>
  <c r="A691" i="44"/>
  <c r="A688" i="44"/>
  <c r="A687" i="44"/>
  <c r="A686" i="44"/>
  <c r="A685" i="44"/>
  <c r="A684" i="44"/>
  <c r="A683" i="44"/>
  <c r="A682" i="44"/>
  <c r="A681" i="44"/>
  <c r="A680" i="44"/>
  <c r="A679" i="44"/>
  <c r="A678" i="44"/>
  <c r="A677" i="44"/>
  <c r="A676" i="44"/>
  <c r="A674" i="44"/>
  <c r="A673" i="44"/>
  <c r="A672" i="44"/>
  <c r="A671" i="44"/>
  <c r="A670" i="44"/>
  <c r="A669" i="44"/>
  <c r="A668" i="44"/>
  <c r="A667" i="44"/>
  <c r="A666" i="44"/>
  <c r="A665" i="44"/>
  <c r="A664" i="44"/>
  <c r="A663" i="44"/>
  <c r="A662" i="44"/>
  <c r="A661" i="44"/>
  <c r="A660" i="44"/>
  <c r="A659" i="44"/>
  <c r="A658" i="44"/>
  <c r="A657" i="44"/>
  <c r="A656" i="44"/>
  <c r="A655" i="44"/>
  <c r="A654" i="44"/>
  <c r="A653" i="44"/>
  <c r="A652" i="44"/>
  <c r="A651" i="44"/>
  <c r="A650" i="44"/>
  <c r="A649" i="44"/>
  <c r="A648" i="44"/>
  <c r="A647" i="44"/>
  <c r="A646" i="44"/>
  <c r="A645" i="44"/>
  <c r="A644" i="44"/>
  <c r="A643" i="44"/>
  <c r="A642" i="44"/>
  <c r="A641" i="44"/>
  <c r="A640" i="44"/>
  <c r="A639" i="44"/>
  <c r="A638" i="44"/>
  <c r="A637" i="44"/>
  <c r="A636" i="44"/>
  <c r="A635" i="44"/>
  <c r="A634" i="44"/>
  <c r="A633" i="44"/>
  <c r="A632" i="44"/>
  <c r="A631" i="44"/>
  <c r="A629" i="44"/>
  <c r="A627" i="44"/>
  <c r="A626" i="44"/>
  <c r="A625" i="44"/>
  <c r="A624" i="44"/>
  <c r="A623" i="44"/>
  <c r="A622" i="44"/>
  <c r="A621" i="44"/>
  <c r="A620" i="44"/>
  <c r="A619" i="44"/>
  <c r="A618" i="44"/>
  <c r="A617" i="44"/>
  <c r="A616" i="44"/>
  <c r="A615" i="44"/>
  <c r="A614" i="44"/>
  <c r="A613" i="44"/>
  <c r="A612" i="44"/>
  <c r="A611" i="44"/>
  <c r="A610" i="44"/>
  <c r="A609" i="44"/>
  <c r="A607" i="44"/>
  <c r="A606" i="44"/>
  <c r="A604" i="44"/>
  <c r="A603" i="44"/>
  <c r="A602" i="44"/>
  <c r="A601" i="44"/>
  <c r="A599" i="44"/>
  <c r="A596" i="44"/>
  <c r="A595" i="44"/>
  <c r="A594" i="44"/>
  <c r="A591" i="44"/>
  <c r="A590" i="44"/>
  <c r="A589" i="44"/>
  <c r="A588" i="44"/>
  <c r="A587" i="44"/>
  <c r="A586" i="44"/>
  <c r="A585" i="44"/>
  <c r="A584" i="44"/>
  <c r="A583" i="44"/>
  <c r="A582" i="44"/>
  <c r="A581" i="44"/>
  <c r="A580" i="44"/>
  <c r="A579" i="44"/>
  <c r="A578" i="44"/>
  <c r="A577" i="44"/>
  <c r="A576" i="44"/>
  <c r="A575" i="44"/>
  <c r="A574" i="44"/>
  <c r="A573" i="44"/>
  <c r="A572" i="44"/>
  <c r="A571" i="44"/>
  <c r="A570" i="44"/>
  <c r="A569" i="44"/>
  <c r="A568" i="44"/>
  <c r="A567" i="44"/>
  <c r="A566" i="44"/>
  <c r="A565" i="44"/>
  <c r="A564" i="44"/>
  <c r="A563" i="44"/>
  <c r="A562" i="44"/>
  <c r="A561" i="44"/>
  <c r="A560" i="44"/>
  <c r="A559" i="44"/>
  <c r="A558" i="44"/>
  <c r="A557" i="44"/>
  <c r="A556" i="44"/>
  <c r="A555" i="44"/>
  <c r="A554" i="44"/>
  <c r="A553" i="44"/>
  <c r="A552" i="44"/>
  <c r="A551" i="44"/>
  <c r="A550" i="44"/>
  <c r="A549" i="44"/>
  <c r="A548" i="44"/>
  <c r="A547" i="44"/>
  <c r="A546" i="44"/>
  <c r="A545" i="44"/>
  <c r="A544" i="44"/>
  <c r="A543" i="44"/>
  <c r="A542" i="44"/>
  <c r="A541" i="44"/>
  <c r="A540" i="44"/>
  <c r="A539" i="44"/>
  <c r="A538" i="44"/>
  <c r="A537" i="44"/>
  <c r="A536" i="44"/>
  <c r="A535" i="44"/>
  <c r="A534" i="44"/>
  <c r="A533" i="44"/>
  <c r="A532" i="44"/>
  <c r="A531" i="44"/>
  <c r="A530" i="44"/>
  <c r="A529" i="44"/>
  <c r="A528" i="44"/>
  <c r="A527" i="44"/>
  <c r="A526" i="44"/>
  <c r="A525" i="44"/>
  <c r="A524" i="44"/>
  <c r="A523" i="44"/>
  <c r="A522" i="44"/>
  <c r="A521" i="44"/>
  <c r="A520" i="44"/>
  <c r="A519" i="44"/>
  <c r="A518" i="44"/>
  <c r="A517" i="44"/>
  <c r="A516" i="44"/>
  <c r="A515" i="44"/>
  <c r="A514" i="44"/>
  <c r="A513" i="44"/>
  <c r="A512" i="44"/>
  <c r="A511" i="44"/>
  <c r="A510" i="44"/>
  <c r="A509" i="44"/>
  <c r="A508" i="44"/>
  <c r="A507" i="44"/>
  <c r="A506" i="44"/>
  <c r="A505" i="44"/>
  <c r="A504" i="44"/>
  <c r="A503" i="44"/>
  <c r="A502" i="44"/>
  <c r="A501" i="44"/>
  <c r="A500" i="44"/>
  <c r="A499" i="44"/>
  <c r="A498" i="44"/>
  <c r="A497" i="44"/>
  <c r="A496" i="44"/>
  <c r="A495" i="44"/>
  <c r="A494" i="44"/>
  <c r="A493" i="44"/>
  <c r="A492" i="44"/>
  <c r="A491" i="44"/>
  <c r="A490" i="44"/>
  <c r="A489" i="44"/>
  <c r="A488" i="44"/>
  <c r="A487" i="44"/>
  <c r="A486" i="44"/>
  <c r="A485" i="44"/>
  <c r="A484" i="44"/>
  <c r="A483" i="44"/>
  <c r="A482" i="44"/>
  <c r="A481" i="44"/>
  <c r="A480" i="44"/>
  <c r="A479" i="44"/>
  <c r="A478" i="44"/>
  <c r="A477" i="44"/>
  <c r="A476" i="44"/>
  <c r="A475" i="44"/>
  <c r="A474" i="44"/>
  <c r="A473" i="44"/>
  <c r="A471" i="44"/>
  <c r="A470" i="44"/>
  <c r="A469" i="44"/>
  <c r="A468" i="44"/>
  <c r="A467" i="44"/>
  <c r="A466" i="44"/>
  <c r="A465" i="44"/>
  <c r="A464" i="44"/>
  <c r="A463" i="44"/>
  <c r="A461" i="44"/>
  <c r="A460" i="44"/>
  <c r="A458" i="44"/>
  <c r="A457" i="44"/>
  <c r="A456" i="44"/>
  <c r="A455" i="44"/>
  <c r="A454" i="44"/>
  <c r="A453" i="44"/>
  <c r="A445" i="44"/>
  <c r="A444" i="44"/>
  <c r="A443" i="44"/>
  <c r="A442" i="44"/>
  <c r="A441" i="44"/>
  <c r="A440" i="44"/>
  <c r="A439" i="44"/>
  <c r="A438" i="44"/>
  <c r="A437" i="44"/>
  <c r="A436" i="44"/>
  <c r="A435" i="44"/>
  <c r="A434" i="44"/>
  <c r="A433" i="44"/>
  <c r="A432" i="44"/>
  <c r="A431" i="44"/>
  <c r="A430" i="44"/>
  <c r="A429" i="44"/>
  <c r="A428" i="44"/>
  <c r="A427" i="44"/>
  <c r="A426" i="44"/>
  <c r="A425" i="44"/>
  <c r="A424" i="44"/>
  <c r="A423" i="44"/>
  <c r="A422" i="44"/>
  <c r="A421" i="44"/>
  <c r="A420" i="44"/>
  <c r="A419" i="44"/>
  <c r="A418" i="44"/>
  <c r="A417" i="44"/>
  <c r="A416" i="44"/>
  <c r="A415" i="44"/>
  <c r="A414" i="44"/>
  <c r="A413" i="44"/>
  <c r="A412" i="44"/>
  <c r="A411" i="44"/>
  <c r="A410" i="44"/>
  <c r="A409" i="44"/>
  <c r="A408" i="44"/>
  <c r="A407" i="44"/>
  <c r="A406" i="44"/>
  <c r="A405" i="44"/>
  <c r="A404" i="44"/>
  <c r="A403" i="44"/>
  <c r="A402" i="44"/>
  <c r="A401" i="44"/>
  <c r="A400" i="44"/>
  <c r="A399" i="44"/>
  <c r="A398" i="44"/>
  <c r="A397" i="44"/>
  <c r="A396" i="44"/>
  <c r="A395" i="44"/>
  <c r="A394" i="44"/>
  <c r="A393" i="44"/>
  <c r="A392" i="44"/>
  <c r="A391" i="44"/>
  <c r="A390" i="44"/>
  <c r="A389" i="44"/>
  <c r="A388" i="44"/>
  <c r="A387" i="44"/>
  <c r="A386" i="44"/>
  <c r="A385" i="44"/>
  <c r="A384" i="44"/>
  <c r="A383" i="44"/>
  <c r="A382" i="44"/>
  <c r="A381" i="44"/>
  <c r="A380" i="44"/>
  <c r="A379" i="44"/>
  <c r="A378" i="44"/>
  <c r="A377" i="44"/>
  <c r="A376" i="44"/>
  <c r="A375" i="44"/>
  <c r="A374" i="44"/>
  <c r="A373" i="44"/>
  <c r="A372" i="44"/>
  <c r="A371" i="44"/>
  <c r="A370" i="44"/>
  <c r="A369" i="44"/>
  <c r="A368" i="44"/>
  <c r="A367" i="44"/>
  <c r="A366" i="44"/>
  <c r="A365" i="44"/>
  <c r="A364" i="44"/>
  <c r="A363" i="44"/>
  <c r="A362" i="44"/>
  <c r="A361" i="44"/>
  <c r="A360" i="44"/>
  <c r="A359" i="44"/>
  <c r="A358" i="44"/>
  <c r="A357" i="44"/>
  <c r="A356" i="44"/>
  <c r="A355" i="44"/>
  <c r="A354" i="44"/>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7" i="44"/>
  <c r="A246" i="44"/>
  <c r="A245" i="44"/>
  <c r="A243" i="44"/>
  <c r="A241" i="44"/>
  <c r="A240" i="44"/>
  <c r="A238" i="44"/>
  <c r="A237" i="44"/>
  <c r="A236" i="44"/>
  <c r="A235" i="44"/>
  <c r="A234" i="44"/>
  <c r="A233" i="44"/>
  <c r="A231" i="44"/>
  <c r="A230" i="44"/>
  <c r="A229" i="44"/>
  <c r="A228" i="44"/>
  <c r="A227" i="44"/>
  <c r="A226" i="44"/>
  <c r="A225" i="44"/>
  <c r="A224" i="44"/>
  <c r="A223" i="44"/>
  <c r="A222" i="44"/>
  <c r="A221" i="44"/>
  <c r="A220" i="44"/>
  <c r="A219" i="44"/>
  <c r="A218" i="44"/>
  <c r="A217" i="44"/>
  <c r="A216" i="44"/>
  <c r="A215" i="44"/>
  <c r="A214" i="44"/>
  <c r="A213" i="44"/>
  <c r="A212" i="44"/>
  <c r="F211" i="44"/>
  <c r="A211" i="44"/>
  <c r="A209" i="44"/>
  <c r="A208" i="44"/>
  <c r="A207" i="44"/>
  <c r="A206" i="44"/>
  <c r="A205" i="44"/>
  <c r="A204" i="44"/>
  <c r="A203" i="44"/>
  <c r="A202" i="44"/>
  <c r="A200" i="44"/>
  <c r="A199" i="44"/>
  <c r="A198" i="44"/>
  <c r="A197" i="44"/>
  <c r="A196" i="44"/>
  <c r="A195" i="44"/>
  <c r="A194" i="44"/>
  <c r="A193" i="44"/>
  <c r="A192" i="44"/>
  <c r="A191" i="44"/>
  <c r="A190" i="44"/>
  <c r="A189" i="44"/>
  <c r="A188" i="44"/>
  <c r="A187" i="44"/>
  <c r="A186" i="44"/>
  <c r="A185" i="44"/>
  <c r="A184" i="44"/>
  <c r="A183" i="44"/>
  <c r="A181" i="44"/>
  <c r="A180" i="44"/>
  <c r="A179" i="44"/>
  <c r="A178" i="44"/>
  <c r="A177" i="44"/>
  <c r="A176" i="44"/>
  <c r="A175" i="44"/>
  <c r="A174" i="44"/>
  <c r="A173" i="44"/>
  <c r="A172" i="44"/>
  <c r="A171" i="44"/>
  <c r="A170" i="44"/>
  <c r="A169" i="44"/>
  <c r="A168" i="44"/>
  <c r="A167" i="44"/>
  <c r="A165" i="44"/>
  <c r="A164" i="44"/>
  <c r="A163" i="44"/>
  <c r="A162" i="44"/>
  <c r="A161" i="44"/>
  <c r="A158" i="44"/>
  <c r="A157" i="44"/>
  <c r="A156" i="44"/>
  <c r="A155" i="44"/>
  <c r="A154" i="44"/>
  <c r="A153" i="44"/>
  <c r="A152" i="44"/>
  <c r="A151" i="44"/>
  <c r="A150" i="44"/>
  <c r="A14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60" i="44"/>
  <c r="A59" i="44"/>
  <c r="A58" i="44"/>
  <c r="A57" i="44"/>
  <c r="A56" i="44"/>
  <c r="A55" i="44"/>
  <c r="A54" i="44"/>
  <c r="A53" i="44"/>
  <c r="A52" i="44"/>
  <c r="A51" i="44"/>
  <c r="A50" i="44"/>
  <c r="A49" i="44"/>
  <c r="A48" i="44"/>
  <c r="A47" i="44"/>
  <c r="A46" i="44"/>
  <c r="A45" i="44"/>
  <c r="A43" i="44"/>
  <c r="A42" i="44"/>
  <c r="A40" i="44"/>
  <c r="A39" i="44"/>
  <c r="A38" i="44"/>
  <c r="A37" i="44"/>
  <c r="A36" i="44"/>
  <c r="A35" i="44"/>
  <c r="A34" i="44"/>
  <c r="A33" i="44"/>
  <c r="A32" i="44"/>
  <c r="A31" i="44"/>
  <c r="A30" i="44"/>
  <c r="A29" i="44"/>
  <c r="A28" i="44"/>
  <c r="A27" i="44"/>
  <c r="A26" i="44"/>
  <c r="A25" i="44"/>
  <c r="A23" i="44"/>
  <c r="A22" i="44"/>
  <c r="A21" i="44"/>
  <c r="A20" i="44"/>
  <c r="A19" i="44"/>
  <c r="A18" i="44"/>
  <c r="A17" i="44"/>
  <c r="A16" i="44"/>
  <c r="A15" i="44"/>
  <c r="A14" i="44"/>
  <c r="A13" i="44"/>
  <c r="A12" i="44"/>
  <c r="A11" i="44"/>
  <c r="A10" i="44"/>
  <c r="A9" i="44"/>
  <c r="A8" i="44"/>
  <c r="A7" i="44"/>
  <c r="A6" i="44"/>
</calcChain>
</file>

<file path=xl/sharedStrings.xml><?xml version="1.0" encoding="utf-8"?>
<sst xmlns="http://schemas.openxmlformats.org/spreadsheetml/2006/main" count="7673" uniqueCount="2783">
  <si>
    <t>規模</t>
    <rPh sb="0" eb="2">
      <t>キボ</t>
    </rPh>
    <phoneticPr fontId="2"/>
  </si>
  <si>
    <t>構造種別</t>
    <rPh sb="0" eb="2">
      <t>コウゾウ</t>
    </rPh>
    <rPh sb="2" eb="4">
      <t>シュベツ</t>
    </rPh>
    <phoneticPr fontId="2"/>
  </si>
  <si>
    <t>平屋建</t>
    <rPh sb="0" eb="2">
      <t>ヒラヤ</t>
    </rPh>
    <rPh sb="2" eb="3">
      <t>ダ</t>
    </rPh>
    <phoneticPr fontId="2"/>
  </si>
  <si>
    <t>３階建</t>
    <rPh sb="1" eb="2">
      <t>カイ</t>
    </rPh>
    <rPh sb="2" eb="3">
      <t>タ</t>
    </rPh>
    <phoneticPr fontId="2"/>
  </si>
  <si>
    <t>２階建</t>
    <rPh sb="1" eb="2">
      <t>カイ</t>
    </rPh>
    <rPh sb="2" eb="3">
      <t>タ</t>
    </rPh>
    <phoneticPr fontId="2"/>
  </si>
  <si>
    <t>４階建</t>
    <rPh sb="1" eb="2">
      <t>カイ</t>
    </rPh>
    <rPh sb="2" eb="3">
      <t>タ</t>
    </rPh>
    <phoneticPr fontId="2"/>
  </si>
  <si>
    <t>ジュンテンドー安芸津店</t>
    <rPh sb="7" eb="10">
      <t>アキツ</t>
    </rPh>
    <rPh sb="10" eb="11">
      <t>テン</t>
    </rPh>
    <phoneticPr fontId="2"/>
  </si>
  <si>
    <t>ジュンテンドー新須々万店</t>
    <rPh sb="7" eb="8">
      <t>シン</t>
    </rPh>
    <rPh sb="8" eb="9">
      <t>ス</t>
    </rPh>
    <rPh sb="10" eb="11">
      <t>マン</t>
    </rPh>
    <rPh sb="11" eb="12">
      <t>テン</t>
    </rPh>
    <phoneticPr fontId="2"/>
  </si>
  <si>
    <t>ジュンテンドー新平田店</t>
    <rPh sb="7" eb="8">
      <t>シン</t>
    </rPh>
    <rPh sb="8" eb="10">
      <t>ヒラタ</t>
    </rPh>
    <rPh sb="10" eb="11">
      <t>テン</t>
    </rPh>
    <phoneticPr fontId="2"/>
  </si>
  <si>
    <t>ジュンテンドー御津店</t>
    <rPh sb="7" eb="9">
      <t>ミツ</t>
    </rPh>
    <rPh sb="9" eb="10">
      <t>テン</t>
    </rPh>
    <phoneticPr fontId="2"/>
  </si>
  <si>
    <t>富士屋ホテル仙石ゴルフクラブ</t>
    <rPh sb="0" eb="2">
      <t>フジ</t>
    </rPh>
    <rPh sb="2" eb="3">
      <t>ヤ</t>
    </rPh>
    <rPh sb="6" eb="8">
      <t>センセキ</t>
    </rPh>
    <phoneticPr fontId="2"/>
  </si>
  <si>
    <t>ハピッシュ金川新店</t>
    <rPh sb="5" eb="7">
      <t>カナガワ</t>
    </rPh>
    <rPh sb="7" eb="9">
      <t>シンテン</t>
    </rPh>
    <phoneticPr fontId="2"/>
  </si>
  <si>
    <t>ハローズ西大寺店</t>
    <rPh sb="4" eb="7">
      <t>サイダイジ</t>
    </rPh>
    <rPh sb="7" eb="8">
      <t>テン</t>
    </rPh>
    <phoneticPr fontId="2"/>
  </si>
  <si>
    <t>建設地</t>
    <rPh sb="0" eb="3">
      <t>ケンセツチ</t>
    </rPh>
    <phoneticPr fontId="2"/>
  </si>
  <si>
    <t>JAいずもラピタはまやま店</t>
    <rPh sb="12" eb="13">
      <t>テン</t>
    </rPh>
    <phoneticPr fontId="2"/>
  </si>
  <si>
    <t>工場</t>
    <rPh sb="0" eb="2">
      <t>コウジョウ</t>
    </rPh>
    <phoneticPr fontId="2"/>
  </si>
  <si>
    <t>飲食店</t>
    <rPh sb="0" eb="2">
      <t>インショク</t>
    </rPh>
    <rPh sb="2" eb="3">
      <t>テン</t>
    </rPh>
    <phoneticPr fontId="2"/>
  </si>
  <si>
    <t>倉庫</t>
    <rPh sb="0" eb="2">
      <t>ソウコ</t>
    </rPh>
    <phoneticPr fontId="2"/>
  </si>
  <si>
    <t>事務所</t>
    <rPh sb="0" eb="2">
      <t>ジム</t>
    </rPh>
    <rPh sb="2" eb="3">
      <t>ショ</t>
    </rPh>
    <phoneticPr fontId="2"/>
  </si>
  <si>
    <t>物件名</t>
    <rPh sb="0" eb="2">
      <t>ブッケン</t>
    </rPh>
    <rPh sb="2" eb="3">
      <t>メイ</t>
    </rPh>
    <phoneticPr fontId="2"/>
  </si>
  <si>
    <t>内容</t>
    <rPh sb="0" eb="2">
      <t>ナイヨウ</t>
    </rPh>
    <phoneticPr fontId="2"/>
  </si>
  <si>
    <t>ホームセンター</t>
  </si>
  <si>
    <t>中田マンション</t>
  </si>
  <si>
    <t>神辺マンション</t>
  </si>
  <si>
    <t>畑本マンション</t>
  </si>
  <si>
    <t>ジーベック物流センター</t>
  </si>
  <si>
    <t>ドラッグストア</t>
  </si>
  <si>
    <t>物流センター</t>
  </si>
  <si>
    <t>コンビニエンスストア</t>
  </si>
  <si>
    <t>施工時期</t>
    <rPh sb="0" eb="2">
      <t>セコウ</t>
    </rPh>
    <rPh sb="2" eb="4">
      <t>ジキ</t>
    </rPh>
    <phoneticPr fontId="2"/>
  </si>
  <si>
    <t>平屋建</t>
    <phoneticPr fontId="2"/>
  </si>
  <si>
    <t>3階建</t>
    <rPh sb="1" eb="3">
      <t>カイダ</t>
    </rPh>
    <phoneticPr fontId="2"/>
  </si>
  <si>
    <t>RC造</t>
    <rPh sb="2" eb="3">
      <t>ゾウ</t>
    </rPh>
    <phoneticPr fontId="2"/>
  </si>
  <si>
    <t>家電量販店</t>
    <rPh sb="0" eb="2">
      <t>カデン</t>
    </rPh>
    <rPh sb="2" eb="5">
      <t>リョウハンテン</t>
    </rPh>
    <phoneticPr fontId="4"/>
  </si>
  <si>
    <t>家電量販店</t>
    <rPh sb="0" eb="2">
      <t>カデン</t>
    </rPh>
    <rPh sb="2" eb="5">
      <t>リョウハンテン</t>
    </rPh>
    <phoneticPr fontId="2"/>
  </si>
  <si>
    <t>S造</t>
    <rPh sb="1" eb="2">
      <t>ゾウ</t>
    </rPh>
    <phoneticPr fontId="2"/>
  </si>
  <si>
    <t>秋田物流倉庫</t>
    <rPh sb="0" eb="2">
      <t>アキタ</t>
    </rPh>
    <rPh sb="2" eb="4">
      <t>ブツリュウ</t>
    </rPh>
    <rPh sb="4" eb="6">
      <t>ソウコ</t>
    </rPh>
    <phoneticPr fontId="4"/>
  </si>
  <si>
    <t>ひまわり第一保育園</t>
    <rPh sb="4" eb="6">
      <t>ダイイチ</t>
    </rPh>
    <rPh sb="6" eb="9">
      <t>ホイクエン</t>
    </rPh>
    <phoneticPr fontId="4"/>
  </si>
  <si>
    <t>鳩山鉄工</t>
    <rPh sb="0" eb="2">
      <t>ハトヤマ</t>
    </rPh>
    <rPh sb="2" eb="4">
      <t>テッコウ</t>
    </rPh>
    <phoneticPr fontId="4"/>
  </si>
  <si>
    <t>家電量販店</t>
    <rPh sb="0" eb="1">
      <t>カ</t>
    </rPh>
    <rPh sb="1" eb="2">
      <t>デン</t>
    </rPh>
    <rPh sb="2" eb="5">
      <t>リョウハンテン</t>
    </rPh>
    <phoneticPr fontId="2"/>
  </si>
  <si>
    <t>津山インター河辺モール</t>
    <rPh sb="0" eb="2">
      <t>ツヤマ</t>
    </rPh>
    <rPh sb="6" eb="8">
      <t>カワベ</t>
    </rPh>
    <phoneticPr fontId="4"/>
  </si>
  <si>
    <t>公民館</t>
    <rPh sb="0" eb="3">
      <t>コウミンカン</t>
    </rPh>
    <phoneticPr fontId="2"/>
  </si>
  <si>
    <t>平屋建</t>
    <rPh sb="0" eb="2">
      <t>ヒラヤ</t>
    </rPh>
    <rPh sb="2" eb="3">
      <t>タ</t>
    </rPh>
    <phoneticPr fontId="2"/>
  </si>
  <si>
    <t>平屋建</t>
  </si>
  <si>
    <t>住宅</t>
    <rPh sb="0" eb="2">
      <t>ジュウタク</t>
    </rPh>
    <phoneticPr fontId="2"/>
  </si>
  <si>
    <t>S造</t>
    <phoneticPr fontId="2"/>
  </si>
  <si>
    <t>新加古川ATC機器室</t>
    <rPh sb="0" eb="1">
      <t>シン</t>
    </rPh>
    <rPh sb="1" eb="4">
      <t>カコガワ</t>
    </rPh>
    <rPh sb="7" eb="9">
      <t>キキ</t>
    </rPh>
    <rPh sb="9" eb="10">
      <t>シツ</t>
    </rPh>
    <phoneticPr fontId="2"/>
  </si>
  <si>
    <t>ご縁横丁</t>
    <rPh sb="1" eb="2">
      <t>エン</t>
    </rPh>
    <rPh sb="2" eb="4">
      <t>ヨコチョウ</t>
    </rPh>
    <phoneticPr fontId="2"/>
  </si>
  <si>
    <t>マックスバリュ竹の塚店</t>
    <rPh sb="7" eb="8">
      <t>タケ</t>
    </rPh>
    <rPh sb="9" eb="10">
      <t>ツカ</t>
    </rPh>
    <rPh sb="10" eb="11">
      <t>テン</t>
    </rPh>
    <phoneticPr fontId="2"/>
  </si>
  <si>
    <t>ウィンク倉庫</t>
    <rPh sb="4" eb="6">
      <t>ソウコ</t>
    </rPh>
    <phoneticPr fontId="4"/>
  </si>
  <si>
    <t>北川精機工場</t>
    <rPh sb="0" eb="2">
      <t>キタガワ</t>
    </rPh>
    <rPh sb="2" eb="4">
      <t>セイキ</t>
    </rPh>
    <rPh sb="4" eb="6">
      <t>コウジョウ</t>
    </rPh>
    <phoneticPr fontId="4"/>
  </si>
  <si>
    <t>ロジネットサポート藤枝</t>
    <rPh sb="9" eb="11">
      <t>フジエダ</t>
    </rPh>
    <phoneticPr fontId="4"/>
  </si>
  <si>
    <t>木造</t>
    <rPh sb="0" eb="2">
      <t>モクゾウ</t>
    </rPh>
    <phoneticPr fontId="2"/>
  </si>
  <si>
    <t>S造</t>
  </si>
  <si>
    <t>2階建</t>
  </si>
  <si>
    <t>特老ひまわり園</t>
    <rPh sb="0" eb="1">
      <t>トク</t>
    </rPh>
    <rPh sb="1" eb="2">
      <t>ロウ</t>
    </rPh>
    <rPh sb="6" eb="7">
      <t>エン</t>
    </rPh>
    <phoneticPr fontId="4"/>
  </si>
  <si>
    <t>セリア古川</t>
    <rPh sb="3" eb="5">
      <t>フルカワ</t>
    </rPh>
    <phoneticPr fontId="2"/>
  </si>
  <si>
    <t>3階建</t>
  </si>
  <si>
    <t>目黒本町鈴木邸</t>
    <rPh sb="0" eb="2">
      <t>メグロ</t>
    </rPh>
    <rPh sb="2" eb="4">
      <t>ホンマチ</t>
    </rPh>
    <rPh sb="4" eb="6">
      <t>スズキ</t>
    </rPh>
    <rPh sb="6" eb="7">
      <t>テイ</t>
    </rPh>
    <phoneticPr fontId="2"/>
  </si>
  <si>
    <t>温浴施設</t>
    <rPh sb="0" eb="2">
      <t>オンヨク</t>
    </rPh>
    <rPh sb="2" eb="4">
      <t>シセツ</t>
    </rPh>
    <phoneticPr fontId="2"/>
  </si>
  <si>
    <t>クレストホール印田</t>
    <rPh sb="7" eb="9">
      <t>インダ</t>
    </rPh>
    <phoneticPr fontId="4"/>
  </si>
  <si>
    <t>フォレストモール富士河口湖A棟</t>
    <rPh sb="8" eb="10">
      <t>フジ</t>
    </rPh>
    <rPh sb="10" eb="13">
      <t>カワグチコ</t>
    </rPh>
    <rPh sb="14" eb="15">
      <t>トウ</t>
    </rPh>
    <phoneticPr fontId="4"/>
  </si>
  <si>
    <t>フォレストモール富士河口湖B棟</t>
    <rPh sb="8" eb="10">
      <t>フジ</t>
    </rPh>
    <rPh sb="10" eb="13">
      <t>カワグチコ</t>
    </rPh>
    <rPh sb="14" eb="15">
      <t>トウ</t>
    </rPh>
    <phoneticPr fontId="4"/>
  </si>
  <si>
    <t>フォレストモール富士河口湖C棟</t>
    <rPh sb="8" eb="10">
      <t>フジ</t>
    </rPh>
    <rPh sb="10" eb="13">
      <t>カワグチコ</t>
    </rPh>
    <rPh sb="14" eb="15">
      <t>トウ</t>
    </rPh>
    <phoneticPr fontId="4"/>
  </si>
  <si>
    <t>フォレストモール富士河口湖D棟</t>
    <rPh sb="8" eb="10">
      <t>フジ</t>
    </rPh>
    <rPh sb="10" eb="13">
      <t>カワグチコ</t>
    </rPh>
    <rPh sb="14" eb="15">
      <t>トウ</t>
    </rPh>
    <phoneticPr fontId="4"/>
  </si>
  <si>
    <t>駐車場</t>
    <rPh sb="0" eb="3">
      <t>チュウシャジョウ</t>
    </rPh>
    <phoneticPr fontId="2"/>
  </si>
  <si>
    <t>バロー豊川店</t>
    <rPh sb="3" eb="6">
      <t>トヨカワテン</t>
    </rPh>
    <phoneticPr fontId="4"/>
  </si>
  <si>
    <t>ハローズ高松春日店</t>
    <rPh sb="4" eb="6">
      <t>タカマツ</t>
    </rPh>
    <rPh sb="6" eb="9">
      <t>カスガテン</t>
    </rPh>
    <phoneticPr fontId="4"/>
  </si>
  <si>
    <t>ハローズ高松春日店（テナント棟）</t>
    <rPh sb="4" eb="6">
      <t>タカマツ</t>
    </rPh>
    <rPh sb="6" eb="9">
      <t>カスガテン</t>
    </rPh>
    <rPh sb="14" eb="15">
      <t>ムネ</t>
    </rPh>
    <phoneticPr fontId="4"/>
  </si>
  <si>
    <t>熊山駅信号機室</t>
    <rPh sb="0" eb="2">
      <t>クマヤマ</t>
    </rPh>
    <rPh sb="2" eb="3">
      <t>エキ</t>
    </rPh>
    <rPh sb="3" eb="6">
      <t>シンゴウキ</t>
    </rPh>
    <rPh sb="6" eb="7">
      <t>シツ</t>
    </rPh>
    <phoneticPr fontId="2"/>
  </si>
  <si>
    <t>RC造</t>
    <phoneticPr fontId="2"/>
  </si>
  <si>
    <t>青森県津軽市</t>
    <rPh sb="0" eb="3">
      <t>アオモリケン</t>
    </rPh>
    <rPh sb="3" eb="5">
      <t>ツガル</t>
    </rPh>
    <rPh sb="5" eb="6">
      <t>シ</t>
    </rPh>
    <phoneticPr fontId="2"/>
  </si>
  <si>
    <t>施工面積</t>
    <rPh sb="0" eb="2">
      <t>セコウ</t>
    </rPh>
    <rPh sb="2" eb="4">
      <t>メンセキ</t>
    </rPh>
    <phoneticPr fontId="2"/>
  </si>
  <si>
    <t>施工量</t>
    <rPh sb="0" eb="2">
      <t>セコウ</t>
    </rPh>
    <rPh sb="2" eb="3">
      <t>リョウ</t>
    </rPh>
    <phoneticPr fontId="2"/>
  </si>
  <si>
    <t>工場</t>
  </si>
  <si>
    <t>兵庫県神戸市</t>
    <phoneticPr fontId="2"/>
  </si>
  <si>
    <t>平屋建</t>
    <rPh sb="0" eb="1">
      <t>ヒラ</t>
    </rPh>
    <rPh sb="1" eb="2">
      <t>ヤ</t>
    </rPh>
    <rPh sb="2" eb="3">
      <t>ダテ</t>
    </rPh>
    <phoneticPr fontId="2"/>
  </si>
  <si>
    <t>関西トランスウェイ㈱南大阪第2物流センター（常温棟）</t>
    <rPh sb="22" eb="24">
      <t>ジョウオン</t>
    </rPh>
    <phoneticPr fontId="2"/>
  </si>
  <si>
    <t>岡山県笠岡市</t>
    <rPh sb="0" eb="3">
      <t>オカヤマケン</t>
    </rPh>
    <rPh sb="3" eb="6">
      <t>カサオカシ</t>
    </rPh>
    <phoneticPr fontId="2"/>
  </si>
  <si>
    <t>コメリPW岩見沢店</t>
    <rPh sb="8" eb="9">
      <t>テン</t>
    </rPh>
    <phoneticPr fontId="2"/>
  </si>
  <si>
    <t>北海道空知郡</t>
    <rPh sb="3" eb="6">
      <t>ソラチグン</t>
    </rPh>
    <phoneticPr fontId="2"/>
  </si>
  <si>
    <t>千葉県市原市</t>
    <rPh sb="3" eb="6">
      <t>イチハラシ</t>
    </rPh>
    <phoneticPr fontId="2"/>
  </si>
  <si>
    <t>宮城県大崎市</t>
    <rPh sb="3" eb="6">
      <t>オオサキシ</t>
    </rPh>
    <phoneticPr fontId="2"/>
  </si>
  <si>
    <t>埼玉県三郷市</t>
    <rPh sb="3" eb="6">
      <t>ミサトシ</t>
    </rPh>
    <phoneticPr fontId="2"/>
  </si>
  <si>
    <t>奈良県橿原市</t>
    <rPh sb="3" eb="6">
      <t>カシハラシ</t>
    </rPh>
    <phoneticPr fontId="2"/>
  </si>
  <si>
    <t>広島県広島市</t>
    <rPh sb="0" eb="3">
      <t>ヒロシマケン</t>
    </rPh>
    <rPh sb="3" eb="6">
      <t>ヒロシマシ</t>
    </rPh>
    <phoneticPr fontId="2"/>
  </si>
  <si>
    <t>広島県福山市</t>
    <rPh sb="0" eb="3">
      <t>ヒロシマケン</t>
    </rPh>
    <rPh sb="3" eb="6">
      <t>フクヤマシ</t>
    </rPh>
    <phoneticPr fontId="2"/>
  </si>
  <si>
    <t>愛知県海部郡</t>
    <rPh sb="3" eb="4">
      <t>ウミ</t>
    </rPh>
    <rPh sb="4" eb="5">
      <t>ブ</t>
    </rPh>
    <rPh sb="5" eb="6">
      <t>グン</t>
    </rPh>
    <phoneticPr fontId="2"/>
  </si>
  <si>
    <t>愛知県豊田市</t>
    <rPh sb="3" eb="5">
      <t>トヨタ</t>
    </rPh>
    <rPh sb="5" eb="6">
      <t>シ</t>
    </rPh>
    <phoneticPr fontId="2"/>
  </si>
  <si>
    <t>北海道厚岸郡</t>
    <rPh sb="3" eb="5">
      <t>アッケシ</t>
    </rPh>
    <rPh sb="5" eb="6">
      <t>グン</t>
    </rPh>
    <phoneticPr fontId="2"/>
  </si>
  <si>
    <t>北海道室蘭市</t>
    <rPh sb="3" eb="6">
      <t>ムロランシ</t>
    </rPh>
    <phoneticPr fontId="2"/>
  </si>
  <si>
    <t>北海道虻田郡</t>
    <rPh sb="3" eb="6">
      <t>アブタグン</t>
    </rPh>
    <phoneticPr fontId="2"/>
  </si>
  <si>
    <t>北海道帯広市</t>
    <rPh sb="3" eb="6">
      <t>オビヒロシ</t>
    </rPh>
    <phoneticPr fontId="2"/>
  </si>
  <si>
    <t>北海道岩見沢市</t>
    <rPh sb="3" eb="7">
      <t>イワミザワシ</t>
    </rPh>
    <phoneticPr fontId="2"/>
  </si>
  <si>
    <t>北海道札幌市</t>
    <rPh sb="3" eb="6">
      <t>サッポロシ</t>
    </rPh>
    <phoneticPr fontId="2"/>
  </si>
  <si>
    <t>北海道士別市</t>
    <rPh sb="3" eb="6">
      <t>シベツシ</t>
    </rPh>
    <phoneticPr fontId="2"/>
  </si>
  <si>
    <t>北海道中川郡</t>
    <rPh sb="3" eb="5">
      <t>ナカガワ</t>
    </rPh>
    <rPh sb="5" eb="6">
      <t>グン</t>
    </rPh>
    <phoneticPr fontId="2"/>
  </si>
  <si>
    <t>埼玉県川口市</t>
    <rPh sb="0" eb="3">
      <t>サイタマケン</t>
    </rPh>
    <rPh sb="3" eb="6">
      <t>カワグチシ</t>
    </rPh>
    <phoneticPr fontId="2"/>
  </si>
  <si>
    <t>宮城県黒川郡</t>
    <rPh sb="0" eb="3">
      <t>ミヤギケン</t>
    </rPh>
    <rPh sb="3" eb="6">
      <t>クロカワグン</t>
    </rPh>
    <phoneticPr fontId="2"/>
  </si>
  <si>
    <t>青森県弘前市</t>
    <rPh sb="0" eb="3">
      <t>アオモリケン</t>
    </rPh>
    <rPh sb="3" eb="6">
      <t>ヒロサキシ</t>
    </rPh>
    <phoneticPr fontId="2"/>
  </si>
  <si>
    <t>東京都足立区</t>
    <rPh sb="0" eb="2">
      <t>トウキョウ</t>
    </rPh>
    <rPh sb="2" eb="3">
      <t>ト</t>
    </rPh>
    <rPh sb="3" eb="6">
      <t>アダチク</t>
    </rPh>
    <phoneticPr fontId="2"/>
  </si>
  <si>
    <t>山形県東置賜郡</t>
    <rPh sb="0" eb="3">
      <t>ヤマガタケン</t>
    </rPh>
    <rPh sb="3" eb="7">
      <t>ヒガシオキタマグン</t>
    </rPh>
    <phoneticPr fontId="2"/>
  </si>
  <si>
    <t>大阪府松原市</t>
    <rPh sb="0" eb="3">
      <t>オオサカフ</t>
    </rPh>
    <rPh sb="3" eb="6">
      <t>マツバラシ</t>
    </rPh>
    <phoneticPr fontId="2"/>
  </si>
  <si>
    <t>新潟県上越市</t>
    <rPh sb="0" eb="3">
      <t>ニイガタケン</t>
    </rPh>
    <rPh sb="3" eb="6">
      <t>ジョウエツシ</t>
    </rPh>
    <phoneticPr fontId="2"/>
  </si>
  <si>
    <t>山口県宇部市</t>
    <rPh sb="0" eb="3">
      <t>ヤマグチケン</t>
    </rPh>
    <rPh sb="3" eb="6">
      <t>ウベシ</t>
    </rPh>
    <phoneticPr fontId="2"/>
  </si>
  <si>
    <t>愛知県碧南市</t>
    <rPh sb="3" eb="6">
      <t>ヘキナンシ</t>
    </rPh>
    <phoneticPr fontId="2"/>
  </si>
  <si>
    <t>愛知県名古屋市</t>
    <rPh sb="3" eb="7">
      <t>ナゴヤシ</t>
    </rPh>
    <phoneticPr fontId="2"/>
  </si>
  <si>
    <t>広島県廿日市市</t>
    <rPh sb="0" eb="3">
      <t>ヒロシマケン</t>
    </rPh>
    <rPh sb="3" eb="7">
      <t>ハツカイチシ</t>
    </rPh>
    <phoneticPr fontId="2"/>
  </si>
  <si>
    <t>鳥取県境港市</t>
    <rPh sb="3" eb="6">
      <t>サカイミナトシ</t>
    </rPh>
    <phoneticPr fontId="2"/>
  </si>
  <si>
    <t>岐阜県大垣市</t>
    <rPh sb="3" eb="6">
      <t>オオガキシ</t>
    </rPh>
    <phoneticPr fontId="2"/>
  </si>
  <si>
    <t>秋田県秋田市</t>
    <rPh sb="0" eb="3">
      <t>アキタケン</t>
    </rPh>
    <rPh sb="3" eb="6">
      <t>アキタシ</t>
    </rPh>
    <phoneticPr fontId="2"/>
  </si>
  <si>
    <t>福島県いわき市</t>
    <rPh sb="0" eb="3">
      <t>フクシマケン</t>
    </rPh>
    <rPh sb="6" eb="7">
      <t>シ</t>
    </rPh>
    <phoneticPr fontId="2"/>
  </si>
  <si>
    <t>青森県青森市</t>
    <rPh sb="0" eb="3">
      <t>アオモリケン</t>
    </rPh>
    <rPh sb="3" eb="6">
      <t>アオモリシ</t>
    </rPh>
    <phoneticPr fontId="2"/>
  </si>
  <si>
    <t>山形県山形市</t>
    <rPh sb="0" eb="3">
      <t>ヤマガタケン</t>
    </rPh>
    <rPh sb="3" eb="6">
      <t>ヤマガタシ</t>
    </rPh>
    <phoneticPr fontId="2"/>
  </si>
  <si>
    <t>宮城県仙台市</t>
    <rPh sb="0" eb="3">
      <t>ミヤギケン</t>
    </rPh>
    <rPh sb="3" eb="6">
      <t>センダイシ</t>
    </rPh>
    <phoneticPr fontId="2"/>
  </si>
  <si>
    <t>埼玉県北葛飾郡</t>
    <rPh sb="0" eb="3">
      <t>サイタマケン</t>
    </rPh>
    <rPh sb="3" eb="7">
      <t>キタカツシカグン</t>
    </rPh>
    <phoneticPr fontId="2"/>
  </si>
  <si>
    <t>北海道釧路市</t>
    <rPh sb="3" eb="6">
      <t>クシロシ</t>
    </rPh>
    <phoneticPr fontId="2"/>
  </si>
  <si>
    <t>三重県桑名市</t>
    <rPh sb="3" eb="6">
      <t>クワナシ</t>
    </rPh>
    <phoneticPr fontId="2"/>
  </si>
  <si>
    <t>和歌山県和歌山市</t>
    <rPh sb="4" eb="8">
      <t>ワカヤマシ</t>
    </rPh>
    <phoneticPr fontId="2"/>
  </si>
  <si>
    <t>愛知県日進市</t>
    <rPh sb="3" eb="6">
      <t>ニッシンシ</t>
    </rPh>
    <phoneticPr fontId="2"/>
  </si>
  <si>
    <t>広島県尾道市</t>
    <rPh sb="0" eb="3">
      <t>ヒロシマケン</t>
    </rPh>
    <rPh sb="3" eb="6">
      <t>オノミチシ</t>
    </rPh>
    <phoneticPr fontId="2"/>
  </si>
  <si>
    <t>静岡県静岡市</t>
    <rPh sb="0" eb="3">
      <t>シズオカケン</t>
    </rPh>
    <rPh sb="3" eb="6">
      <t>シズオカシ</t>
    </rPh>
    <phoneticPr fontId="2"/>
  </si>
  <si>
    <t>島根県安来市</t>
    <rPh sb="0" eb="3">
      <t>シマネケン</t>
    </rPh>
    <rPh sb="3" eb="5">
      <t>ヤスギ</t>
    </rPh>
    <rPh sb="5" eb="6">
      <t>シ</t>
    </rPh>
    <phoneticPr fontId="2"/>
  </si>
  <si>
    <t>島根県益田市</t>
    <rPh sb="3" eb="6">
      <t>マスダシ</t>
    </rPh>
    <phoneticPr fontId="2"/>
  </si>
  <si>
    <t>北海道石狩郡</t>
    <rPh sb="3" eb="6">
      <t>イシカリグン</t>
    </rPh>
    <phoneticPr fontId="2"/>
  </si>
  <si>
    <t>青森県五所川原市</t>
    <rPh sb="0" eb="3">
      <t>アオモリケン</t>
    </rPh>
    <rPh sb="3" eb="8">
      <t>ゴショガワラシ</t>
    </rPh>
    <phoneticPr fontId="2"/>
  </si>
  <si>
    <t>山形県酒田市</t>
    <rPh sb="3" eb="6">
      <t>サカタシ</t>
    </rPh>
    <phoneticPr fontId="2"/>
  </si>
  <si>
    <t>宮城県登米市</t>
    <rPh sb="0" eb="3">
      <t>ミヤギケン</t>
    </rPh>
    <rPh sb="3" eb="6">
      <t>トメシ</t>
    </rPh>
    <phoneticPr fontId="2"/>
  </si>
  <si>
    <t>愛知県春日井市</t>
    <rPh sb="3" eb="7">
      <t>カスガイシ</t>
    </rPh>
    <phoneticPr fontId="2"/>
  </si>
  <si>
    <t>島根県浜田市</t>
    <rPh sb="3" eb="6">
      <t>ハマダシ</t>
    </rPh>
    <phoneticPr fontId="2"/>
  </si>
  <si>
    <t>大阪府岸和田市</t>
    <rPh sb="0" eb="3">
      <t>オオサカフ</t>
    </rPh>
    <rPh sb="3" eb="7">
      <t>キシワダシ</t>
    </rPh>
    <phoneticPr fontId="2"/>
  </si>
  <si>
    <t>愛知県刈谷市</t>
    <rPh sb="3" eb="6">
      <t>カリヤシ</t>
    </rPh>
    <phoneticPr fontId="2"/>
  </si>
  <si>
    <t>高知県高知市</t>
    <rPh sb="3" eb="6">
      <t>コウチシ</t>
    </rPh>
    <phoneticPr fontId="2"/>
  </si>
  <si>
    <t>兵庫県神戸市</t>
    <rPh sb="3" eb="6">
      <t>コウベシ</t>
    </rPh>
    <phoneticPr fontId="2"/>
  </si>
  <si>
    <t>三重県多気郡</t>
    <rPh sb="3" eb="6">
      <t>タキグン</t>
    </rPh>
    <phoneticPr fontId="2"/>
  </si>
  <si>
    <t>島根県出雲市</t>
    <rPh sb="3" eb="6">
      <t>イズモシ</t>
    </rPh>
    <phoneticPr fontId="2"/>
  </si>
  <si>
    <t>佐賀県佐賀市</t>
    <rPh sb="3" eb="6">
      <t>サガシ</t>
    </rPh>
    <phoneticPr fontId="2"/>
  </si>
  <si>
    <t>岡山県笠岡市</t>
    <rPh sb="3" eb="6">
      <t>カサオカシ</t>
    </rPh>
    <phoneticPr fontId="2"/>
  </si>
  <si>
    <t>鳥取県鳥取市</t>
    <rPh sb="3" eb="6">
      <t>トットリシ</t>
    </rPh>
    <phoneticPr fontId="2"/>
  </si>
  <si>
    <t>山形県村山市</t>
    <rPh sb="3" eb="6">
      <t>ムラヤマシ</t>
    </rPh>
    <phoneticPr fontId="2"/>
  </si>
  <si>
    <t>岩手県盛岡市</t>
    <rPh sb="3" eb="6">
      <t>モリオカシ</t>
    </rPh>
    <phoneticPr fontId="2"/>
  </si>
  <si>
    <t>岩手県北上市</t>
    <rPh sb="0" eb="3">
      <t>イワテケン</t>
    </rPh>
    <rPh sb="3" eb="6">
      <t>キタカミシ</t>
    </rPh>
    <phoneticPr fontId="2"/>
  </si>
  <si>
    <t>山形県米沢市</t>
    <rPh sb="3" eb="6">
      <t>ヨネザワシ</t>
    </rPh>
    <phoneticPr fontId="2"/>
  </si>
  <si>
    <t>宮城県名取市</t>
    <rPh sb="3" eb="6">
      <t>ナトリシ</t>
    </rPh>
    <phoneticPr fontId="2"/>
  </si>
  <si>
    <t>秋田県秋田市</t>
    <rPh sb="3" eb="6">
      <t>アキタシ</t>
    </rPh>
    <phoneticPr fontId="2"/>
  </si>
  <si>
    <t>東京都足立区</t>
    <rPh sb="3" eb="6">
      <t>アダチク</t>
    </rPh>
    <phoneticPr fontId="2"/>
  </si>
  <si>
    <t>宮城県石巻市</t>
    <rPh sb="3" eb="6">
      <t>イシノマキシ</t>
    </rPh>
    <phoneticPr fontId="2"/>
  </si>
  <si>
    <t>広島県呉市</t>
    <rPh sb="3" eb="5">
      <t>クレシ</t>
    </rPh>
    <phoneticPr fontId="2"/>
  </si>
  <si>
    <t>佐賀県杵島郡</t>
    <rPh sb="3" eb="4">
      <t>キネ</t>
    </rPh>
    <rPh sb="4" eb="5">
      <t>ジマ</t>
    </rPh>
    <rPh sb="5" eb="6">
      <t>グン</t>
    </rPh>
    <phoneticPr fontId="2"/>
  </si>
  <si>
    <t>広島県安芸高田市</t>
    <rPh sb="3" eb="8">
      <t>アキタカタシ</t>
    </rPh>
    <phoneticPr fontId="2"/>
  </si>
  <si>
    <t>大阪府大阪市</t>
    <rPh sb="3" eb="6">
      <t>オオサカシ</t>
    </rPh>
    <phoneticPr fontId="2"/>
  </si>
  <si>
    <t>広島県広島市</t>
    <rPh sb="3" eb="6">
      <t>ヒロシマシ</t>
    </rPh>
    <phoneticPr fontId="2"/>
  </si>
  <si>
    <t>三重県四日市市</t>
    <rPh sb="3" eb="7">
      <t>ヨッカイチシ</t>
    </rPh>
    <phoneticPr fontId="2"/>
  </si>
  <si>
    <t>福島県いわき市</t>
    <rPh sb="6" eb="7">
      <t>シ</t>
    </rPh>
    <phoneticPr fontId="2"/>
  </si>
  <si>
    <t>静岡県富士市</t>
    <rPh sb="0" eb="3">
      <t>シズオカケン</t>
    </rPh>
    <rPh sb="3" eb="5">
      <t>フジ</t>
    </rPh>
    <rPh sb="5" eb="6">
      <t>シ</t>
    </rPh>
    <phoneticPr fontId="2"/>
  </si>
  <si>
    <t>神奈川県相模原市</t>
    <rPh sb="4" eb="8">
      <t>サガミハラシ</t>
    </rPh>
    <phoneticPr fontId="2"/>
  </si>
  <si>
    <t>静岡県湖西市</t>
    <rPh sb="3" eb="6">
      <t>コサイシ</t>
    </rPh>
    <phoneticPr fontId="2"/>
  </si>
  <si>
    <t>新潟県北蒲原郡</t>
    <rPh sb="3" eb="4">
      <t>キタ</t>
    </rPh>
    <rPh sb="4" eb="6">
      <t>カモハラ</t>
    </rPh>
    <rPh sb="6" eb="7">
      <t>グン</t>
    </rPh>
    <phoneticPr fontId="2"/>
  </si>
  <si>
    <t>愛知県安城市</t>
    <rPh sb="3" eb="5">
      <t>アンジョウ</t>
    </rPh>
    <rPh sb="5" eb="6">
      <t>シ</t>
    </rPh>
    <phoneticPr fontId="2"/>
  </si>
  <si>
    <t>山口県宇部市</t>
    <rPh sb="3" eb="6">
      <t>ウベシ</t>
    </rPh>
    <phoneticPr fontId="2"/>
  </si>
  <si>
    <t>熊本県熊本市</t>
    <rPh sb="0" eb="3">
      <t>クマモトケン</t>
    </rPh>
    <rPh sb="3" eb="6">
      <t>クマモトシ</t>
    </rPh>
    <phoneticPr fontId="2"/>
  </si>
  <si>
    <t>長野県諏訪市</t>
    <rPh sb="0" eb="3">
      <t>ナガノケン</t>
    </rPh>
    <rPh sb="3" eb="6">
      <t>スワシ</t>
    </rPh>
    <phoneticPr fontId="2"/>
  </si>
  <si>
    <t>宮城県登米市</t>
    <rPh sb="0" eb="3">
      <t>ミヤギケン</t>
    </rPh>
    <rPh sb="3" eb="5">
      <t>トメ</t>
    </rPh>
    <rPh sb="5" eb="6">
      <t>シ</t>
    </rPh>
    <phoneticPr fontId="2"/>
  </si>
  <si>
    <t>宮城県本吉郡</t>
    <rPh sb="0" eb="3">
      <t>ミヤギケン</t>
    </rPh>
    <rPh sb="3" eb="6">
      <t>モトヨシグン</t>
    </rPh>
    <phoneticPr fontId="2"/>
  </si>
  <si>
    <t>東京都葛飾区</t>
    <rPh sb="0" eb="2">
      <t>トウキョウ</t>
    </rPh>
    <rPh sb="2" eb="3">
      <t>ト</t>
    </rPh>
    <rPh sb="3" eb="6">
      <t>カツシカク</t>
    </rPh>
    <phoneticPr fontId="2"/>
  </si>
  <si>
    <t>岩手県滝沢市</t>
    <rPh sb="0" eb="3">
      <t>イワテケン</t>
    </rPh>
    <rPh sb="3" eb="5">
      <t>タキザワ</t>
    </rPh>
    <rPh sb="5" eb="6">
      <t>シ</t>
    </rPh>
    <phoneticPr fontId="2"/>
  </si>
  <si>
    <t>徳島県徳島市</t>
    <rPh sb="3" eb="6">
      <t>トクシマシ</t>
    </rPh>
    <phoneticPr fontId="2"/>
  </si>
  <si>
    <t>大阪府寝屋川市</t>
    <rPh sb="3" eb="7">
      <t>ネヤガワシ</t>
    </rPh>
    <phoneticPr fontId="2"/>
  </si>
  <si>
    <t>岐阜県岐阜市</t>
    <rPh sb="3" eb="6">
      <t>ギフシ</t>
    </rPh>
    <phoneticPr fontId="2"/>
  </si>
  <si>
    <t>東京都大田区</t>
    <rPh sb="3" eb="6">
      <t>オオタク</t>
    </rPh>
    <phoneticPr fontId="2"/>
  </si>
  <si>
    <t>群馬県伊勢崎市</t>
    <rPh sb="3" eb="6">
      <t>イセザキ</t>
    </rPh>
    <rPh sb="6" eb="7">
      <t>シ</t>
    </rPh>
    <phoneticPr fontId="2"/>
  </si>
  <si>
    <t>山形県東田川郡</t>
    <rPh sb="3" eb="4">
      <t>ヒガシ</t>
    </rPh>
    <rPh sb="4" eb="7">
      <t>タガワグン</t>
    </rPh>
    <phoneticPr fontId="2"/>
  </si>
  <si>
    <t>埼玉県春日部市</t>
    <rPh sb="0" eb="3">
      <t>サイタマケン</t>
    </rPh>
    <rPh sb="3" eb="7">
      <t>カスカベシ</t>
    </rPh>
    <phoneticPr fontId="2"/>
  </si>
  <si>
    <t>宮城県気仙沼市</t>
    <rPh sb="3" eb="7">
      <t>ケセンヌマシ</t>
    </rPh>
    <phoneticPr fontId="2"/>
  </si>
  <si>
    <t>愛知県稲沢市</t>
    <rPh sb="3" eb="6">
      <t>イナザワシ</t>
    </rPh>
    <phoneticPr fontId="2"/>
  </si>
  <si>
    <t>愛知県弥富市</t>
    <rPh sb="3" eb="5">
      <t>ヤトミ</t>
    </rPh>
    <rPh sb="5" eb="6">
      <t>シ</t>
    </rPh>
    <phoneticPr fontId="2"/>
  </si>
  <si>
    <t>福島県南相馬市</t>
    <rPh sb="3" eb="7">
      <t>ミナミソウマシ</t>
    </rPh>
    <phoneticPr fontId="2"/>
  </si>
  <si>
    <t>北海道北広島市</t>
    <rPh sb="3" eb="4">
      <t>キタ</t>
    </rPh>
    <rPh sb="4" eb="7">
      <t>ヒロシマシ</t>
    </rPh>
    <phoneticPr fontId="2"/>
  </si>
  <si>
    <t>北海道苫小牧市</t>
    <rPh sb="3" eb="7">
      <t>トマコマイシ</t>
    </rPh>
    <phoneticPr fontId="2"/>
  </si>
  <si>
    <t>宮城県登米市</t>
    <rPh sb="3" eb="5">
      <t>トメ</t>
    </rPh>
    <rPh sb="5" eb="6">
      <t>シ</t>
    </rPh>
    <phoneticPr fontId="2"/>
  </si>
  <si>
    <t>滋賀県大津市</t>
    <rPh sb="3" eb="6">
      <t>オオツシ</t>
    </rPh>
    <phoneticPr fontId="2"/>
  </si>
  <si>
    <t>青森県八戸市</t>
    <rPh sb="3" eb="6">
      <t>ハチノヘシ</t>
    </rPh>
    <phoneticPr fontId="2"/>
  </si>
  <si>
    <t>京都府城陽市</t>
    <rPh sb="3" eb="6">
      <t>ジョウヨウシ</t>
    </rPh>
    <phoneticPr fontId="2"/>
  </si>
  <si>
    <t>京都府亀岡市</t>
    <rPh sb="3" eb="6">
      <t>カメオカシ</t>
    </rPh>
    <phoneticPr fontId="2"/>
  </si>
  <si>
    <t>広島県廿日市市</t>
    <rPh sb="3" eb="7">
      <t>ハツカイチシ</t>
    </rPh>
    <phoneticPr fontId="2"/>
  </si>
  <si>
    <t>広島県三原市</t>
    <rPh sb="3" eb="6">
      <t>ミハラシ</t>
    </rPh>
    <phoneticPr fontId="2"/>
  </si>
  <si>
    <t>広島県竹原市</t>
    <rPh sb="3" eb="6">
      <t>タケハラシ</t>
    </rPh>
    <phoneticPr fontId="2"/>
  </si>
  <si>
    <t>長野県千曲市</t>
    <rPh sb="3" eb="4">
      <t>セン</t>
    </rPh>
    <rPh sb="4" eb="5">
      <t>マ</t>
    </rPh>
    <rPh sb="5" eb="6">
      <t>シ</t>
    </rPh>
    <phoneticPr fontId="2"/>
  </si>
  <si>
    <t>長野県諏訪市</t>
    <rPh sb="3" eb="6">
      <t>スワシ</t>
    </rPh>
    <phoneticPr fontId="2"/>
  </si>
  <si>
    <t>静岡県浜松市</t>
    <rPh sb="3" eb="6">
      <t>ハママツシ</t>
    </rPh>
    <phoneticPr fontId="2"/>
  </si>
  <si>
    <t>静岡県沼津市</t>
    <rPh sb="3" eb="6">
      <t>ヌマヅシ</t>
    </rPh>
    <phoneticPr fontId="2"/>
  </si>
  <si>
    <t>青森県青森市</t>
    <rPh sb="3" eb="6">
      <t>アオモリシ</t>
    </rPh>
    <phoneticPr fontId="2"/>
  </si>
  <si>
    <t>北海道函館市</t>
    <rPh sb="3" eb="6">
      <t>ハコダテシ</t>
    </rPh>
    <phoneticPr fontId="2"/>
  </si>
  <si>
    <t>山形県寒河江市</t>
    <rPh sb="3" eb="7">
      <t>サガエシ</t>
    </rPh>
    <phoneticPr fontId="2"/>
  </si>
  <si>
    <t>神奈川県川崎市</t>
    <rPh sb="4" eb="7">
      <t>カワサキシ</t>
    </rPh>
    <phoneticPr fontId="2"/>
  </si>
  <si>
    <t>神奈川県横浜市</t>
    <rPh sb="4" eb="7">
      <t>ヨコハマシ</t>
    </rPh>
    <phoneticPr fontId="2"/>
  </si>
  <si>
    <t>福岡県北九州市</t>
    <rPh sb="3" eb="7">
      <t>キタキュウシュウシ</t>
    </rPh>
    <phoneticPr fontId="2"/>
  </si>
  <si>
    <t>山口県岩国市</t>
    <rPh sb="3" eb="6">
      <t>イワクニシ</t>
    </rPh>
    <phoneticPr fontId="2"/>
  </si>
  <si>
    <t>岩手県久慈市</t>
    <rPh sb="3" eb="6">
      <t>クジシ</t>
    </rPh>
    <phoneticPr fontId="2"/>
  </si>
  <si>
    <t>福島県双葉郡</t>
    <rPh sb="3" eb="6">
      <t>フタバグン</t>
    </rPh>
    <phoneticPr fontId="2"/>
  </si>
  <si>
    <t>宮城県仙台市</t>
    <rPh sb="3" eb="6">
      <t>センダイシ</t>
    </rPh>
    <phoneticPr fontId="2"/>
  </si>
  <si>
    <t>千葉県浦安市</t>
    <rPh sb="3" eb="6">
      <t>ウラヤスシ</t>
    </rPh>
    <phoneticPr fontId="2"/>
  </si>
  <si>
    <t>山形県山形市</t>
    <rPh sb="3" eb="6">
      <t>ヤマガタシ</t>
    </rPh>
    <phoneticPr fontId="2"/>
  </si>
  <si>
    <t>長野県長野市</t>
    <rPh sb="3" eb="6">
      <t>ナガノシ</t>
    </rPh>
    <phoneticPr fontId="2"/>
  </si>
  <si>
    <t>福島県郡山市</t>
    <rPh sb="3" eb="6">
      <t>コオリヤマシ</t>
    </rPh>
    <phoneticPr fontId="2"/>
  </si>
  <si>
    <t>宮城県塩竃市</t>
    <rPh sb="3" eb="6">
      <t>シオガマシ</t>
    </rPh>
    <phoneticPr fontId="2"/>
  </si>
  <si>
    <t>秋田県由利本荘市</t>
    <rPh sb="3" eb="8">
      <t>ユリホンジョウシ</t>
    </rPh>
    <phoneticPr fontId="2"/>
  </si>
  <si>
    <t>千葉県市川市</t>
    <rPh sb="3" eb="6">
      <t>イチカワシ</t>
    </rPh>
    <phoneticPr fontId="2"/>
  </si>
  <si>
    <t>秋田県南秋田郡</t>
    <rPh sb="3" eb="7">
      <t>ミナミアキタグン</t>
    </rPh>
    <phoneticPr fontId="2"/>
  </si>
  <si>
    <t>千葉県柏市</t>
    <rPh sb="3" eb="5">
      <t>カシワシ</t>
    </rPh>
    <phoneticPr fontId="2"/>
  </si>
  <si>
    <t>北海道宗谷郡</t>
    <rPh sb="3" eb="6">
      <t>ソウヤグン</t>
    </rPh>
    <phoneticPr fontId="2"/>
  </si>
  <si>
    <t>東京都葛飾区</t>
    <rPh sb="3" eb="6">
      <t>カツシカク</t>
    </rPh>
    <phoneticPr fontId="2"/>
  </si>
  <si>
    <t>静岡県駿東郡</t>
    <rPh sb="3" eb="4">
      <t>ハヤオ</t>
    </rPh>
    <rPh sb="4" eb="5">
      <t>ヒガシ</t>
    </rPh>
    <rPh sb="5" eb="6">
      <t>グン</t>
    </rPh>
    <phoneticPr fontId="2"/>
  </si>
  <si>
    <t>島根県安来市</t>
    <rPh sb="3" eb="4">
      <t>アン</t>
    </rPh>
    <rPh sb="4" eb="5">
      <t>キ</t>
    </rPh>
    <rPh sb="5" eb="6">
      <t>シ</t>
    </rPh>
    <phoneticPr fontId="2"/>
  </si>
  <si>
    <t>岩手県上閉伊郡</t>
    <rPh sb="3" eb="4">
      <t>カミ</t>
    </rPh>
    <rPh sb="4" eb="5">
      <t>ヘイ</t>
    </rPh>
    <rPh sb="5" eb="6">
      <t>イ</t>
    </rPh>
    <rPh sb="6" eb="7">
      <t>グン</t>
    </rPh>
    <phoneticPr fontId="2"/>
  </si>
  <si>
    <t>長野県木曽郡</t>
    <rPh sb="3" eb="5">
      <t>キソ</t>
    </rPh>
    <rPh sb="5" eb="6">
      <t>グン</t>
    </rPh>
    <phoneticPr fontId="2"/>
  </si>
  <si>
    <t>大阪府堺市</t>
    <rPh sb="3" eb="5">
      <t>サカイシ</t>
    </rPh>
    <phoneticPr fontId="2"/>
  </si>
  <si>
    <t>大阪府高槻市</t>
    <rPh sb="3" eb="6">
      <t>タカツキシ</t>
    </rPh>
    <phoneticPr fontId="2"/>
  </si>
  <si>
    <t>岐阜県養老郡</t>
    <rPh sb="3" eb="5">
      <t>ヨウロウ</t>
    </rPh>
    <rPh sb="5" eb="6">
      <t>グン</t>
    </rPh>
    <phoneticPr fontId="2"/>
  </si>
  <si>
    <t>福井県坂井市</t>
    <rPh sb="3" eb="6">
      <t>サカイシ</t>
    </rPh>
    <phoneticPr fontId="2"/>
  </si>
  <si>
    <t>長野県中野市</t>
    <rPh sb="3" eb="5">
      <t>ナカノ</t>
    </rPh>
    <rPh sb="5" eb="6">
      <t>シ</t>
    </rPh>
    <phoneticPr fontId="2"/>
  </si>
  <si>
    <t>宮城県柴田郡</t>
    <rPh sb="3" eb="6">
      <t>シバタグン</t>
    </rPh>
    <phoneticPr fontId="2"/>
  </si>
  <si>
    <t>岩手県北上市</t>
    <rPh sb="3" eb="6">
      <t>キタカミシ</t>
    </rPh>
    <phoneticPr fontId="2"/>
  </si>
  <si>
    <t>宮城県登米市</t>
    <rPh sb="3" eb="6">
      <t>トメシ</t>
    </rPh>
    <phoneticPr fontId="2"/>
  </si>
  <si>
    <t>北海道白糠郡</t>
    <rPh sb="3" eb="4">
      <t>シロ</t>
    </rPh>
    <rPh sb="4" eb="5">
      <t>ヌカ</t>
    </rPh>
    <rPh sb="5" eb="6">
      <t>グン</t>
    </rPh>
    <phoneticPr fontId="2"/>
  </si>
  <si>
    <t>岐阜県羽鳥郡</t>
    <rPh sb="3" eb="5">
      <t>ハトリ</t>
    </rPh>
    <rPh sb="5" eb="6">
      <t>グン</t>
    </rPh>
    <phoneticPr fontId="2"/>
  </si>
  <si>
    <t>東京都江東区</t>
    <rPh sb="3" eb="6">
      <t>コウトウク</t>
    </rPh>
    <phoneticPr fontId="2"/>
  </si>
  <si>
    <t>茨城県取手市</t>
    <rPh sb="3" eb="4">
      <t>ト</t>
    </rPh>
    <rPh sb="4" eb="5">
      <t>テ</t>
    </rPh>
    <rPh sb="5" eb="6">
      <t>シ</t>
    </rPh>
    <phoneticPr fontId="2"/>
  </si>
  <si>
    <t>島根県松江市</t>
    <rPh sb="3" eb="6">
      <t>マツエシ</t>
    </rPh>
    <phoneticPr fontId="2"/>
  </si>
  <si>
    <t>宮城県気仙沼市</t>
    <rPh sb="0" eb="3">
      <t>ミヤギケン</t>
    </rPh>
    <rPh sb="3" eb="7">
      <t>ケセンヌマシ</t>
    </rPh>
    <phoneticPr fontId="2"/>
  </si>
  <si>
    <t>岐阜県中津川市</t>
    <rPh sb="3" eb="7">
      <t>ナカツガワシ</t>
    </rPh>
    <phoneticPr fontId="2"/>
  </si>
  <si>
    <t>島根県大田市</t>
    <rPh sb="3" eb="6">
      <t>オオタシ</t>
    </rPh>
    <phoneticPr fontId="2"/>
  </si>
  <si>
    <t>兵庫県豊岡市</t>
    <rPh sb="3" eb="6">
      <t>トヨオカシ</t>
    </rPh>
    <phoneticPr fontId="2"/>
  </si>
  <si>
    <t>三重県津市</t>
    <rPh sb="3" eb="5">
      <t>ツシ</t>
    </rPh>
    <phoneticPr fontId="2"/>
  </si>
  <si>
    <t>福島県河沼郡</t>
    <rPh sb="3" eb="5">
      <t>カワヌマ</t>
    </rPh>
    <rPh sb="5" eb="6">
      <t>グン</t>
    </rPh>
    <phoneticPr fontId="2"/>
  </si>
  <si>
    <t>青森県十和田市</t>
    <rPh sb="3" eb="7">
      <t>トワダシ</t>
    </rPh>
    <phoneticPr fontId="2"/>
  </si>
  <si>
    <t>東京都墨田区</t>
    <rPh sb="3" eb="6">
      <t>スミダク</t>
    </rPh>
    <phoneticPr fontId="2"/>
  </si>
  <si>
    <t>山形県天童市</t>
    <rPh sb="3" eb="6">
      <t>テンドウシ</t>
    </rPh>
    <phoneticPr fontId="2"/>
  </si>
  <si>
    <t>兵庫県赤穂市</t>
    <rPh sb="3" eb="6">
      <t>アコウシ</t>
    </rPh>
    <phoneticPr fontId="2"/>
  </si>
  <si>
    <t>愛知県知多郡</t>
    <rPh sb="3" eb="6">
      <t>チタグン</t>
    </rPh>
    <phoneticPr fontId="2"/>
  </si>
  <si>
    <t>大分県大分市</t>
    <rPh sb="3" eb="6">
      <t>オオイタシ</t>
    </rPh>
    <phoneticPr fontId="2"/>
  </si>
  <si>
    <t>福井県丹生郡</t>
    <rPh sb="3" eb="4">
      <t>タン</t>
    </rPh>
    <rPh sb="4" eb="5">
      <t>セイ</t>
    </rPh>
    <rPh sb="5" eb="6">
      <t>グン</t>
    </rPh>
    <phoneticPr fontId="2"/>
  </si>
  <si>
    <t>青森県五所川原市</t>
    <rPh sb="3" eb="8">
      <t>ゴショガワラシ</t>
    </rPh>
    <phoneticPr fontId="2"/>
  </si>
  <si>
    <t>埼玉県吉川市</t>
    <rPh sb="3" eb="6">
      <t>ヨシカワシ</t>
    </rPh>
    <phoneticPr fontId="2"/>
  </si>
  <si>
    <t>大阪府岸和田市</t>
    <rPh sb="3" eb="7">
      <t>キシワダシ</t>
    </rPh>
    <phoneticPr fontId="2"/>
  </si>
  <si>
    <t>大阪府箕面市</t>
    <rPh sb="3" eb="4">
      <t>ミ</t>
    </rPh>
    <rPh sb="4" eb="5">
      <t>オモテ</t>
    </rPh>
    <rPh sb="5" eb="6">
      <t>シ</t>
    </rPh>
    <phoneticPr fontId="2"/>
  </si>
  <si>
    <t>宮城県角田市</t>
    <rPh sb="3" eb="5">
      <t>カクタ</t>
    </rPh>
    <rPh sb="5" eb="6">
      <t>シ</t>
    </rPh>
    <phoneticPr fontId="2"/>
  </si>
  <si>
    <t>宮城県牡鹿郡</t>
    <rPh sb="3" eb="5">
      <t>オジカ</t>
    </rPh>
    <rPh sb="5" eb="6">
      <t>グン</t>
    </rPh>
    <phoneticPr fontId="2"/>
  </si>
  <si>
    <t>奈良県生駒市</t>
    <rPh sb="0" eb="3">
      <t>ナラケン</t>
    </rPh>
    <rPh sb="3" eb="6">
      <t>イコマシ</t>
    </rPh>
    <phoneticPr fontId="2"/>
  </si>
  <si>
    <t>千葉県松戸市</t>
    <rPh sb="3" eb="6">
      <t>マツドシ</t>
    </rPh>
    <phoneticPr fontId="2"/>
  </si>
  <si>
    <t>静岡県静岡市</t>
    <rPh sb="3" eb="6">
      <t>シズオカシ</t>
    </rPh>
    <phoneticPr fontId="2"/>
  </si>
  <si>
    <t>新潟県上越市</t>
    <rPh sb="3" eb="6">
      <t>ジョウエツシ</t>
    </rPh>
    <phoneticPr fontId="2"/>
  </si>
  <si>
    <t>福岡県直方市</t>
    <rPh sb="3" eb="6">
      <t>ノオガタシ</t>
    </rPh>
    <phoneticPr fontId="2"/>
  </si>
  <si>
    <t>大阪府東大阪市</t>
    <rPh sb="3" eb="7">
      <t>ヒガシオオサカシ</t>
    </rPh>
    <phoneticPr fontId="2"/>
  </si>
  <si>
    <t>高知県四万十市</t>
    <rPh sb="3" eb="7">
      <t>シマントシ</t>
    </rPh>
    <phoneticPr fontId="2"/>
  </si>
  <si>
    <t>大分県津久見市</t>
    <rPh sb="3" eb="7">
      <t>ツクミシ</t>
    </rPh>
    <phoneticPr fontId="2"/>
  </si>
  <si>
    <t>滋賀県栗東市</t>
    <rPh sb="3" eb="4">
      <t>クリ</t>
    </rPh>
    <rPh sb="4" eb="5">
      <t>ヒガシ</t>
    </rPh>
    <rPh sb="5" eb="6">
      <t>シ</t>
    </rPh>
    <phoneticPr fontId="2"/>
  </si>
  <si>
    <t>大分県臼杵市</t>
    <rPh sb="3" eb="6">
      <t>ウスキシ</t>
    </rPh>
    <phoneticPr fontId="2"/>
  </si>
  <si>
    <t>長野県塩尻市</t>
    <rPh sb="3" eb="6">
      <t>シオジリシ</t>
    </rPh>
    <phoneticPr fontId="2"/>
  </si>
  <si>
    <t>岩手県紫波郡</t>
    <rPh sb="3" eb="4">
      <t>ムラサキ</t>
    </rPh>
    <rPh sb="4" eb="5">
      <t>ナミ</t>
    </rPh>
    <rPh sb="5" eb="6">
      <t>グン</t>
    </rPh>
    <phoneticPr fontId="2"/>
  </si>
  <si>
    <t>埼玉県川越市</t>
    <rPh sb="3" eb="6">
      <t>カワゴエシ</t>
    </rPh>
    <phoneticPr fontId="2"/>
  </si>
  <si>
    <t>山形県鶴岡市</t>
    <rPh sb="3" eb="6">
      <t>ツルオカシ</t>
    </rPh>
    <phoneticPr fontId="2"/>
  </si>
  <si>
    <t>埼玉県本庄市</t>
    <rPh sb="3" eb="6">
      <t>ホンジョウシ</t>
    </rPh>
    <phoneticPr fontId="2"/>
  </si>
  <si>
    <t>神奈川県鎌倉市</t>
    <rPh sb="4" eb="7">
      <t>カマクラシ</t>
    </rPh>
    <phoneticPr fontId="2"/>
  </si>
  <si>
    <t>北海道小樽市</t>
    <rPh sb="3" eb="6">
      <t>オタルシ</t>
    </rPh>
    <phoneticPr fontId="2"/>
  </si>
  <si>
    <t>北海道留萌市</t>
    <rPh sb="3" eb="6">
      <t>ルモイシ</t>
    </rPh>
    <phoneticPr fontId="2"/>
  </si>
  <si>
    <t>兵庫県尼崎市</t>
    <rPh sb="3" eb="6">
      <t>アマガサキシ</t>
    </rPh>
    <phoneticPr fontId="2"/>
  </si>
  <si>
    <t>埼玉県春日部市</t>
    <rPh sb="3" eb="7">
      <t>カスカベシ</t>
    </rPh>
    <phoneticPr fontId="2"/>
  </si>
  <si>
    <t>秋田県横手市</t>
    <rPh sb="3" eb="6">
      <t>ヨコテシ</t>
    </rPh>
    <phoneticPr fontId="2"/>
  </si>
  <si>
    <t>東京都練馬区</t>
    <rPh sb="3" eb="6">
      <t>ネリマク</t>
    </rPh>
    <phoneticPr fontId="2"/>
  </si>
  <si>
    <t>熊本県上益城郡</t>
    <rPh sb="3" eb="4">
      <t>カミ</t>
    </rPh>
    <rPh sb="4" eb="5">
      <t>マ</t>
    </rPh>
    <rPh sb="5" eb="6">
      <t>シロ</t>
    </rPh>
    <rPh sb="6" eb="7">
      <t>グン</t>
    </rPh>
    <phoneticPr fontId="2"/>
  </si>
  <si>
    <t>茨城県結城市</t>
    <rPh sb="3" eb="6">
      <t>ユウキシ</t>
    </rPh>
    <phoneticPr fontId="2"/>
  </si>
  <si>
    <t>岐阜県本巣郡</t>
    <rPh sb="3" eb="4">
      <t>ホン</t>
    </rPh>
    <rPh sb="4" eb="5">
      <t>ス</t>
    </rPh>
    <rPh sb="5" eb="6">
      <t>グン</t>
    </rPh>
    <phoneticPr fontId="2"/>
  </si>
  <si>
    <t>埼玉県白岡市</t>
    <rPh sb="3" eb="5">
      <t>シラオカ</t>
    </rPh>
    <rPh sb="5" eb="6">
      <t>シ</t>
    </rPh>
    <phoneticPr fontId="2"/>
  </si>
  <si>
    <t>山形県西村山郡</t>
    <rPh sb="3" eb="7">
      <t>ニシムラヤマグン</t>
    </rPh>
    <phoneticPr fontId="2"/>
  </si>
  <si>
    <t>奈良県奈良市</t>
    <rPh sb="3" eb="6">
      <t>ナラシ</t>
    </rPh>
    <phoneticPr fontId="2"/>
  </si>
  <si>
    <t>山梨県中巨摩郡</t>
    <rPh sb="3" eb="4">
      <t>ナカ</t>
    </rPh>
    <rPh sb="4" eb="5">
      <t>キョ</t>
    </rPh>
    <rPh sb="5" eb="7">
      <t>マゴオリ</t>
    </rPh>
    <phoneticPr fontId="2"/>
  </si>
  <si>
    <t>北海道石狩市</t>
    <rPh sb="3" eb="5">
      <t>イシカリ</t>
    </rPh>
    <rPh sb="5" eb="6">
      <t>シ</t>
    </rPh>
    <phoneticPr fontId="2"/>
  </si>
  <si>
    <t>熊本県熊本市</t>
    <rPh sb="3" eb="6">
      <t>クマモトシ</t>
    </rPh>
    <phoneticPr fontId="2"/>
  </si>
  <si>
    <t>埼玉県越谷市</t>
    <rPh sb="3" eb="6">
      <t>コシガヤシ</t>
    </rPh>
    <phoneticPr fontId="2"/>
  </si>
  <si>
    <t>奈良県磯城郡</t>
    <rPh sb="3" eb="4">
      <t>イソ</t>
    </rPh>
    <rPh sb="4" eb="5">
      <t>シロ</t>
    </rPh>
    <rPh sb="5" eb="6">
      <t>グン</t>
    </rPh>
    <phoneticPr fontId="2"/>
  </si>
  <si>
    <t>埼玉県川口市</t>
    <rPh sb="3" eb="6">
      <t>カワグチシ</t>
    </rPh>
    <phoneticPr fontId="2"/>
  </si>
  <si>
    <t>埼玉県八潮市</t>
    <rPh sb="3" eb="6">
      <t>ヤシオシ</t>
    </rPh>
    <phoneticPr fontId="2"/>
  </si>
  <si>
    <t>滋賀県甲賀市</t>
    <rPh sb="3" eb="5">
      <t>コウガ</t>
    </rPh>
    <rPh sb="5" eb="6">
      <t>シ</t>
    </rPh>
    <phoneticPr fontId="2"/>
  </si>
  <si>
    <t>青森県むつ市</t>
    <rPh sb="5" eb="6">
      <t>シ</t>
    </rPh>
    <phoneticPr fontId="2"/>
  </si>
  <si>
    <t>千葉県館山市</t>
    <rPh sb="3" eb="6">
      <t>タテヤマシ</t>
    </rPh>
    <phoneticPr fontId="2"/>
  </si>
  <si>
    <t>富山県射水市</t>
    <rPh sb="3" eb="6">
      <t>イミズシ</t>
    </rPh>
    <phoneticPr fontId="2"/>
  </si>
  <si>
    <t>新潟県新発田市</t>
    <rPh sb="3" eb="4">
      <t>シン</t>
    </rPh>
    <rPh sb="4" eb="5">
      <t>ハツ</t>
    </rPh>
    <rPh sb="5" eb="6">
      <t>タ</t>
    </rPh>
    <rPh sb="6" eb="7">
      <t>シ</t>
    </rPh>
    <phoneticPr fontId="2"/>
  </si>
  <si>
    <t>神奈川県座間市</t>
    <rPh sb="4" eb="7">
      <t>ザマシ</t>
    </rPh>
    <phoneticPr fontId="2"/>
  </si>
  <si>
    <t>千葉県印西市</t>
    <rPh sb="3" eb="4">
      <t>イン</t>
    </rPh>
    <rPh sb="4" eb="5">
      <t>ニシ</t>
    </rPh>
    <rPh sb="5" eb="6">
      <t>シ</t>
    </rPh>
    <phoneticPr fontId="2"/>
  </si>
  <si>
    <t>滋賀県守山市</t>
    <rPh sb="3" eb="6">
      <t>モリヤマシ</t>
    </rPh>
    <phoneticPr fontId="2"/>
  </si>
  <si>
    <t>鳥取県米子市</t>
    <rPh sb="3" eb="6">
      <t>ヨナゴシ</t>
    </rPh>
    <phoneticPr fontId="2"/>
  </si>
  <si>
    <t>高知県吾川郡</t>
    <rPh sb="3" eb="4">
      <t>ゴ</t>
    </rPh>
    <rPh sb="4" eb="5">
      <t>カワ</t>
    </rPh>
    <rPh sb="5" eb="6">
      <t>グン</t>
    </rPh>
    <phoneticPr fontId="2"/>
  </si>
  <si>
    <t>徳島県鳴門市</t>
    <rPh sb="3" eb="6">
      <t>ナルトシ</t>
    </rPh>
    <phoneticPr fontId="2"/>
  </si>
  <si>
    <t>石川県白山市</t>
    <rPh sb="3" eb="5">
      <t>シロヤマ</t>
    </rPh>
    <rPh sb="5" eb="6">
      <t>シ</t>
    </rPh>
    <phoneticPr fontId="2"/>
  </si>
  <si>
    <t>富山県高岡市</t>
    <rPh sb="3" eb="6">
      <t>タカオカシ</t>
    </rPh>
    <phoneticPr fontId="2"/>
  </si>
  <si>
    <t>埼玉県戸田市</t>
    <rPh sb="3" eb="6">
      <t>トダシ</t>
    </rPh>
    <phoneticPr fontId="2"/>
  </si>
  <si>
    <t>岐阜県各務原市</t>
    <rPh sb="3" eb="4">
      <t>カク</t>
    </rPh>
    <rPh sb="4" eb="5">
      <t>ム</t>
    </rPh>
    <rPh sb="5" eb="6">
      <t>ハラ</t>
    </rPh>
    <rPh sb="6" eb="7">
      <t>シ</t>
    </rPh>
    <phoneticPr fontId="2"/>
  </si>
  <si>
    <t>京都府京都市</t>
    <rPh sb="3" eb="6">
      <t>キョウトシ</t>
    </rPh>
    <phoneticPr fontId="2"/>
  </si>
  <si>
    <t>岐阜県羽島市</t>
    <rPh sb="3" eb="6">
      <t>ハシマシ</t>
    </rPh>
    <phoneticPr fontId="2"/>
  </si>
  <si>
    <t>群馬県渋川市</t>
    <rPh sb="3" eb="6">
      <t>シブカワシ</t>
    </rPh>
    <phoneticPr fontId="2"/>
  </si>
  <si>
    <t>宮崎県都城市</t>
    <rPh sb="3" eb="4">
      <t>ト</t>
    </rPh>
    <rPh sb="4" eb="5">
      <t>シロ</t>
    </rPh>
    <rPh sb="5" eb="6">
      <t>シ</t>
    </rPh>
    <phoneticPr fontId="2"/>
  </si>
  <si>
    <t>埼玉県さいたま市</t>
    <rPh sb="7" eb="8">
      <t>シ</t>
    </rPh>
    <phoneticPr fontId="2"/>
  </si>
  <si>
    <t>長野県南佐久郡</t>
    <rPh sb="3" eb="4">
      <t>ミナミ</t>
    </rPh>
    <rPh sb="4" eb="6">
      <t>サク</t>
    </rPh>
    <rPh sb="6" eb="7">
      <t>グン</t>
    </rPh>
    <phoneticPr fontId="2"/>
  </si>
  <si>
    <t>鳥取県倉吉市</t>
    <rPh sb="3" eb="6">
      <t>クラヨシシ</t>
    </rPh>
    <phoneticPr fontId="2"/>
  </si>
  <si>
    <t>富山県富山市</t>
    <rPh sb="3" eb="6">
      <t>トヤマシ</t>
    </rPh>
    <phoneticPr fontId="2"/>
  </si>
  <si>
    <t>宮城県石巻市</t>
    <rPh sb="0" eb="3">
      <t>ミヤギケン</t>
    </rPh>
    <rPh sb="3" eb="6">
      <t>イシノマキシ</t>
    </rPh>
    <phoneticPr fontId="2"/>
  </si>
  <si>
    <t>山形県東根市</t>
    <rPh sb="0" eb="3">
      <t>ヤマガタケン</t>
    </rPh>
    <rPh sb="3" eb="4">
      <t>ヒガシ</t>
    </rPh>
    <rPh sb="4" eb="5">
      <t>ネ</t>
    </rPh>
    <rPh sb="5" eb="6">
      <t>シ</t>
    </rPh>
    <phoneticPr fontId="2"/>
  </si>
  <si>
    <t>埼玉県新座市</t>
    <rPh sb="3" eb="6">
      <t>ニイザシ</t>
    </rPh>
    <phoneticPr fontId="2"/>
  </si>
  <si>
    <t>岡山県倉敷市</t>
    <rPh sb="3" eb="6">
      <t>クラシキシ</t>
    </rPh>
    <phoneticPr fontId="2"/>
  </si>
  <si>
    <t>神奈川県平塚市</t>
    <rPh sb="4" eb="7">
      <t>ヒラツカシ</t>
    </rPh>
    <phoneticPr fontId="2"/>
  </si>
  <si>
    <t>石川県金沢市</t>
    <rPh sb="3" eb="6">
      <t>カナザワシ</t>
    </rPh>
    <phoneticPr fontId="2"/>
  </si>
  <si>
    <t>福島県相馬郡</t>
    <rPh sb="3" eb="6">
      <t>ソウマグン</t>
    </rPh>
    <phoneticPr fontId="2"/>
  </si>
  <si>
    <t>大阪府泉大津市</t>
    <rPh sb="3" eb="7">
      <t>イズミオオツシ</t>
    </rPh>
    <phoneticPr fontId="2"/>
  </si>
  <si>
    <t>愛知県北名古屋市</t>
    <rPh sb="3" eb="8">
      <t>キタナゴヤシ</t>
    </rPh>
    <phoneticPr fontId="2"/>
  </si>
  <si>
    <t>茨城県下妻市</t>
    <rPh sb="0" eb="3">
      <t>イバラキケン</t>
    </rPh>
    <rPh sb="3" eb="6">
      <t>シモツマシ</t>
    </rPh>
    <phoneticPr fontId="2"/>
  </si>
  <si>
    <t>長野県北佐久郡</t>
    <rPh sb="0" eb="3">
      <t>ナガノケン</t>
    </rPh>
    <rPh sb="3" eb="7">
      <t>キタサクグン</t>
    </rPh>
    <phoneticPr fontId="2"/>
  </si>
  <si>
    <t>新潟県新潟市</t>
    <rPh sb="0" eb="3">
      <t>ニイガタケン</t>
    </rPh>
    <rPh sb="3" eb="6">
      <t>ニイガタシ</t>
    </rPh>
    <phoneticPr fontId="2"/>
  </si>
  <si>
    <t>兵庫県宝塚市</t>
    <rPh sb="0" eb="3">
      <t>ヒョウゴケン</t>
    </rPh>
    <rPh sb="3" eb="5">
      <t>タカラヅカ</t>
    </rPh>
    <rPh sb="5" eb="6">
      <t>シ</t>
    </rPh>
    <phoneticPr fontId="2"/>
  </si>
  <si>
    <t>千葉県流山市</t>
    <rPh sb="0" eb="3">
      <t>チバケン</t>
    </rPh>
    <rPh sb="3" eb="6">
      <t>ナガレヤマシ</t>
    </rPh>
    <phoneticPr fontId="2"/>
  </si>
  <si>
    <t>大阪府泉佐野市</t>
    <rPh sb="0" eb="3">
      <t>オオサカフ</t>
    </rPh>
    <rPh sb="3" eb="7">
      <t>イズミサノシ</t>
    </rPh>
    <phoneticPr fontId="2"/>
  </si>
  <si>
    <t>岐阜県可児市</t>
    <rPh sb="0" eb="3">
      <t>ギフケン</t>
    </rPh>
    <rPh sb="3" eb="4">
      <t>カ</t>
    </rPh>
    <rPh sb="4" eb="5">
      <t>ジ</t>
    </rPh>
    <rPh sb="5" eb="6">
      <t>シ</t>
    </rPh>
    <phoneticPr fontId="2"/>
  </si>
  <si>
    <t>茨城県ひたちなか市</t>
    <rPh sb="0" eb="3">
      <t>イバラキケン</t>
    </rPh>
    <rPh sb="8" eb="9">
      <t>シ</t>
    </rPh>
    <phoneticPr fontId="2"/>
  </si>
  <si>
    <t>大阪府守口市</t>
    <rPh sb="0" eb="3">
      <t>オオサカフ</t>
    </rPh>
    <rPh sb="3" eb="6">
      <t>モリグチシ</t>
    </rPh>
    <phoneticPr fontId="2"/>
  </si>
  <si>
    <t>茨城県土浦市</t>
    <rPh sb="0" eb="2">
      <t>イバラギ</t>
    </rPh>
    <rPh sb="2" eb="3">
      <t>ケン</t>
    </rPh>
    <rPh sb="3" eb="6">
      <t>ツチウラシ</t>
    </rPh>
    <phoneticPr fontId="2"/>
  </si>
  <si>
    <t>大阪府豊中市</t>
    <rPh sb="0" eb="3">
      <t>オオサカフ</t>
    </rPh>
    <rPh sb="3" eb="6">
      <t>トヨナカシ</t>
    </rPh>
    <phoneticPr fontId="2"/>
  </si>
  <si>
    <t>長野県伊那市</t>
    <rPh sb="0" eb="3">
      <t>ナガノケン</t>
    </rPh>
    <rPh sb="3" eb="4">
      <t>イ</t>
    </rPh>
    <rPh sb="4" eb="5">
      <t>ナ</t>
    </rPh>
    <rPh sb="5" eb="6">
      <t>シ</t>
    </rPh>
    <phoneticPr fontId="2"/>
  </si>
  <si>
    <t>埼玉県草加市</t>
    <rPh sb="0" eb="3">
      <t>サイタマケン</t>
    </rPh>
    <rPh sb="3" eb="6">
      <t>ソウカシ</t>
    </rPh>
    <phoneticPr fontId="2"/>
  </si>
  <si>
    <t>岡山県赤磐市</t>
    <rPh sb="0" eb="3">
      <t>オカヤマケン</t>
    </rPh>
    <rPh sb="3" eb="4">
      <t>アカ</t>
    </rPh>
    <rPh sb="4" eb="5">
      <t>バン</t>
    </rPh>
    <rPh sb="5" eb="6">
      <t>シ</t>
    </rPh>
    <phoneticPr fontId="2"/>
  </si>
  <si>
    <t>徳島県阿南市</t>
    <rPh sb="3" eb="6">
      <t>アナンシ</t>
    </rPh>
    <phoneticPr fontId="2"/>
  </si>
  <si>
    <t>三重県松阪市</t>
    <rPh sb="3" eb="5">
      <t>マツサカ</t>
    </rPh>
    <rPh sb="5" eb="6">
      <t>シ</t>
    </rPh>
    <phoneticPr fontId="2"/>
  </si>
  <si>
    <t>愛知県岡崎市</t>
    <rPh sb="3" eb="6">
      <t>オカザキシ</t>
    </rPh>
    <phoneticPr fontId="2"/>
  </si>
  <si>
    <t>大阪府守口市</t>
    <rPh sb="3" eb="6">
      <t>モリグチシ</t>
    </rPh>
    <phoneticPr fontId="2"/>
  </si>
  <si>
    <t>埼玉県北葛飾郡</t>
    <rPh sb="3" eb="6">
      <t>キタカツシカ</t>
    </rPh>
    <rPh sb="6" eb="7">
      <t>グン</t>
    </rPh>
    <phoneticPr fontId="2"/>
  </si>
  <si>
    <t>三重県度会郡</t>
    <rPh sb="3" eb="4">
      <t>ド</t>
    </rPh>
    <rPh sb="4" eb="5">
      <t>ア</t>
    </rPh>
    <rPh sb="5" eb="6">
      <t>グン</t>
    </rPh>
    <phoneticPr fontId="2"/>
  </si>
  <si>
    <t>長野県岡谷市</t>
    <rPh sb="3" eb="4">
      <t>オカ</t>
    </rPh>
    <rPh sb="4" eb="5">
      <t>タニ</t>
    </rPh>
    <rPh sb="5" eb="6">
      <t>シ</t>
    </rPh>
    <phoneticPr fontId="2"/>
  </si>
  <si>
    <t>千葉県鎌ヶ谷市</t>
    <rPh sb="3" eb="4">
      <t>カマ</t>
    </rPh>
    <rPh sb="5" eb="6">
      <t>タニ</t>
    </rPh>
    <rPh sb="6" eb="7">
      <t>シ</t>
    </rPh>
    <phoneticPr fontId="2"/>
  </si>
  <si>
    <t>千葉県八千代市</t>
    <rPh sb="3" eb="7">
      <t>ヤチヨシ</t>
    </rPh>
    <phoneticPr fontId="2"/>
  </si>
  <si>
    <t>愛知県西尾市</t>
    <rPh sb="3" eb="6">
      <t>ニシオシ</t>
    </rPh>
    <phoneticPr fontId="2"/>
  </si>
  <si>
    <t>千葉県船橋市</t>
    <rPh sb="3" eb="6">
      <t>フナバシシ</t>
    </rPh>
    <phoneticPr fontId="2"/>
  </si>
  <si>
    <t>愛知県名古屋市</t>
    <rPh sb="0" eb="3">
      <t>アイチケン</t>
    </rPh>
    <rPh sb="3" eb="7">
      <t>ナゴヤシ</t>
    </rPh>
    <phoneticPr fontId="2"/>
  </si>
  <si>
    <t>山口県熊毛郡</t>
    <rPh sb="0" eb="3">
      <t>ヤマグチケン</t>
    </rPh>
    <rPh sb="3" eb="6">
      <t>クマゲグン</t>
    </rPh>
    <phoneticPr fontId="2"/>
  </si>
  <si>
    <t>沖縄県うるま市</t>
    <rPh sb="0" eb="3">
      <t>オキナワケン</t>
    </rPh>
    <rPh sb="6" eb="7">
      <t>シ</t>
    </rPh>
    <phoneticPr fontId="2"/>
  </si>
  <si>
    <t>滋賀県高島市</t>
    <rPh sb="0" eb="3">
      <t>シガケン</t>
    </rPh>
    <rPh sb="3" eb="6">
      <t>タカシマシ</t>
    </rPh>
    <phoneticPr fontId="2"/>
  </si>
  <si>
    <t>熊本県菊池郡</t>
    <rPh sb="0" eb="3">
      <t>クマモトケン</t>
    </rPh>
    <rPh sb="3" eb="6">
      <t>キクチグン</t>
    </rPh>
    <phoneticPr fontId="2"/>
  </si>
  <si>
    <t>長野県松本市</t>
    <rPh sb="0" eb="3">
      <t>ナガノケン</t>
    </rPh>
    <rPh sb="3" eb="6">
      <t>マツモトシ</t>
    </rPh>
    <phoneticPr fontId="2"/>
  </si>
  <si>
    <t>鳥取県鳥取市</t>
    <rPh sb="0" eb="3">
      <t>トットリケン</t>
    </rPh>
    <rPh sb="3" eb="6">
      <t>トットリシ</t>
    </rPh>
    <phoneticPr fontId="2"/>
  </si>
  <si>
    <t>愛知県豊橋市</t>
    <rPh sb="0" eb="3">
      <t>アイチケン</t>
    </rPh>
    <rPh sb="3" eb="6">
      <t>トヨハシシ</t>
    </rPh>
    <phoneticPr fontId="2"/>
  </si>
  <si>
    <t>岡山県岡山市</t>
    <rPh sb="0" eb="3">
      <t>オカヤマケン</t>
    </rPh>
    <rPh sb="3" eb="6">
      <t>オカヤマシ</t>
    </rPh>
    <phoneticPr fontId="2"/>
  </si>
  <si>
    <t>岡山県津山市</t>
    <rPh sb="0" eb="2">
      <t>オカヤマ</t>
    </rPh>
    <rPh sb="2" eb="3">
      <t>ケン</t>
    </rPh>
    <rPh sb="3" eb="6">
      <t>ツヤマシ</t>
    </rPh>
    <phoneticPr fontId="2"/>
  </si>
  <si>
    <t>岡山県赤磐市</t>
    <rPh sb="0" eb="2">
      <t>オカヤマ</t>
    </rPh>
    <rPh sb="2" eb="3">
      <t>ケン</t>
    </rPh>
    <rPh sb="3" eb="4">
      <t>アカ</t>
    </rPh>
    <rPh sb="4" eb="5">
      <t>バン</t>
    </rPh>
    <rPh sb="5" eb="6">
      <t>シ</t>
    </rPh>
    <phoneticPr fontId="2"/>
  </si>
  <si>
    <t>埼玉県八潮市</t>
    <rPh sb="0" eb="3">
      <t>サイタマケン</t>
    </rPh>
    <rPh sb="3" eb="6">
      <t>ヤシオシ</t>
    </rPh>
    <phoneticPr fontId="2"/>
  </si>
  <si>
    <t>兵庫県川西市</t>
    <rPh sb="0" eb="3">
      <t>ヒョウゴケン</t>
    </rPh>
    <rPh sb="3" eb="6">
      <t>カサイシ</t>
    </rPh>
    <phoneticPr fontId="2"/>
  </si>
  <si>
    <t>青森県三沢市</t>
    <rPh sb="0" eb="3">
      <t>アオモリケン</t>
    </rPh>
    <rPh sb="3" eb="6">
      <t>ミサワシ</t>
    </rPh>
    <phoneticPr fontId="2"/>
  </si>
  <si>
    <t>福井県福井市</t>
    <rPh sb="0" eb="3">
      <t>フクイケン</t>
    </rPh>
    <rPh sb="3" eb="6">
      <t>フクイシ</t>
    </rPh>
    <phoneticPr fontId="2"/>
  </si>
  <si>
    <t>宮城県黒川郡</t>
    <rPh sb="3" eb="6">
      <t>クロカワグン</t>
    </rPh>
    <phoneticPr fontId="2"/>
  </si>
  <si>
    <t>滋賀県草津市</t>
    <rPh sb="3" eb="6">
      <t>クサツシ</t>
    </rPh>
    <phoneticPr fontId="2"/>
  </si>
  <si>
    <t>茨城県常陸太田市</t>
    <rPh sb="3" eb="8">
      <t>ヒタチオオタシ</t>
    </rPh>
    <phoneticPr fontId="2"/>
  </si>
  <si>
    <t>静岡県三島市</t>
    <rPh sb="0" eb="3">
      <t>シズオカケン</t>
    </rPh>
    <rPh sb="3" eb="6">
      <t>ミシマシ</t>
    </rPh>
    <phoneticPr fontId="2"/>
  </si>
  <si>
    <t>広島県府中市</t>
    <rPh sb="0" eb="3">
      <t>ヒロシマケン</t>
    </rPh>
    <rPh sb="3" eb="6">
      <t>フチュウシ</t>
    </rPh>
    <phoneticPr fontId="2"/>
  </si>
  <si>
    <t>山形県東置賜郡</t>
    <rPh sb="3" eb="7">
      <t>ヒガシオキタマグン</t>
    </rPh>
    <phoneticPr fontId="2"/>
  </si>
  <si>
    <t>宮城県名取市</t>
    <rPh sb="0" eb="3">
      <t>ミヤギケン</t>
    </rPh>
    <rPh sb="3" eb="6">
      <t>ナトリシ</t>
    </rPh>
    <phoneticPr fontId="2"/>
  </si>
  <si>
    <t>新潟県三条市</t>
    <rPh sb="0" eb="3">
      <t>ニイガタケン</t>
    </rPh>
    <rPh sb="3" eb="6">
      <t>サンジョウシ</t>
    </rPh>
    <phoneticPr fontId="2"/>
  </si>
  <si>
    <t>千葉県野田市</t>
    <rPh sb="0" eb="3">
      <t>チバケン</t>
    </rPh>
    <rPh sb="3" eb="6">
      <t>ノダシ</t>
    </rPh>
    <phoneticPr fontId="2"/>
  </si>
  <si>
    <t>高知県安芸市</t>
    <rPh sb="0" eb="3">
      <t>コウチケン</t>
    </rPh>
    <rPh sb="3" eb="6">
      <t>アキシ</t>
    </rPh>
    <phoneticPr fontId="2"/>
  </si>
  <si>
    <t>宮崎県宮崎市</t>
    <rPh sb="0" eb="2">
      <t>ミヤザキ</t>
    </rPh>
    <rPh sb="2" eb="3">
      <t>ケン</t>
    </rPh>
    <rPh sb="3" eb="6">
      <t>ミヤザキシ</t>
    </rPh>
    <phoneticPr fontId="2"/>
  </si>
  <si>
    <t>奈良県天理市</t>
    <rPh sb="0" eb="3">
      <t>ナラケン</t>
    </rPh>
    <rPh sb="3" eb="6">
      <t>テンリシ</t>
    </rPh>
    <phoneticPr fontId="2"/>
  </si>
  <si>
    <t>宮城県大崎市</t>
    <rPh sb="0" eb="3">
      <t>ミヤギケン</t>
    </rPh>
    <rPh sb="3" eb="6">
      <t>オオサキシ</t>
    </rPh>
    <phoneticPr fontId="2"/>
  </si>
  <si>
    <t>長野県千曲市</t>
    <rPh sb="0" eb="3">
      <t>ナガノケン</t>
    </rPh>
    <rPh sb="3" eb="6">
      <t>チクマシ</t>
    </rPh>
    <phoneticPr fontId="2"/>
  </si>
  <si>
    <t>岐阜県岐阜市</t>
    <rPh sb="0" eb="3">
      <t>ギフケン</t>
    </rPh>
    <rPh sb="3" eb="6">
      <t>ギフシ</t>
    </rPh>
    <phoneticPr fontId="2"/>
  </si>
  <si>
    <t>山口県光市</t>
    <rPh sb="0" eb="3">
      <t>ヤマグチケン</t>
    </rPh>
    <rPh sb="3" eb="5">
      <t>ヒカリシ</t>
    </rPh>
    <phoneticPr fontId="2"/>
  </si>
  <si>
    <t>静岡県磐田市</t>
    <rPh sb="0" eb="3">
      <t>シズオカケン</t>
    </rPh>
    <rPh sb="3" eb="4">
      <t>バン</t>
    </rPh>
    <rPh sb="4" eb="5">
      <t>タ</t>
    </rPh>
    <rPh sb="5" eb="6">
      <t>シ</t>
    </rPh>
    <phoneticPr fontId="2"/>
  </si>
  <si>
    <t>静岡県焼津市</t>
    <rPh sb="0" eb="3">
      <t>シズオカケン</t>
    </rPh>
    <rPh sb="3" eb="6">
      <t>ヤイヅシ</t>
    </rPh>
    <phoneticPr fontId="2"/>
  </si>
  <si>
    <t>山口県山口市</t>
    <rPh sb="0" eb="3">
      <t>ヤマグチケン</t>
    </rPh>
    <rPh sb="3" eb="6">
      <t>ヤマグチシ</t>
    </rPh>
    <phoneticPr fontId="2"/>
  </si>
  <si>
    <t>沖縄県沖縄市</t>
    <rPh sb="0" eb="3">
      <t>オキナワケン</t>
    </rPh>
    <rPh sb="3" eb="6">
      <t>オキナワシ</t>
    </rPh>
    <phoneticPr fontId="2"/>
  </si>
  <si>
    <t>東京都目黒区</t>
    <rPh sb="0" eb="3">
      <t>トウキョウト</t>
    </rPh>
    <rPh sb="3" eb="6">
      <t>メグロク</t>
    </rPh>
    <phoneticPr fontId="2"/>
  </si>
  <si>
    <t>福島県西白河郡</t>
    <rPh sb="0" eb="3">
      <t>フクシマケン</t>
    </rPh>
    <rPh sb="3" eb="6">
      <t>ニシシラカワ</t>
    </rPh>
    <rPh sb="6" eb="7">
      <t>グン</t>
    </rPh>
    <phoneticPr fontId="2"/>
  </si>
  <si>
    <t>茨城県龍ヶ崎市</t>
    <rPh sb="0" eb="3">
      <t>イバラキケン</t>
    </rPh>
    <rPh sb="3" eb="6">
      <t>リュウガサキ</t>
    </rPh>
    <rPh sb="6" eb="7">
      <t>シ</t>
    </rPh>
    <phoneticPr fontId="2"/>
  </si>
  <si>
    <t>長崎県佐世保市</t>
    <rPh sb="0" eb="3">
      <t>ナガサキケン</t>
    </rPh>
    <rPh sb="3" eb="7">
      <t>サセボシ</t>
    </rPh>
    <phoneticPr fontId="2"/>
  </si>
  <si>
    <t>東京都多摩市</t>
    <rPh sb="0" eb="3">
      <t>トウキョウト</t>
    </rPh>
    <rPh sb="3" eb="6">
      <t>タマシ</t>
    </rPh>
    <phoneticPr fontId="2"/>
  </si>
  <si>
    <t>千葉県習志野市</t>
    <rPh sb="0" eb="3">
      <t>チバケン</t>
    </rPh>
    <rPh sb="3" eb="7">
      <t>ナラシノシ</t>
    </rPh>
    <phoneticPr fontId="2"/>
  </si>
  <si>
    <t>三重県四日市市</t>
    <rPh sb="0" eb="3">
      <t>ミエケン</t>
    </rPh>
    <rPh sb="3" eb="7">
      <t>ヨッカイチシ</t>
    </rPh>
    <phoneticPr fontId="2"/>
  </si>
  <si>
    <t>大阪府枚方市</t>
    <rPh sb="0" eb="3">
      <t>オオサカフ</t>
    </rPh>
    <rPh sb="3" eb="4">
      <t>マイ</t>
    </rPh>
    <rPh sb="4" eb="5">
      <t>カタ</t>
    </rPh>
    <rPh sb="5" eb="6">
      <t>シ</t>
    </rPh>
    <phoneticPr fontId="2"/>
  </si>
  <si>
    <t>東京都墨田区</t>
    <rPh sb="0" eb="3">
      <t>トウキョウト</t>
    </rPh>
    <rPh sb="3" eb="6">
      <t>スミダク</t>
    </rPh>
    <phoneticPr fontId="2"/>
  </si>
  <si>
    <t>愛媛県西条市</t>
    <rPh sb="0" eb="3">
      <t>エヒメケン</t>
    </rPh>
    <rPh sb="3" eb="6">
      <t>サイジョウシ</t>
    </rPh>
    <phoneticPr fontId="2"/>
  </si>
  <si>
    <t>京都府京都市</t>
    <rPh sb="0" eb="2">
      <t>キョウト</t>
    </rPh>
    <rPh sb="2" eb="3">
      <t>フ</t>
    </rPh>
    <rPh sb="3" eb="6">
      <t>キョウトシ</t>
    </rPh>
    <phoneticPr fontId="2"/>
  </si>
  <si>
    <t>秋田県北秋田市</t>
    <rPh sb="0" eb="2">
      <t>アキタ</t>
    </rPh>
    <rPh sb="2" eb="3">
      <t>ケン</t>
    </rPh>
    <rPh sb="3" eb="7">
      <t>キタアキタシ</t>
    </rPh>
    <phoneticPr fontId="2"/>
  </si>
  <si>
    <t>岐阜県各務原市</t>
    <rPh sb="0" eb="3">
      <t>ギフケン</t>
    </rPh>
    <rPh sb="3" eb="4">
      <t>カク</t>
    </rPh>
    <rPh sb="4" eb="5">
      <t>ム</t>
    </rPh>
    <rPh sb="5" eb="6">
      <t>ハラ</t>
    </rPh>
    <rPh sb="6" eb="7">
      <t>シ</t>
    </rPh>
    <phoneticPr fontId="2"/>
  </si>
  <si>
    <t>兵庫県三田市</t>
    <rPh sb="0" eb="3">
      <t>ヒョウゴケン</t>
    </rPh>
    <rPh sb="3" eb="6">
      <t>ミタシ</t>
    </rPh>
    <phoneticPr fontId="2"/>
  </si>
  <si>
    <t>富山県富山市</t>
    <rPh sb="0" eb="3">
      <t>トヤマケン</t>
    </rPh>
    <rPh sb="3" eb="6">
      <t>トヤマシ</t>
    </rPh>
    <phoneticPr fontId="2"/>
  </si>
  <si>
    <t>愛知県大府市</t>
    <rPh sb="0" eb="3">
      <t>アイチケン</t>
    </rPh>
    <rPh sb="3" eb="4">
      <t>オオ</t>
    </rPh>
    <rPh sb="4" eb="5">
      <t>フ</t>
    </rPh>
    <rPh sb="5" eb="6">
      <t>シ</t>
    </rPh>
    <phoneticPr fontId="2"/>
  </si>
  <si>
    <t>岐阜県中津川市</t>
    <rPh sb="0" eb="3">
      <t>ギフケン</t>
    </rPh>
    <rPh sb="3" eb="7">
      <t>ナカツガワシ</t>
    </rPh>
    <phoneticPr fontId="2"/>
  </si>
  <si>
    <t>長野県中野市</t>
    <rPh sb="0" eb="3">
      <t>ナガノケン</t>
    </rPh>
    <rPh sb="3" eb="5">
      <t>ナカノ</t>
    </rPh>
    <rPh sb="5" eb="6">
      <t>シ</t>
    </rPh>
    <phoneticPr fontId="2"/>
  </si>
  <si>
    <t>岐阜県可児郡</t>
    <rPh sb="0" eb="3">
      <t>ギフケン</t>
    </rPh>
    <rPh sb="3" eb="4">
      <t>カ</t>
    </rPh>
    <rPh sb="4" eb="5">
      <t>ジ</t>
    </rPh>
    <rPh sb="5" eb="6">
      <t>グン</t>
    </rPh>
    <phoneticPr fontId="2"/>
  </si>
  <si>
    <t>岐阜県大垣市</t>
    <rPh sb="0" eb="3">
      <t>ギフケン</t>
    </rPh>
    <rPh sb="3" eb="6">
      <t>オオガキシ</t>
    </rPh>
    <phoneticPr fontId="2"/>
  </si>
  <si>
    <t>島根県出雲市</t>
    <rPh sb="0" eb="3">
      <t>シマネケン</t>
    </rPh>
    <rPh sb="3" eb="6">
      <t>イズモシ</t>
    </rPh>
    <phoneticPr fontId="2"/>
  </si>
  <si>
    <t>大阪府吹田市</t>
    <rPh sb="0" eb="2">
      <t>オオサカ</t>
    </rPh>
    <rPh sb="2" eb="3">
      <t>フ</t>
    </rPh>
    <rPh sb="3" eb="4">
      <t>フ</t>
    </rPh>
    <rPh sb="4" eb="5">
      <t>タ</t>
    </rPh>
    <rPh sb="5" eb="6">
      <t>シ</t>
    </rPh>
    <phoneticPr fontId="2"/>
  </si>
  <si>
    <t>岡山県備前市</t>
    <rPh sb="0" eb="3">
      <t>オカヤマケン</t>
    </rPh>
    <rPh sb="3" eb="6">
      <t>ビゼンシ</t>
    </rPh>
    <phoneticPr fontId="2"/>
  </si>
  <si>
    <t>岡山県倉敷市</t>
    <rPh sb="0" eb="3">
      <t>オカヤマケン</t>
    </rPh>
    <rPh sb="3" eb="6">
      <t>クラシキシ</t>
    </rPh>
    <phoneticPr fontId="2"/>
  </si>
  <si>
    <t>兵庫県加古川市</t>
    <rPh sb="0" eb="3">
      <t>ヒョウゴケン</t>
    </rPh>
    <rPh sb="3" eb="7">
      <t>カコガワシ</t>
    </rPh>
    <phoneticPr fontId="2"/>
  </si>
  <si>
    <t>兵庫県西宮市</t>
    <rPh sb="0" eb="3">
      <t>ヒョウゴケン</t>
    </rPh>
    <rPh sb="3" eb="5">
      <t>ニシノミヤ</t>
    </rPh>
    <rPh sb="5" eb="6">
      <t>シ</t>
    </rPh>
    <phoneticPr fontId="2"/>
  </si>
  <si>
    <t>大阪府大阪市</t>
    <rPh sb="0" eb="2">
      <t>オオサカ</t>
    </rPh>
    <rPh sb="2" eb="3">
      <t>フ</t>
    </rPh>
    <rPh sb="3" eb="6">
      <t>オオサカシ</t>
    </rPh>
    <phoneticPr fontId="2"/>
  </si>
  <si>
    <t>東京都足立区</t>
    <rPh sb="0" eb="3">
      <t>トウキョウト</t>
    </rPh>
    <rPh sb="3" eb="6">
      <t>アダチク</t>
    </rPh>
    <phoneticPr fontId="2"/>
  </si>
  <si>
    <t>広島県江田島市</t>
    <rPh sb="0" eb="3">
      <t>ヒロシマケン</t>
    </rPh>
    <rPh sb="3" eb="7">
      <t>エタジマシ</t>
    </rPh>
    <phoneticPr fontId="2"/>
  </si>
  <si>
    <t>愛知県半田市</t>
    <rPh sb="0" eb="3">
      <t>アイチケン</t>
    </rPh>
    <rPh sb="3" eb="6">
      <t>ハンダシ</t>
    </rPh>
    <phoneticPr fontId="2"/>
  </si>
  <si>
    <t>高知県高知市</t>
    <rPh sb="0" eb="3">
      <t>コウチケン</t>
    </rPh>
    <rPh sb="3" eb="6">
      <t>コウチシ</t>
    </rPh>
    <phoneticPr fontId="2"/>
  </si>
  <si>
    <t>秋田県鹿角郡</t>
    <rPh sb="0" eb="2">
      <t>アキタ</t>
    </rPh>
    <rPh sb="2" eb="3">
      <t>ケン</t>
    </rPh>
    <rPh sb="3" eb="4">
      <t>シカ</t>
    </rPh>
    <rPh sb="4" eb="5">
      <t>ツノ</t>
    </rPh>
    <rPh sb="5" eb="6">
      <t>グン</t>
    </rPh>
    <phoneticPr fontId="2"/>
  </si>
  <si>
    <t>埼玉県東松山市</t>
    <rPh sb="0" eb="3">
      <t>サイタマケン</t>
    </rPh>
    <rPh sb="3" eb="7">
      <t>ヒガシマツヤマシ</t>
    </rPh>
    <phoneticPr fontId="2"/>
  </si>
  <si>
    <t>愛知県東海市</t>
    <rPh sb="0" eb="3">
      <t>アイチケン</t>
    </rPh>
    <rPh sb="3" eb="6">
      <t>トウカイシ</t>
    </rPh>
    <phoneticPr fontId="2"/>
  </si>
  <si>
    <t>岐阜県瑞穂市</t>
    <rPh sb="0" eb="3">
      <t>ギフケン</t>
    </rPh>
    <rPh sb="3" eb="6">
      <t>ミズホシ</t>
    </rPh>
    <phoneticPr fontId="2"/>
  </si>
  <si>
    <t>静岡県掛川市</t>
    <rPh sb="0" eb="3">
      <t>シズオカケン</t>
    </rPh>
    <rPh sb="3" eb="6">
      <t>カケガワシ</t>
    </rPh>
    <phoneticPr fontId="2"/>
  </si>
  <si>
    <t>三重県伊勢市</t>
    <rPh sb="0" eb="3">
      <t>ミエケン</t>
    </rPh>
    <rPh sb="3" eb="6">
      <t>イセシ</t>
    </rPh>
    <phoneticPr fontId="2"/>
  </si>
  <si>
    <t>山口県山陽小野田市</t>
    <rPh sb="0" eb="3">
      <t>ヤマグチケン</t>
    </rPh>
    <rPh sb="3" eb="5">
      <t>サンヨウ</t>
    </rPh>
    <rPh sb="5" eb="9">
      <t>オノダシ</t>
    </rPh>
    <phoneticPr fontId="2"/>
  </si>
  <si>
    <t>佐賀県佐賀市</t>
    <rPh sb="0" eb="3">
      <t>サガケン</t>
    </rPh>
    <rPh sb="3" eb="6">
      <t>サガシ</t>
    </rPh>
    <phoneticPr fontId="2"/>
  </si>
  <si>
    <t>三重県桑名市</t>
    <rPh sb="0" eb="3">
      <t>ミエケン</t>
    </rPh>
    <rPh sb="3" eb="6">
      <t>クワナシ</t>
    </rPh>
    <phoneticPr fontId="2"/>
  </si>
  <si>
    <t>沖縄県宜野湾市</t>
    <rPh sb="0" eb="3">
      <t>オキナワケン</t>
    </rPh>
    <rPh sb="3" eb="4">
      <t>ヨロ</t>
    </rPh>
    <rPh sb="4" eb="5">
      <t>ノ</t>
    </rPh>
    <rPh sb="5" eb="6">
      <t>ワン</t>
    </rPh>
    <rPh sb="6" eb="7">
      <t>シ</t>
    </rPh>
    <phoneticPr fontId="2"/>
  </si>
  <si>
    <t>秋田県秋田市</t>
    <rPh sb="0" eb="2">
      <t>アキタ</t>
    </rPh>
    <rPh sb="2" eb="3">
      <t>ケン</t>
    </rPh>
    <rPh sb="3" eb="6">
      <t>アキタシ</t>
    </rPh>
    <phoneticPr fontId="2"/>
  </si>
  <si>
    <t>神奈川県高座郡</t>
    <rPh sb="0" eb="4">
      <t>カナガワケン</t>
    </rPh>
    <rPh sb="4" eb="6">
      <t>コウザ</t>
    </rPh>
    <rPh sb="6" eb="7">
      <t>グン</t>
    </rPh>
    <phoneticPr fontId="2"/>
  </si>
  <si>
    <t>茨城県つくば市</t>
    <rPh sb="0" eb="3">
      <t>イバラキケン</t>
    </rPh>
    <rPh sb="6" eb="7">
      <t>シ</t>
    </rPh>
    <phoneticPr fontId="2"/>
  </si>
  <si>
    <t>岡山県津山市</t>
    <rPh sb="0" eb="3">
      <t>オカヤマケン</t>
    </rPh>
    <rPh sb="3" eb="6">
      <t>ツヤマシ</t>
    </rPh>
    <phoneticPr fontId="2"/>
  </si>
  <si>
    <t>埼玉県さいたま市</t>
    <rPh sb="0" eb="3">
      <t>サイタマケン</t>
    </rPh>
    <rPh sb="7" eb="8">
      <t>シ</t>
    </rPh>
    <phoneticPr fontId="2"/>
  </si>
  <si>
    <t>愛知県海部郡</t>
    <rPh sb="0" eb="3">
      <t>アイチケン</t>
    </rPh>
    <rPh sb="3" eb="4">
      <t>カイ</t>
    </rPh>
    <rPh sb="4" eb="5">
      <t>ブ</t>
    </rPh>
    <rPh sb="5" eb="6">
      <t>グン</t>
    </rPh>
    <phoneticPr fontId="2"/>
  </si>
  <si>
    <t>高知県香美市</t>
    <rPh sb="0" eb="3">
      <t>コウチケン</t>
    </rPh>
    <rPh sb="3" eb="6">
      <t>カミシ</t>
    </rPh>
    <phoneticPr fontId="2"/>
  </si>
  <si>
    <t>栃木県宇都宮市</t>
    <rPh sb="0" eb="3">
      <t>トチギケン</t>
    </rPh>
    <rPh sb="3" eb="7">
      <t>ウツノミヤシ</t>
    </rPh>
    <phoneticPr fontId="2"/>
  </si>
  <si>
    <t>千葉県千葉市</t>
    <rPh sb="0" eb="3">
      <t>チバケン</t>
    </rPh>
    <rPh sb="3" eb="6">
      <t>チバシ</t>
    </rPh>
    <phoneticPr fontId="2"/>
  </si>
  <si>
    <t>茨城県土浦市</t>
    <rPh sb="0" eb="3">
      <t>イバラギケン</t>
    </rPh>
    <rPh sb="3" eb="6">
      <t>ツチウラシ</t>
    </rPh>
    <phoneticPr fontId="4"/>
  </si>
  <si>
    <t>東京都台東区</t>
    <rPh sb="0" eb="3">
      <t>トウキョウト</t>
    </rPh>
    <rPh sb="3" eb="6">
      <t>タイトウク</t>
    </rPh>
    <phoneticPr fontId="4"/>
  </si>
  <si>
    <t>広島県府中市</t>
    <rPh sb="0" eb="3">
      <t>ヒロシマケン</t>
    </rPh>
    <rPh sb="3" eb="6">
      <t>フチュウシ</t>
    </rPh>
    <phoneticPr fontId="4"/>
  </si>
  <si>
    <t>千葉県君津市</t>
    <rPh sb="0" eb="3">
      <t>チバケン</t>
    </rPh>
    <rPh sb="3" eb="4">
      <t>キミ</t>
    </rPh>
    <rPh sb="4" eb="5">
      <t>ツ</t>
    </rPh>
    <rPh sb="5" eb="6">
      <t>シ</t>
    </rPh>
    <phoneticPr fontId="4"/>
  </si>
  <si>
    <t>静岡県藤枝市</t>
    <rPh sb="0" eb="3">
      <t>シズオカケン</t>
    </rPh>
    <rPh sb="3" eb="6">
      <t>フジエダシ</t>
    </rPh>
    <phoneticPr fontId="4"/>
  </si>
  <si>
    <t>岡山県津山市</t>
    <rPh sb="0" eb="3">
      <t>オカヤマケン</t>
    </rPh>
    <rPh sb="3" eb="6">
      <t>ツヤマシ</t>
    </rPh>
    <phoneticPr fontId="4"/>
  </si>
  <si>
    <t>島根県出雲市</t>
    <rPh sb="0" eb="3">
      <t>シマネケン</t>
    </rPh>
    <rPh sb="3" eb="6">
      <t>イズモシ</t>
    </rPh>
    <phoneticPr fontId="4"/>
  </si>
  <si>
    <t>山梨県南都留郡</t>
    <rPh sb="0" eb="3">
      <t>ヤマナシケン</t>
    </rPh>
    <rPh sb="3" eb="4">
      <t>ミナミ</t>
    </rPh>
    <rPh sb="4" eb="5">
      <t>ト</t>
    </rPh>
    <rPh sb="5" eb="6">
      <t>ル</t>
    </rPh>
    <rPh sb="6" eb="7">
      <t>グン</t>
    </rPh>
    <phoneticPr fontId="4"/>
  </si>
  <si>
    <t>三重県伊勢市</t>
    <rPh sb="0" eb="3">
      <t>ミエケン</t>
    </rPh>
    <rPh sb="3" eb="6">
      <t>イセシ</t>
    </rPh>
    <phoneticPr fontId="4"/>
  </si>
  <si>
    <t>静岡県静岡市</t>
    <rPh sb="0" eb="3">
      <t>シズオカケン</t>
    </rPh>
    <rPh sb="3" eb="6">
      <t>シズオカシ</t>
    </rPh>
    <phoneticPr fontId="4"/>
  </si>
  <si>
    <t>愛知県一宮市</t>
    <rPh sb="0" eb="3">
      <t>アイチケン</t>
    </rPh>
    <rPh sb="3" eb="6">
      <t>イチノミヤシ</t>
    </rPh>
    <phoneticPr fontId="4"/>
  </si>
  <si>
    <t>広島県安芸郡</t>
    <rPh sb="0" eb="3">
      <t>ヒロシマケン</t>
    </rPh>
    <rPh sb="3" eb="6">
      <t>アキグン</t>
    </rPh>
    <phoneticPr fontId="2"/>
  </si>
  <si>
    <t>愛知県豊川市</t>
    <rPh sb="0" eb="3">
      <t>アイチケン</t>
    </rPh>
    <rPh sb="3" eb="6">
      <t>トヨカワシ</t>
    </rPh>
    <phoneticPr fontId="4"/>
  </si>
  <si>
    <t>千葉県市川市</t>
    <rPh sb="0" eb="3">
      <t>チバケン</t>
    </rPh>
    <rPh sb="3" eb="6">
      <t>イチカワシ</t>
    </rPh>
    <phoneticPr fontId="4"/>
  </si>
  <si>
    <t>香川県高松市</t>
    <rPh sb="0" eb="3">
      <t>カガワケン</t>
    </rPh>
    <rPh sb="3" eb="6">
      <t>タカマツシ</t>
    </rPh>
    <phoneticPr fontId="2"/>
  </si>
  <si>
    <t>岐阜県羽島市</t>
    <rPh sb="0" eb="3">
      <t>ギフケン</t>
    </rPh>
    <rPh sb="3" eb="6">
      <t>ハシマシ</t>
    </rPh>
    <phoneticPr fontId="2"/>
  </si>
  <si>
    <t>大阪府東大阪市</t>
    <rPh sb="0" eb="3">
      <t>オオサカフ</t>
    </rPh>
    <rPh sb="3" eb="7">
      <t>ヒガシオオサカシ</t>
    </rPh>
    <phoneticPr fontId="2"/>
  </si>
  <si>
    <t>山梨県甲府市</t>
    <rPh sb="0" eb="3">
      <t>ヤマナシケン</t>
    </rPh>
    <rPh sb="3" eb="6">
      <t>コウフシ</t>
    </rPh>
    <phoneticPr fontId="2"/>
  </si>
  <si>
    <t>沖縄県中頭郡</t>
    <rPh sb="0" eb="3">
      <t>オキナワケン</t>
    </rPh>
    <rPh sb="3" eb="4">
      <t>ナカ</t>
    </rPh>
    <rPh sb="4" eb="5">
      <t>アタマ</t>
    </rPh>
    <rPh sb="5" eb="6">
      <t>グン</t>
    </rPh>
    <phoneticPr fontId="2"/>
  </si>
  <si>
    <t>京都府八幡市</t>
    <rPh sb="0" eb="3">
      <t>キョウトフ</t>
    </rPh>
    <rPh sb="3" eb="5">
      <t>ヤハタ</t>
    </rPh>
    <rPh sb="5" eb="6">
      <t>シ</t>
    </rPh>
    <phoneticPr fontId="2"/>
  </si>
  <si>
    <t>長野県飯田市</t>
    <rPh sb="0" eb="3">
      <t>ナガノケン</t>
    </rPh>
    <rPh sb="3" eb="6">
      <t>イイダシ</t>
    </rPh>
    <phoneticPr fontId="2"/>
  </si>
  <si>
    <t>茨城県かすみがうら市</t>
    <rPh sb="0" eb="3">
      <t>イバラキケン</t>
    </rPh>
    <rPh sb="9" eb="10">
      <t>シ</t>
    </rPh>
    <phoneticPr fontId="2"/>
  </si>
  <si>
    <t>大阪府吹田市</t>
    <rPh sb="0" eb="3">
      <t>オオサカフ</t>
    </rPh>
    <rPh sb="3" eb="5">
      <t>スイタ</t>
    </rPh>
    <rPh sb="5" eb="6">
      <t>シ</t>
    </rPh>
    <phoneticPr fontId="2"/>
  </si>
  <si>
    <t>群馬県太田市</t>
    <rPh sb="0" eb="3">
      <t>グンマケン</t>
    </rPh>
    <rPh sb="3" eb="6">
      <t>オオタシ</t>
    </rPh>
    <phoneticPr fontId="2"/>
  </si>
  <si>
    <t>茨城県つくば市</t>
    <rPh sb="0" eb="3">
      <t>イバラギケン</t>
    </rPh>
    <rPh sb="6" eb="7">
      <t>シ</t>
    </rPh>
    <phoneticPr fontId="2"/>
  </si>
  <si>
    <t>埼玉県和光市</t>
    <rPh sb="0" eb="3">
      <t>サイタマケン</t>
    </rPh>
    <rPh sb="3" eb="6">
      <t>ワコウシ</t>
    </rPh>
    <phoneticPr fontId="2"/>
  </si>
  <si>
    <t>埼玉県幸手市</t>
    <rPh sb="0" eb="3">
      <t>サイタマケン</t>
    </rPh>
    <rPh sb="3" eb="6">
      <t>サッテシ</t>
    </rPh>
    <phoneticPr fontId="2"/>
  </si>
  <si>
    <t>長野県中野市</t>
    <rPh sb="0" eb="3">
      <t>ナガノケン</t>
    </rPh>
    <rPh sb="3" eb="6">
      <t>ナカノシ</t>
    </rPh>
    <phoneticPr fontId="2"/>
  </si>
  <si>
    <t>宮城県柴田郡</t>
    <rPh sb="0" eb="3">
      <t>ミヤギケン</t>
    </rPh>
    <rPh sb="3" eb="6">
      <t>シバタグン</t>
    </rPh>
    <phoneticPr fontId="2"/>
  </si>
  <si>
    <t>大分県大分市</t>
    <rPh sb="0" eb="3">
      <t>オオイタケン</t>
    </rPh>
    <rPh sb="3" eb="6">
      <t>オオイタシ</t>
    </rPh>
    <phoneticPr fontId="2"/>
  </si>
  <si>
    <t>福井県越前市</t>
    <rPh sb="0" eb="3">
      <t>フクイケン</t>
    </rPh>
    <rPh sb="3" eb="6">
      <t>エチゼンシ</t>
    </rPh>
    <phoneticPr fontId="2"/>
  </si>
  <si>
    <t>静岡県伊豆市</t>
    <rPh sb="0" eb="3">
      <t>シズオカケン</t>
    </rPh>
    <rPh sb="3" eb="6">
      <t>イズシ</t>
    </rPh>
    <phoneticPr fontId="2"/>
  </si>
  <si>
    <t>滋賀県栗東市</t>
    <rPh sb="0" eb="3">
      <t>シガケン</t>
    </rPh>
    <rPh sb="3" eb="4">
      <t>クリ</t>
    </rPh>
    <rPh sb="4" eb="5">
      <t>ヒガシ</t>
    </rPh>
    <rPh sb="5" eb="6">
      <t>シ</t>
    </rPh>
    <phoneticPr fontId="2"/>
  </si>
  <si>
    <t>埼玉県三郷市</t>
    <rPh sb="0" eb="3">
      <t>サイタマケン</t>
    </rPh>
    <rPh sb="3" eb="6">
      <t>ミサトシ</t>
    </rPh>
    <phoneticPr fontId="2"/>
  </si>
  <si>
    <t>滋賀県彦根市</t>
    <rPh sb="0" eb="2">
      <t>シガ</t>
    </rPh>
    <rPh sb="2" eb="3">
      <t>ケン</t>
    </rPh>
    <rPh sb="3" eb="6">
      <t>ヒコネシ</t>
    </rPh>
    <phoneticPr fontId="2"/>
  </si>
  <si>
    <t>岡山県岡山市</t>
    <rPh sb="0" eb="2">
      <t>オカヤマ</t>
    </rPh>
    <rPh sb="2" eb="3">
      <t>ケン</t>
    </rPh>
    <rPh sb="3" eb="6">
      <t>オカヤマシ</t>
    </rPh>
    <phoneticPr fontId="2"/>
  </si>
  <si>
    <t>山口県岩国市</t>
    <rPh sb="0" eb="2">
      <t>ヤマグチ</t>
    </rPh>
    <rPh sb="2" eb="3">
      <t>ケン</t>
    </rPh>
    <rPh sb="3" eb="6">
      <t>イワクニシ</t>
    </rPh>
    <phoneticPr fontId="2"/>
  </si>
  <si>
    <t>広島県豊田郡</t>
    <rPh sb="0" eb="3">
      <t>ヒロシマケン</t>
    </rPh>
    <rPh sb="3" eb="6">
      <t>トヨタグン</t>
    </rPh>
    <phoneticPr fontId="2"/>
  </si>
  <si>
    <t>大阪府大東市</t>
    <rPh sb="0" eb="3">
      <t>オオサカフ</t>
    </rPh>
    <rPh sb="3" eb="6">
      <t>ダイトウシ</t>
    </rPh>
    <phoneticPr fontId="2"/>
  </si>
  <si>
    <t>大阪府吹田市</t>
    <rPh sb="0" eb="3">
      <t>オオサカフ</t>
    </rPh>
    <rPh sb="3" eb="4">
      <t>フ</t>
    </rPh>
    <rPh sb="4" eb="5">
      <t>タ</t>
    </rPh>
    <rPh sb="5" eb="6">
      <t>シ</t>
    </rPh>
    <phoneticPr fontId="2"/>
  </si>
  <si>
    <t>広島県尾道市</t>
    <rPh sb="3" eb="6">
      <t>オノミチシ</t>
    </rPh>
    <phoneticPr fontId="2"/>
  </si>
  <si>
    <t>埼玉県加須市</t>
    <rPh sb="0" eb="2">
      <t>サイタマ</t>
    </rPh>
    <rPh sb="2" eb="3">
      <t>ケン</t>
    </rPh>
    <rPh sb="3" eb="4">
      <t>カ</t>
    </rPh>
    <rPh sb="4" eb="5">
      <t>ス</t>
    </rPh>
    <rPh sb="5" eb="6">
      <t>シ</t>
    </rPh>
    <phoneticPr fontId="2"/>
  </si>
  <si>
    <t>茨城県行方市</t>
    <rPh sb="3" eb="4">
      <t>イ</t>
    </rPh>
    <rPh sb="4" eb="5">
      <t>カタ</t>
    </rPh>
    <rPh sb="5" eb="6">
      <t>シ</t>
    </rPh>
    <phoneticPr fontId="2"/>
  </si>
  <si>
    <t>三重県桑名郡</t>
    <rPh sb="3" eb="5">
      <t>クワナ</t>
    </rPh>
    <rPh sb="5" eb="6">
      <t>グン</t>
    </rPh>
    <phoneticPr fontId="2"/>
  </si>
  <si>
    <t>愛知県碧南市</t>
    <rPh sb="0" eb="3">
      <t>アイチケン</t>
    </rPh>
    <rPh sb="3" eb="6">
      <t>ヘキナンシ</t>
    </rPh>
    <phoneticPr fontId="2"/>
  </si>
  <si>
    <t>愛知県高浜市</t>
    <rPh sb="0" eb="3">
      <t>アイチケン</t>
    </rPh>
    <rPh sb="3" eb="6">
      <t>タカハマシ</t>
    </rPh>
    <phoneticPr fontId="2"/>
  </si>
  <si>
    <t>秋田県大仙市</t>
    <rPh sb="0" eb="3">
      <t>アキタケン</t>
    </rPh>
    <rPh sb="3" eb="6">
      <t>ダイセンシ</t>
    </rPh>
    <phoneticPr fontId="2"/>
  </si>
  <si>
    <t>静岡県牧之原市</t>
    <rPh sb="0" eb="3">
      <t>シズオカケン</t>
    </rPh>
    <rPh sb="3" eb="7">
      <t>マキノハラシ</t>
    </rPh>
    <phoneticPr fontId="2"/>
  </si>
  <si>
    <t>千葉県市原市</t>
    <rPh sb="0" eb="3">
      <t>チバケン</t>
    </rPh>
    <rPh sb="3" eb="6">
      <t>イチハラシ</t>
    </rPh>
    <phoneticPr fontId="2"/>
  </si>
  <si>
    <t>東京都荒川区</t>
    <rPh sb="0" eb="3">
      <t>トウキョウト</t>
    </rPh>
    <rPh sb="3" eb="6">
      <t>アラカワク</t>
    </rPh>
    <phoneticPr fontId="2"/>
  </si>
  <si>
    <t>奈良県北葛城郡</t>
    <rPh sb="0" eb="3">
      <t>ナラケン</t>
    </rPh>
    <rPh sb="3" eb="7">
      <t>キタカツラギグン</t>
    </rPh>
    <phoneticPr fontId="2"/>
  </si>
  <si>
    <t>千葉県木更津市</t>
    <rPh sb="0" eb="3">
      <t>チバケン</t>
    </rPh>
    <rPh sb="3" eb="7">
      <t>キサラヅシ</t>
    </rPh>
    <phoneticPr fontId="2"/>
  </si>
  <si>
    <t>岐阜県本巣市</t>
    <rPh sb="0" eb="2">
      <t>ギフ</t>
    </rPh>
    <rPh sb="2" eb="3">
      <t>ケン</t>
    </rPh>
    <rPh sb="3" eb="6">
      <t>モトスシ</t>
    </rPh>
    <phoneticPr fontId="2"/>
  </si>
  <si>
    <t>長野県上田市</t>
    <rPh sb="0" eb="3">
      <t>ナガノケン</t>
    </rPh>
    <rPh sb="3" eb="6">
      <t>ウエダシ</t>
    </rPh>
    <phoneticPr fontId="2"/>
  </si>
  <si>
    <t>千葉県山武市</t>
    <rPh sb="0" eb="3">
      <t>チバケン</t>
    </rPh>
    <rPh sb="3" eb="4">
      <t>ヤマ</t>
    </rPh>
    <rPh sb="4" eb="5">
      <t>ブ</t>
    </rPh>
    <rPh sb="5" eb="6">
      <t>シ</t>
    </rPh>
    <phoneticPr fontId="2"/>
  </si>
  <si>
    <t>愛知県常滑市</t>
    <rPh sb="0" eb="3">
      <t>アイチケン</t>
    </rPh>
    <rPh sb="3" eb="6">
      <t>トコナメシ</t>
    </rPh>
    <phoneticPr fontId="2"/>
  </si>
  <si>
    <t>茨城県下妻市</t>
    <rPh sb="0" eb="3">
      <t>イバラギケン</t>
    </rPh>
    <rPh sb="3" eb="6">
      <t>シモツマシ</t>
    </rPh>
    <phoneticPr fontId="2"/>
  </si>
  <si>
    <t>千葉県八千代市</t>
    <rPh sb="0" eb="3">
      <t>チバケン</t>
    </rPh>
    <rPh sb="3" eb="7">
      <t>ヤチヨシ</t>
    </rPh>
    <phoneticPr fontId="2"/>
  </si>
  <si>
    <t>広島県世羅郡</t>
    <rPh sb="3" eb="6">
      <t>セラグン</t>
    </rPh>
    <phoneticPr fontId="2"/>
  </si>
  <si>
    <t>山口県防府市</t>
    <rPh sb="0" eb="3">
      <t>ヤマグチケン</t>
    </rPh>
    <rPh sb="3" eb="6">
      <t>ホウフシ</t>
    </rPh>
    <phoneticPr fontId="2"/>
  </si>
  <si>
    <t>岡山県玉野市</t>
    <rPh sb="0" eb="3">
      <t>オカヤマケン</t>
    </rPh>
    <rPh sb="3" eb="6">
      <t>タマノシ</t>
    </rPh>
    <phoneticPr fontId="2"/>
  </si>
  <si>
    <t>広島県三原市</t>
    <rPh sb="0" eb="3">
      <t>ヒロシマケン</t>
    </rPh>
    <rPh sb="3" eb="6">
      <t>ミハラシ</t>
    </rPh>
    <phoneticPr fontId="2"/>
  </si>
  <si>
    <t>広島県三次市</t>
    <rPh sb="0" eb="3">
      <t>ヒロシマケン</t>
    </rPh>
    <rPh sb="3" eb="6">
      <t>ミヨシシ</t>
    </rPh>
    <phoneticPr fontId="2"/>
  </si>
  <si>
    <t>広島県深安郡</t>
    <rPh sb="0" eb="3">
      <t>ヒロシマケン</t>
    </rPh>
    <rPh sb="3" eb="4">
      <t>フカ</t>
    </rPh>
    <rPh sb="4" eb="5">
      <t>アン</t>
    </rPh>
    <rPh sb="5" eb="6">
      <t>グン</t>
    </rPh>
    <phoneticPr fontId="2"/>
  </si>
  <si>
    <t>広島県東広島市</t>
    <rPh sb="0" eb="3">
      <t>ヒロシマケン</t>
    </rPh>
    <rPh sb="3" eb="7">
      <t>ヒガシヒロシマシ</t>
    </rPh>
    <phoneticPr fontId="2"/>
  </si>
  <si>
    <t>島根県安来市</t>
    <rPh sb="0" eb="3">
      <t>シマネケン</t>
    </rPh>
    <rPh sb="3" eb="4">
      <t>アン</t>
    </rPh>
    <rPh sb="4" eb="5">
      <t>キ</t>
    </rPh>
    <rPh sb="5" eb="6">
      <t>シ</t>
    </rPh>
    <phoneticPr fontId="2"/>
  </si>
  <si>
    <t>山口県周南市</t>
    <rPh sb="0" eb="3">
      <t>ヤマグチケン</t>
    </rPh>
    <rPh sb="3" eb="6">
      <t>シュウナンシ</t>
    </rPh>
    <phoneticPr fontId="2"/>
  </si>
  <si>
    <t>東京都西東京市</t>
    <rPh sb="0" eb="3">
      <t>トウキョウト</t>
    </rPh>
    <rPh sb="3" eb="7">
      <t>ニシトウキョウシ</t>
    </rPh>
    <phoneticPr fontId="2"/>
  </si>
  <si>
    <t>神奈川県足柄下郡</t>
    <rPh sb="0" eb="4">
      <t>カナガワケン</t>
    </rPh>
    <rPh sb="4" eb="6">
      <t>アシガラ</t>
    </rPh>
    <rPh sb="6" eb="7">
      <t>シモ</t>
    </rPh>
    <rPh sb="7" eb="8">
      <t>グン</t>
    </rPh>
    <phoneticPr fontId="2"/>
  </si>
  <si>
    <t>広島県安芸区</t>
    <rPh sb="0" eb="3">
      <t>ヒロシマケン</t>
    </rPh>
    <rPh sb="3" eb="6">
      <t>アキク</t>
    </rPh>
    <phoneticPr fontId="2"/>
  </si>
  <si>
    <t>山口県宇部市</t>
    <rPh sb="0" eb="2">
      <t>ヤマグチ</t>
    </rPh>
    <rPh sb="2" eb="3">
      <t>ケン</t>
    </rPh>
    <rPh sb="3" eb="6">
      <t>ウベシ</t>
    </rPh>
    <phoneticPr fontId="2"/>
  </si>
  <si>
    <t>静岡県浜松市</t>
    <rPh sb="0" eb="3">
      <t>シズオカケン</t>
    </rPh>
    <rPh sb="3" eb="5">
      <t>ハママツ</t>
    </rPh>
    <rPh sb="5" eb="6">
      <t>シ</t>
    </rPh>
    <phoneticPr fontId="2"/>
  </si>
  <si>
    <t>広島県竹原市</t>
    <rPh sb="0" eb="3">
      <t>ヒロシマケン</t>
    </rPh>
    <rPh sb="3" eb="6">
      <t>タケハラシ</t>
    </rPh>
    <phoneticPr fontId="2"/>
  </si>
  <si>
    <t>宮城県多賀城市</t>
    <rPh sb="0" eb="3">
      <t>ミヤギケン</t>
    </rPh>
    <rPh sb="3" eb="6">
      <t>タガジョウ</t>
    </rPh>
    <rPh sb="6" eb="7">
      <t>シ</t>
    </rPh>
    <phoneticPr fontId="2"/>
  </si>
  <si>
    <t>愛知県豊橋市</t>
    <rPh sb="3" eb="5">
      <t>トヨハシ</t>
    </rPh>
    <rPh sb="5" eb="6">
      <t>シ</t>
    </rPh>
    <phoneticPr fontId="2"/>
  </si>
  <si>
    <t>青森県青森市</t>
    <rPh sb="3" eb="5">
      <t>アオモリ</t>
    </rPh>
    <rPh sb="5" eb="6">
      <t>シ</t>
    </rPh>
    <phoneticPr fontId="2"/>
  </si>
  <si>
    <t>静岡県浜松市</t>
    <rPh sb="0" eb="3">
      <t>シズオカケン</t>
    </rPh>
    <phoneticPr fontId="2"/>
  </si>
  <si>
    <t>千葉県佐倉市</t>
    <rPh sb="0" eb="3">
      <t>チバケン</t>
    </rPh>
    <phoneticPr fontId="2"/>
  </si>
  <si>
    <t>岐阜県各務原市</t>
    <rPh sb="0" eb="3">
      <t>ギフケン</t>
    </rPh>
    <rPh sb="3" eb="4">
      <t>カク</t>
    </rPh>
    <rPh sb="4" eb="5">
      <t>ム</t>
    </rPh>
    <rPh sb="5" eb="6">
      <t>ハラ</t>
    </rPh>
    <phoneticPr fontId="2"/>
  </si>
  <si>
    <t>熊本県菊池郡</t>
    <rPh sb="0" eb="3">
      <t>クマモトケン</t>
    </rPh>
    <phoneticPr fontId="2"/>
  </si>
  <si>
    <t>宮城県加美郡</t>
    <rPh sb="0" eb="3">
      <t>ミヤギケン</t>
    </rPh>
    <rPh sb="5" eb="6">
      <t>グン</t>
    </rPh>
    <phoneticPr fontId="2"/>
  </si>
  <si>
    <t>平屋建</t>
    <rPh sb="0" eb="2">
      <t>ヒラヤ</t>
    </rPh>
    <rPh sb="2" eb="3">
      <t>ダテ</t>
    </rPh>
    <phoneticPr fontId="2"/>
  </si>
  <si>
    <t>千葉県我孫子市</t>
    <rPh sb="0" eb="3">
      <t>チバケン</t>
    </rPh>
    <rPh sb="3" eb="4">
      <t>ワレ</t>
    </rPh>
    <rPh sb="4" eb="5">
      <t>マゴ</t>
    </rPh>
    <rPh sb="5" eb="6">
      <t>コ</t>
    </rPh>
    <rPh sb="6" eb="7">
      <t>シ</t>
    </rPh>
    <phoneticPr fontId="2"/>
  </si>
  <si>
    <t>バロー上野台店</t>
    <rPh sb="3" eb="6">
      <t>ウエノダイ</t>
    </rPh>
    <rPh sb="6" eb="7">
      <t>テン</t>
    </rPh>
    <phoneticPr fontId="4"/>
  </si>
  <si>
    <t>長野県岡谷市</t>
    <rPh sb="2" eb="3">
      <t>ケン</t>
    </rPh>
    <phoneticPr fontId="2"/>
  </si>
  <si>
    <t>山形県酒田市</t>
    <rPh sb="0" eb="3">
      <t>ヤマガタケン</t>
    </rPh>
    <rPh sb="3" eb="6">
      <t>サカタシ</t>
    </rPh>
    <phoneticPr fontId="2"/>
  </si>
  <si>
    <t>徳島県徳島市</t>
    <rPh sb="0" eb="3">
      <t>トクシマケン</t>
    </rPh>
    <rPh sb="3" eb="6">
      <t>トクシマシ</t>
    </rPh>
    <phoneticPr fontId="2"/>
  </si>
  <si>
    <t>大阪府門真市</t>
    <rPh sb="0" eb="2">
      <t>オオサカ</t>
    </rPh>
    <rPh sb="2" eb="3">
      <t>フ</t>
    </rPh>
    <rPh sb="3" eb="6">
      <t>カドマシ</t>
    </rPh>
    <phoneticPr fontId="2"/>
  </si>
  <si>
    <t>北海道釧路市</t>
    <rPh sb="0" eb="3">
      <t>ホッカイドウ</t>
    </rPh>
    <rPh sb="3" eb="6">
      <t>クシロシ</t>
    </rPh>
    <phoneticPr fontId="2"/>
  </si>
  <si>
    <t>島根県浜田市</t>
    <rPh sb="0" eb="3">
      <t>シマネケン</t>
    </rPh>
    <rPh sb="3" eb="6">
      <t>ハマダシ</t>
    </rPh>
    <phoneticPr fontId="2"/>
  </si>
  <si>
    <t>佐賀県杵島郡</t>
    <rPh sb="0" eb="3">
      <t>サガケン</t>
    </rPh>
    <rPh sb="3" eb="4">
      <t>キネ</t>
    </rPh>
    <rPh sb="4" eb="5">
      <t>シマ</t>
    </rPh>
    <rPh sb="5" eb="6">
      <t>グン</t>
    </rPh>
    <phoneticPr fontId="2"/>
  </si>
  <si>
    <t>佐賀県唐津市</t>
    <rPh sb="0" eb="3">
      <t>サガケン</t>
    </rPh>
    <rPh sb="3" eb="6">
      <t>カラツシ</t>
    </rPh>
    <phoneticPr fontId="2"/>
  </si>
  <si>
    <t>熊本県玉名市</t>
    <rPh sb="0" eb="3">
      <t>クマモトケン</t>
    </rPh>
    <rPh sb="3" eb="6">
      <t>タマナシ</t>
    </rPh>
    <phoneticPr fontId="2"/>
  </si>
  <si>
    <t>徳島県小松島市</t>
    <rPh sb="0" eb="3">
      <t>トクシマケン</t>
    </rPh>
    <rPh sb="3" eb="6">
      <t>コマツシマ</t>
    </rPh>
    <rPh sb="6" eb="7">
      <t>シ</t>
    </rPh>
    <phoneticPr fontId="2"/>
  </si>
  <si>
    <t>埼玉県吉川市</t>
    <rPh sb="0" eb="3">
      <t>サイタマケン</t>
    </rPh>
    <rPh sb="3" eb="5">
      <t>ヨシカワ</t>
    </rPh>
    <rPh sb="5" eb="6">
      <t>シ</t>
    </rPh>
    <phoneticPr fontId="2"/>
  </si>
  <si>
    <t>秋田県能代市</t>
    <rPh sb="0" eb="3">
      <t>アキタケン</t>
    </rPh>
    <rPh sb="3" eb="6">
      <t>ノシロシ</t>
    </rPh>
    <phoneticPr fontId="2"/>
  </si>
  <si>
    <t>大阪府大阪市</t>
  </si>
  <si>
    <t>山形県飽海郡</t>
  </si>
  <si>
    <t>和歌山県和歌山市</t>
    <rPh sb="0" eb="4">
      <t>ワカヤマケン</t>
    </rPh>
    <phoneticPr fontId="2"/>
  </si>
  <si>
    <t>遊技場</t>
    <rPh sb="0" eb="3">
      <t>ユウギジョウ</t>
    </rPh>
    <phoneticPr fontId="2"/>
  </si>
  <si>
    <t>駐車場</t>
  </si>
  <si>
    <t>大阪府寝屋川市</t>
    <rPh sb="0" eb="2">
      <t>オオサカ</t>
    </rPh>
    <rPh sb="2" eb="3">
      <t>フ</t>
    </rPh>
    <rPh sb="3" eb="7">
      <t>ネヤガワシ</t>
    </rPh>
    <phoneticPr fontId="2"/>
  </si>
  <si>
    <t>岐阜県可児市</t>
    <rPh sb="0" eb="3">
      <t>ギフケン</t>
    </rPh>
    <rPh sb="3" eb="5">
      <t>カニ</t>
    </rPh>
    <rPh sb="5" eb="6">
      <t>シ</t>
    </rPh>
    <phoneticPr fontId="2"/>
  </si>
  <si>
    <t>宮城県塩竃市</t>
    <rPh sb="0" eb="3">
      <t>ミヤギケン</t>
    </rPh>
    <rPh sb="3" eb="6">
      <t>シオガマシ</t>
    </rPh>
    <phoneticPr fontId="2"/>
  </si>
  <si>
    <t>RC造</t>
    <rPh sb="2" eb="3">
      <t>ツク</t>
    </rPh>
    <phoneticPr fontId="2"/>
  </si>
  <si>
    <t>山口県下関市</t>
    <rPh sb="0" eb="3">
      <t>ヤマグチケン</t>
    </rPh>
    <rPh sb="3" eb="6">
      <t>シモノセキシ</t>
    </rPh>
    <phoneticPr fontId="2"/>
  </si>
  <si>
    <t>愛媛県今治市</t>
    <rPh sb="0" eb="3">
      <t>エヒメケン</t>
    </rPh>
    <rPh sb="3" eb="5">
      <t>イマバリ</t>
    </rPh>
    <rPh sb="5" eb="6">
      <t>シ</t>
    </rPh>
    <phoneticPr fontId="2"/>
  </si>
  <si>
    <t>神奈川県横浜市</t>
    <rPh sb="0" eb="4">
      <t>カナガワケン</t>
    </rPh>
    <rPh sb="4" eb="7">
      <t>ヨコハマシ</t>
    </rPh>
    <phoneticPr fontId="2"/>
  </si>
  <si>
    <t>物流センター</t>
    <rPh sb="0" eb="2">
      <t>ブツリュウ</t>
    </rPh>
    <phoneticPr fontId="2"/>
  </si>
  <si>
    <t>山形県天童市</t>
    <rPh sb="0" eb="3">
      <t>ヤマガタケン</t>
    </rPh>
    <rPh sb="3" eb="6">
      <t>テンドウシ</t>
    </rPh>
    <phoneticPr fontId="2"/>
  </si>
  <si>
    <t>宮城県伊具郡</t>
    <rPh sb="0" eb="3">
      <t>ミヤギケン</t>
    </rPh>
    <rPh sb="3" eb="5">
      <t>イグ</t>
    </rPh>
    <rPh sb="5" eb="6">
      <t>グン</t>
    </rPh>
    <phoneticPr fontId="2"/>
  </si>
  <si>
    <t>スポーツ施設</t>
    <rPh sb="4" eb="6">
      <t>シセツ</t>
    </rPh>
    <phoneticPr fontId="2"/>
  </si>
  <si>
    <t>神奈川県足柄上郡</t>
    <rPh sb="0" eb="4">
      <t>カナガワケン</t>
    </rPh>
    <rPh sb="4" eb="7">
      <t>アシガラカミ</t>
    </rPh>
    <rPh sb="7" eb="8">
      <t>グン</t>
    </rPh>
    <phoneticPr fontId="2"/>
  </si>
  <si>
    <t>島根県安来市</t>
    <rPh sb="0" eb="3">
      <t>シマネケン</t>
    </rPh>
    <rPh sb="3" eb="4">
      <t>アン</t>
    </rPh>
    <rPh sb="4" eb="5">
      <t>ライ</t>
    </rPh>
    <rPh sb="5" eb="6">
      <t>シ</t>
    </rPh>
    <phoneticPr fontId="2"/>
  </si>
  <si>
    <t>三重県三重郡</t>
    <rPh sb="0" eb="3">
      <t>ミエケン</t>
    </rPh>
    <rPh sb="3" eb="6">
      <t>ミエグン</t>
    </rPh>
    <phoneticPr fontId="2"/>
  </si>
  <si>
    <t>群馬県伊勢崎市</t>
    <rPh sb="0" eb="3">
      <t>グンマケン</t>
    </rPh>
    <rPh sb="3" eb="7">
      <t>イセサキシ</t>
    </rPh>
    <phoneticPr fontId="2"/>
  </si>
  <si>
    <t>福島県相馬郡</t>
    <rPh sb="0" eb="3">
      <t>フクシマケン</t>
    </rPh>
    <rPh sb="3" eb="6">
      <t>ソウマグン</t>
    </rPh>
    <phoneticPr fontId="2"/>
  </si>
  <si>
    <t>秋田県男鹿市</t>
    <rPh sb="0" eb="3">
      <t>アキタケン</t>
    </rPh>
    <rPh sb="3" eb="4">
      <t>オトコ</t>
    </rPh>
    <rPh sb="4" eb="5">
      <t>シカ</t>
    </rPh>
    <rPh sb="5" eb="6">
      <t>シ</t>
    </rPh>
    <phoneticPr fontId="2"/>
  </si>
  <si>
    <t>秋田県由利本荘市</t>
    <rPh sb="0" eb="3">
      <t>アキタケン</t>
    </rPh>
    <rPh sb="3" eb="8">
      <t>ユリホンジョウシ</t>
    </rPh>
    <phoneticPr fontId="2"/>
  </si>
  <si>
    <t>山形県米沢市</t>
    <rPh sb="0" eb="3">
      <t>ヤマガタケン</t>
    </rPh>
    <rPh sb="3" eb="6">
      <t>ヨネザワシ</t>
    </rPh>
    <phoneticPr fontId="2"/>
  </si>
  <si>
    <t>青森県八戸市</t>
    <rPh sb="0" eb="3">
      <t>アオモリケン</t>
    </rPh>
    <rPh sb="3" eb="6">
      <t>ハチノヘシ</t>
    </rPh>
    <phoneticPr fontId="2"/>
  </si>
  <si>
    <t>北海道石狩市</t>
    <rPh sb="0" eb="3">
      <t>ホッカイドウ</t>
    </rPh>
    <rPh sb="3" eb="6">
      <t>イシカリシ</t>
    </rPh>
    <phoneticPr fontId="2"/>
  </si>
  <si>
    <t>北海道札幌市</t>
    <rPh sb="0" eb="3">
      <t>ホッカイドウ</t>
    </rPh>
    <rPh sb="3" eb="6">
      <t>サッポロシ</t>
    </rPh>
    <phoneticPr fontId="2"/>
  </si>
  <si>
    <t>学校</t>
    <rPh sb="0" eb="2">
      <t>ガッコウ</t>
    </rPh>
    <phoneticPr fontId="2"/>
  </si>
  <si>
    <t>石川県金沢市</t>
    <rPh sb="0" eb="3">
      <t>イシカワケン</t>
    </rPh>
    <rPh sb="3" eb="6">
      <t>カナザワシ</t>
    </rPh>
    <phoneticPr fontId="2"/>
  </si>
  <si>
    <t>高知県高知市</t>
  </si>
  <si>
    <t>島根県出雲市</t>
  </si>
  <si>
    <t>宮城県柴田郡</t>
  </si>
  <si>
    <t>福岡県北九州市</t>
    <rPh sb="0" eb="2">
      <t>フクオカ</t>
    </rPh>
    <rPh sb="2" eb="3">
      <t>ケン</t>
    </rPh>
    <rPh sb="3" eb="7">
      <t>キタキュウシュウシ</t>
    </rPh>
    <phoneticPr fontId="2"/>
  </si>
  <si>
    <t>奈良県奈良市</t>
    <rPh sb="0" eb="3">
      <t>ナラケン</t>
    </rPh>
    <rPh sb="3" eb="6">
      <t>ナラシ</t>
    </rPh>
    <phoneticPr fontId="2"/>
  </si>
  <si>
    <t>京都府舞鶴市</t>
    <rPh sb="0" eb="3">
      <t>キョウトフ</t>
    </rPh>
    <rPh sb="3" eb="5">
      <t>マイヅル</t>
    </rPh>
    <rPh sb="5" eb="6">
      <t>シ</t>
    </rPh>
    <phoneticPr fontId="2"/>
  </si>
  <si>
    <t>和歌山県東牟婁郡</t>
    <rPh sb="0" eb="4">
      <t>ワカヤマケン</t>
    </rPh>
    <rPh sb="4" eb="7">
      <t>ヒガシムロ</t>
    </rPh>
    <rPh sb="7" eb="8">
      <t>グン</t>
    </rPh>
    <phoneticPr fontId="2"/>
  </si>
  <si>
    <t>茨城県下妻市</t>
    <rPh sb="0" eb="3">
      <t>イバラキケン</t>
    </rPh>
    <rPh sb="3" eb="5">
      <t>シモツマ</t>
    </rPh>
    <rPh sb="5" eb="6">
      <t>シ</t>
    </rPh>
    <phoneticPr fontId="2"/>
  </si>
  <si>
    <t>北海道函館市</t>
    <rPh sb="0" eb="3">
      <t>ホッカイドウ</t>
    </rPh>
    <rPh sb="3" eb="5">
      <t>ハコダテ</t>
    </rPh>
    <rPh sb="5" eb="6">
      <t>シ</t>
    </rPh>
    <phoneticPr fontId="2"/>
  </si>
  <si>
    <t>千葉県山武郡</t>
    <rPh sb="3" eb="5">
      <t>サンブ</t>
    </rPh>
    <rPh sb="5" eb="6">
      <t>グン</t>
    </rPh>
    <phoneticPr fontId="2"/>
  </si>
  <si>
    <t>鳥取県米子市</t>
    <rPh sb="0" eb="2">
      <t>トットリ</t>
    </rPh>
    <rPh sb="2" eb="3">
      <t>ケン</t>
    </rPh>
    <rPh sb="3" eb="5">
      <t>ヨナゴ</t>
    </rPh>
    <rPh sb="5" eb="6">
      <t>シ</t>
    </rPh>
    <phoneticPr fontId="2"/>
  </si>
  <si>
    <t>事務所</t>
  </si>
  <si>
    <t>2018.10</t>
  </si>
  <si>
    <t>スーパービバホーム四日市泊店</t>
    <rPh sb="9" eb="13">
      <t>ヨッカイチハク</t>
    </rPh>
    <rPh sb="13" eb="14">
      <t>ミセ</t>
    </rPh>
    <phoneticPr fontId="2"/>
  </si>
  <si>
    <t>埼玉県上尾市</t>
    <rPh sb="0" eb="3">
      <t>サイタマケン</t>
    </rPh>
    <rPh sb="3" eb="6">
      <t>アゲオシ</t>
    </rPh>
    <phoneticPr fontId="2"/>
  </si>
  <si>
    <t>愛媛県南宇部郡</t>
    <rPh sb="0" eb="3">
      <t>エヒメケン</t>
    </rPh>
    <rPh sb="3" eb="4">
      <t>ミナミ</t>
    </rPh>
    <rPh sb="4" eb="6">
      <t>ウベ</t>
    </rPh>
    <rPh sb="6" eb="7">
      <t>グン</t>
    </rPh>
    <phoneticPr fontId="2"/>
  </si>
  <si>
    <t>新潟県新発田市</t>
    <rPh sb="0" eb="3">
      <t>ニイガタケン</t>
    </rPh>
    <rPh sb="3" eb="7">
      <t>シバタシ</t>
    </rPh>
    <phoneticPr fontId="2"/>
  </si>
  <si>
    <t>北海道虻田郡</t>
    <rPh sb="0" eb="3">
      <t>ホッカイドウ</t>
    </rPh>
    <rPh sb="3" eb="6">
      <t>アブタグン</t>
    </rPh>
    <phoneticPr fontId="2"/>
  </si>
  <si>
    <t>ナイス本荘東店(本棟)</t>
    <rPh sb="3" eb="5">
      <t>ホンジョウ</t>
    </rPh>
    <rPh sb="5" eb="7">
      <t>ヒガシテン</t>
    </rPh>
    <rPh sb="8" eb="9">
      <t>ホン</t>
    </rPh>
    <rPh sb="9" eb="10">
      <t>トウ</t>
    </rPh>
    <phoneticPr fontId="2"/>
  </si>
  <si>
    <t>ナイス本荘東店(広告塔)</t>
    <rPh sb="3" eb="5">
      <t>ホンジョウ</t>
    </rPh>
    <rPh sb="5" eb="7">
      <t>ヒガシテン</t>
    </rPh>
    <rPh sb="8" eb="10">
      <t>コウコク</t>
    </rPh>
    <rPh sb="10" eb="11">
      <t>トウ</t>
    </rPh>
    <phoneticPr fontId="2"/>
  </si>
  <si>
    <t>イズモホール山梨</t>
    <rPh sb="6" eb="8">
      <t>ヤマナシ</t>
    </rPh>
    <phoneticPr fontId="2"/>
  </si>
  <si>
    <t>静岡県袋井市</t>
    <rPh sb="0" eb="3">
      <t>シズオカケン</t>
    </rPh>
    <rPh sb="3" eb="5">
      <t>フクロイ</t>
    </rPh>
    <rPh sb="5" eb="6">
      <t>シ</t>
    </rPh>
    <phoneticPr fontId="2"/>
  </si>
  <si>
    <t>堺製油所体感訓練設備の導入建屋</t>
    <rPh sb="0" eb="1">
      <t>サカイ</t>
    </rPh>
    <rPh sb="1" eb="3">
      <t>セイユ</t>
    </rPh>
    <rPh sb="3" eb="4">
      <t>ショ</t>
    </rPh>
    <rPh sb="4" eb="6">
      <t>タイカン</t>
    </rPh>
    <rPh sb="6" eb="8">
      <t>クンレン</t>
    </rPh>
    <rPh sb="8" eb="10">
      <t>セツビ</t>
    </rPh>
    <rPh sb="11" eb="13">
      <t>ドウニュウ</t>
    </rPh>
    <rPh sb="13" eb="15">
      <t>タテヤ</t>
    </rPh>
    <phoneticPr fontId="2"/>
  </si>
  <si>
    <t>井口流通センター(倉庫A棟)</t>
    <rPh sb="0" eb="2">
      <t>イノクチ</t>
    </rPh>
    <rPh sb="2" eb="4">
      <t>リュウツウ</t>
    </rPh>
    <rPh sb="9" eb="11">
      <t>ソウコ</t>
    </rPh>
    <rPh sb="12" eb="13">
      <t>トウ</t>
    </rPh>
    <phoneticPr fontId="2"/>
  </si>
  <si>
    <t>井口流通センター(倉庫B棟)</t>
    <rPh sb="0" eb="2">
      <t>イノクチ</t>
    </rPh>
    <rPh sb="2" eb="4">
      <t>リュウツウ</t>
    </rPh>
    <rPh sb="9" eb="11">
      <t>ソウコ</t>
    </rPh>
    <rPh sb="12" eb="13">
      <t>トウ</t>
    </rPh>
    <phoneticPr fontId="2"/>
  </si>
  <si>
    <t>井口流通センター(事務所棟)</t>
    <rPh sb="0" eb="2">
      <t>イノクチ</t>
    </rPh>
    <rPh sb="2" eb="4">
      <t>リュウツウ</t>
    </rPh>
    <rPh sb="9" eb="11">
      <t>ジム</t>
    </rPh>
    <rPh sb="11" eb="12">
      <t>ショ</t>
    </rPh>
    <rPh sb="12" eb="13">
      <t>トウ</t>
    </rPh>
    <phoneticPr fontId="2"/>
  </si>
  <si>
    <t>㈱シンクスコーポレーション関西工場</t>
    <rPh sb="13" eb="15">
      <t>カンサイ</t>
    </rPh>
    <rPh sb="15" eb="17">
      <t>コウジョウ</t>
    </rPh>
    <phoneticPr fontId="2"/>
  </si>
  <si>
    <t>兵庫県神戸市</t>
    <rPh sb="0" eb="3">
      <t>ヒョウゴケン</t>
    </rPh>
    <rPh sb="3" eb="6">
      <t>コウベシ</t>
    </rPh>
    <phoneticPr fontId="2"/>
  </si>
  <si>
    <t>関東マツダ溝の口店</t>
    <rPh sb="5" eb="6">
      <t>ミゾ</t>
    </rPh>
    <rPh sb="7" eb="8">
      <t>クチ</t>
    </rPh>
    <rPh sb="8" eb="9">
      <t>テン</t>
    </rPh>
    <phoneticPr fontId="2"/>
  </si>
  <si>
    <t>-</t>
  </si>
  <si>
    <t>青森県青森市</t>
    <rPh sb="0" eb="2">
      <t>アオモリ</t>
    </rPh>
    <rPh sb="2" eb="3">
      <t>ケン</t>
    </rPh>
    <rPh sb="3" eb="6">
      <t>アオモリシ</t>
    </rPh>
    <phoneticPr fontId="2"/>
  </si>
  <si>
    <t>㈲安岡蒲鉾店新工場</t>
    <rPh sb="1" eb="3">
      <t>ヤスオカ</t>
    </rPh>
    <rPh sb="3" eb="5">
      <t>カマボコ</t>
    </rPh>
    <rPh sb="5" eb="6">
      <t>テン</t>
    </rPh>
    <rPh sb="6" eb="9">
      <t>シンコウジョウ</t>
    </rPh>
    <phoneticPr fontId="2"/>
  </si>
  <si>
    <t>愛媛県宇和島市</t>
    <rPh sb="0" eb="3">
      <t>エヒメケン</t>
    </rPh>
    <rPh sb="3" eb="7">
      <t>ウワジマシ</t>
    </rPh>
    <phoneticPr fontId="2"/>
  </si>
  <si>
    <t>福岡県警察航空隊庁舎(本体棟)</t>
    <rPh sb="0" eb="2">
      <t>フクオカ</t>
    </rPh>
    <rPh sb="2" eb="3">
      <t>ケン</t>
    </rPh>
    <rPh sb="3" eb="5">
      <t>ケイサツ</t>
    </rPh>
    <rPh sb="5" eb="8">
      <t>コウクウタイ</t>
    </rPh>
    <rPh sb="8" eb="10">
      <t>チョウシャ</t>
    </rPh>
    <rPh sb="11" eb="13">
      <t>ホンタイ</t>
    </rPh>
    <rPh sb="13" eb="14">
      <t>トウ</t>
    </rPh>
    <phoneticPr fontId="2"/>
  </si>
  <si>
    <t>福岡県福岡市</t>
    <rPh sb="0" eb="3">
      <t>フクオカケン</t>
    </rPh>
    <rPh sb="3" eb="6">
      <t>フクオカシ</t>
    </rPh>
    <phoneticPr fontId="2"/>
  </si>
  <si>
    <t>網岡マンション</t>
    <rPh sb="0" eb="2">
      <t>アミオカ</t>
    </rPh>
    <phoneticPr fontId="2"/>
  </si>
  <si>
    <t>バロー淡路店</t>
    <rPh sb="3" eb="5">
      <t>アワジ</t>
    </rPh>
    <rPh sb="5" eb="6">
      <t>テン</t>
    </rPh>
    <phoneticPr fontId="2"/>
  </si>
  <si>
    <t>大阪府大阪市</t>
    <rPh sb="0" eb="3">
      <t>オオサカフ</t>
    </rPh>
    <rPh sb="3" eb="6">
      <t>オオサカシ</t>
    </rPh>
    <phoneticPr fontId="2"/>
  </si>
  <si>
    <t>向島流通サービス㈱広野倉庫</t>
    <rPh sb="0" eb="2">
      <t>ムコウジマ</t>
    </rPh>
    <rPh sb="2" eb="4">
      <t>リュウツウ</t>
    </rPh>
    <rPh sb="9" eb="11">
      <t>ヒロノ</t>
    </rPh>
    <rPh sb="11" eb="13">
      <t>ソウコ</t>
    </rPh>
    <phoneticPr fontId="2"/>
  </si>
  <si>
    <t>大久保地区公共施設再生事業(駐車場棟)</t>
    <rPh sb="0" eb="3">
      <t>オオクボ</t>
    </rPh>
    <rPh sb="3" eb="5">
      <t>チク</t>
    </rPh>
    <rPh sb="5" eb="7">
      <t>コウキョウ</t>
    </rPh>
    <rPh sb="7" eb="9">
      <t>シセツ</t>
    </rPh>
    <rPh sb="9" eb="11">
      <t>サイセイ</t>
    </rPh>
    <rPh sb="11" eb="13">
      <t>ジギョウ</t>
    </rPh>
    <rPh sb="14" eb="17">
      <t>チュウシャジョウ</t>
    </rPh>
    <rPh sb="17" eb="18">
      <t>トウ</t>
    </rPh>
    <phoneticPr fontId="2"/>
  </si>
  <si>
    <t>千葉県習志野市</t>
  </si>
  <si>
    <t>ベイシアモール潮来店</t>
    <rPh sb="7" eb="9">
      <t>イタコ</t>
    </rPh>
    <rPh sb="9" eb="10">
      <t>テン</t>
    </rPh>
    <phoneticPr fontId="2"/>
  </si>
  <si>
    <t>茨城県潮来市</t>
    <rPh sb="0" eb="3">
      <t>イバラキケン</t>
    </rPh>
    <rPh sb="3" eb="5">
      <t>イタコ</t>
    </rPh>
    <rPh sb="5" eb="6">
      <t>シ</t>
    </rPh>
    <phoneticPr fontId="2"/>
  </si>
  <si>
    <t>ツルハドラッグ韮崎龍岡店</t>
    <rPh sb="7" eb="9">
      <t>ニラサキ</t>
    </rPh>
    <rPh sb="9" eb="11">
      <t>タツオカ</t>
    </rPh>
    <rPh sb="11" eb="12">
      <t>テン</t>
    </rPh>
    <phoneticPr fontId="2"/>
  </si>
  <si>
    <t>山梨県韮崎市</t>
    <rPh sb="0" eb="3">
      <t>ヤマナシケン</t>
    </rPh>
    <rPh sb="3" eb="6">
      <t>ニラサキシ</t>
    </rPh>
    <phoneticPr fontId="2"/>
  </si>
  <si>
    <t>バローHCプロサイト名港店</t>
    <rPh sb="10" eb="12">
      <t>メイコウ</t>
    </rPh>
    <rPh sb="12" eb="13">
      <t>テン</t>
    </rPh>
    <phoneticPr fontId="2"/>
  </si>
  <si>
    <t>熊本県八代市</t>
  </si>
  <si>
    <t>山形県鶴岡市</t>
  </si>
  <si>
    <t>千葉県茂原市</t>
  </si>
  <si>
    <t>滋賀県蒲生郡</t>
    <rPh sb="0" eb="3">
      <t>シガケン</t>
    </rPh>
    <rPh sb="3" eb="6">
      <t>ガモウグン</t>
    </rPh>
    <phoneticPr fontId="2"/>
  </si>
  <si>
    <t>東京都町田市</t>
    <rPh sb="0" eb="3">
      <t>トウキョウト</t>
    </rPh>
    <rPh sb="3" eb="6">
      <t>マチダシ</t>
    </rPh>
    <phoneticPr fontId="2"/>
  </si>
  <si>
    <t>静岡県富士市</t>
    <rPh sb="0" eb="2">
      <t>シズオカ</t>
    </rPh>
    <rPh sb="2" eb="3">
      <t>ケン</t>
    </rPh>
    <rPh sb="3" eb="6">
      <t>フジシ</t>
    </rPh>
    <phoneticPr fontId="2"/>
  </si>
  <si>
    <t>秋田県にかほ市</t>
    <rPh sb="0" eb="3">
      <t>アキタケン</t>
    </rPh>
    <rPh sb="6" eb="7">
      <t>シ</t>
    </rPh>
    <phoneticPr fontId="2"/>
  </si>
  <si>
    <t>沖縄県南城市</t>
    <rPh sb="3" eb="6">
      <t>ナンジョウシ</t>
    </rPh>
    <phoneticPr fontId="2"/>
  </si>
  <si>
    <t>水素ステーション</t>
    <rPh sb="0" eb="2">
      <t>スイソ</t>
    </rPh>
    <phoneticPr fontId="2"/>
  </si>
  <si>
    <t>愛知県蒲郡市</t>
    <rPh sb="0" eb="3">
      <t>アイチケン</t>
    </rPh>
    <rPh sb="3" eb="6">
      <t>ガマゴオリシ</t>
    </rPh>
    <phoneticPr fontId="2"/>
  </si>
  <si>
    <t>埼玉県児玉群</t>
    <rPh sb="0" eb="3">
      <t>サイタマケン</t>
    </rPh>
    <rPh sb="3" eb="5">
      <t>コダマ</t>
    </rPh>
    <rPh sb="5" eb="6">
      <t>グン</t>
    </rPh>
    <phoneticPr fontId="2"/>
  </si>
  <si>
    <t>ソーデナガノ松本工場</t>
    <rPh sb="6" eb="10">
      <t>マツモトコウジョウ</t>
    </rPh>
    <phoneticPr fontId="3"/>
  </si>
  <si>
    <t>貯留施設</t>
    <rPh sb="0" eb="2">
      <t>チョリュウ</t>
    </rPh>
    <rPh sb="2" eb="4">
      <t>シセツ</t>
    </rPh>
    <phoneticPr fontId="2"/>
  </si>
  <si>
    <t>岩手県大船渡市</t>
    <rPh sb="0" eb="3">
      <t>イワテケン</t>
    </rPh>
    <rPh sb="3" eb="7">
      <t>オオフナトシ</t>
    </rPh>
    <phoneticPr fontId="2"/>
  </si>
  <si>
    <t>2層3段</t>
    <rPh sb="1" eb="2">
      <t>ソウ</t>
    </rPh>
    <rPh sb="3" eb="4">
      <t>ダン</t>
    </rPh>
    <phoneticPr fontId="2"/>
  </si>
  <si>
    <t>岡山県倉敷市</t>
  </si>
  <si>
    <t>愛知県名古屋市</t>
  </si>
  <si>
    <t>山形県東田川郡</t>
  </si>
  <si>
    <t>静岡県駿東郡</t>
  </si>
  <si>
    <t>長野県松本市</t>
  </si>
  <si>
    <t>沖縄県糸満市</t>
  </si>
  <si>
    <t>青森県八戸市</t>
  </si>
  <si>
    <t>木造</t>
  </si>
  <si>
    <t>平屋建</t>
    <rPh sb="0" eb="2">
      <t>ヒラヤ</t>
    </rPh>
    <rPh sb="2" eb="3">
      <t>タテ</t>
    </rPh>
    <phoneticPr fontId="2"/>
  </si>
  <si>
    <t>マルエーミニ金石店</t>
  </si>
  <si>
    <t>広島県広島市</t>
  </si>
  <si>
    <t>青森県五所川原市</t>
  </si>
  <si>
    <t>山形県西置賜郡</t>
  </si>
  <si>
    <t>滋賀県野洲市</t>
  </si>
  <si>
    <t>岡山県岡山市</t>
  </si>
  <si>
    <t>福島県相馬郡</t>
  </si>
  <si>
    <t>宮城県宮城郡</t>
  </si>
  <si>
    <t>青森県青森市</t>
  </si>
  <si>
    <t>石川県金沢市</t>
  </si>
  <si>
    <t>広島県竹原市</t>
  </si>
  <si>
    <t>宮城県角田市</t>
  </si>
  <si>
    <t>新潟県上越市</t>
  </si>
  <si>
    <t>新潟県新潟市</t>
  </si>
  <si>
    <t>沖縄県島尻郡</t>
  </si>
  <si>
    <t>MINI大阪北</t>
  </si>
  <si>
    <t>竹原市立たけはら認定こども園</t>
  </si>
  <si>
    <t>熊本県上益城郡</t>
    <rPh sb="4" eb="6">
      <t>マシキ</t>
    </rPh>
    <phoneticPr fontId="2"/>
  </si>
  <si>
    <t>神奈川県相模原市</t>
    <rPh sb="6" eb="7">
      <t>ハラ</t>
    </rPh>
    <rPh sb="7" eb="8">
      <t>シ</t>
    </rPh>
    <phoneticPr fontId="2"/>
  </si>
  <si>
    <t>宮城県気仙沼市</t>
    <rPh sb="6" eb="7">
      <t>シ</t>
    </rPh>
    <phoneticPr fontId="2"/>
  </si>
  <si>
    <t>愛知県名古屋市</t>
    <rPh sb="6" eb="7">
      <t>シ</t>
    </rPh>
    <phoneticPr fontId="2"/>
  </si>
  <si>
    <t>島根県出雲市</t>
    <rPh sb="0" eb="3">
      <t>シマネケン</t>
    </rPh>
    <rPh sb="3" eb="5">
      <t>イズモ</t>
    </rPh>
    <rPh sb="5" eb="6">
      <t>シ</t>
    </rPh>
    <phoneticPr fontId="2"/>
  </si>
  <si>
    <t>愛媛県八幡浜市</t>
    <rPh sb="0" eb="2">
      <t>エヒメ</t>
    </rPh>
    <phoneticPr fontId="2"/>
  </si>
  <si>
    <t>大阪府枚方市</t>
    <rPh sb="0" eb="3">
      <t>オオサカフ</t>
    </rPh>
    <rPh sb="3" eb="6">
      <t>ヒラカタシ</t>
    </rPh>
    <phoneticPr fontId="2"/>
  </si>
  <si>
    <t>北海道札幌市</t>
  </si>
  <si>
    <t>茨城県稲敷市</t>
  </si>
  <si>
    <t>北海道石狩市</t>
  </si>
  <si>
    <t>北海道北広島市</t>
  </si>
  <si>
    <t>埼玉県三郷市</t>
  </si>
  <si>
    <t>東京都葛飾区</t>
  </si>
  <si>
    <t>つり具センター手稲富岡店</t>
  </si>
  <si>
    <t>薬王堂山形遊佐店</t>
  </si>
  <si>
    <t>宮崎県宮崎市</t>
  </si>
  <si>
    <t>千葉県館山市</t>
  </si>
  <si>
    <t>埼玉県吉川市</t>
  </si>
  <si>
    <t>車庫</t>
    <rPh sb="0" eb="2">
      <t>シャコ</t>
    </rPh>
    <phoneticPr fontId="2"/>
  </si>
  <si>
    <t>埼玉県さいたま市</t>
  </si>
  <si>
    <t>岐阜県各務原市</t>
  </si>
  <si>
    <t>熊本県熊本市</t>
  </si>
  <si>
    <t>北海道岩見沢市</t>
  </si>
  <si>
    <t>福岡県田川市</t>
  </si>
  <si>
    <t>茨城県つくば市</t>
  </si>
  <si>
    <t>福島県南相馬市</t>
  </si>
  <si>
    <t>フーデリー霧島店</t>
  </si>
  <si>
    <t>房州カントリークラブハウス</t>
  </si>
  <si>
    <t>設備管理所PCB保管庫</t>
  </si>
  <si>
    <t>ツルハドラッグ高知若松店</t>
  </si>
  <si>
    <t>福岡県柳川市</t>
  </si>
  <si>
    <t>徳島県徳島市</t>
  </si>
  <si>
    <t>福岡県北九州市</t>
  </si>
  <si>
    <t>愛媛県西宇和郡</t>
  </si>
  <si>
    <t>愛知県豊田市</t>
  </si>
  <si>
    <t>愛知県高浜市</t>
  </si>
  <si>
    <t>山形県山形市</t>
  </si>
  <si>
    <t>埼玉県川越市</t>
  </si>
  <si>
    <t>RC造</t>
  </si>
  <si>
    <t>ドラッグコスモス西浜店</t>
  </si>
  <si>
    <t>薬王堂多賀城店</t>
  </si>
  <si>
    <t>岡山県笠岡市</t>
  </si>
  <si>
    <t>鳥取県境港市</t>
  </si>
  <si>
    <t>和歌山県和歌山市</t>
  </si>
  <si>
    <t>兵庫県加古川市</t>
  </si>
  <si>
    <t>石川県小松市</t>
  </si>
  <si>
    <t>北海道稚内市</t>
  </si>
  <si>
    <t>埼玉県入間郡</t>
  </si>
  <si>
    <t>埼玉県戸田市</t>
  </si>
  <si>
    <t>沖縄県うるま市</t>
  </si>
  <si>
    <t>栃木県那須郡</t>
  </si>
  <si>
    <t>千葉県船橋市</t>
  </si>
  <si>
    <t>宮城県多賀城市</t>
  </si>
  <si>
    <t>青森県津軽市</t>
    <rPh sb="3" eb="5">
      <t>ツガル</t>
    </rPh>
    <phoneticPr fontId="2"/>
  </si>
  <si>
    <t>神奈川県川崎市</t>
    <rPh sb="0" eb="3">
      <t>カナガワ</t>
    </rPh>
    <rPh sb="3" eb="4">
      <t>ケン</t>
    </rPh>
    <phoneticPr fontId="2"/>
  </si>
  <si>
    <t>静岡県浜松市</t>
    <rPh sb="0" eb="3">
      <t>シズオカケン</t>
    </rPh>
    <rPh sb="3" eb="6">
      <t>ハママツシ</t>
    </rPh>
    <phoneticPr fontId="2"/>
  </si>
  <si>
    <t>愛媛県松山市</t>
    <rPh sb="0" eb="3">
      <t>エヒメケン</t>
    </rPh>
    <rPh sb="3" eb="6">
      <t>マツヤマシ</t>
    </rPh>
    <phoneticPr fontId="2"/>
  </si>
  <si>
    <t>セントラルスポーツ茂原店</t>
  </si>
  <si>
    <t>静岡県静岡市</t>
  </si>
  <si>
    <t>神奈川県伊勢原市</t>
  </si>
  <si>
    <t>東京都墨田区</t>
  </si>
  <si>
    <t>徳島県小松島市</t>
  </si>
  <si>
    <t>山口県熊毛郡</t>
  </si>
  <si>
    <t>滋賀県蒲生郡</t>
  </si>
  <si>
    <t>埼玉県八潮市</t>
  </si>
  <si>
    <t>北海道千歳市</t>
  </si>
  <si>
    <t>広島県福山市</t>
  </si>
  <si>
    <t>W造</t>
  </si>
  <si>
    <t>青森県むつ市</t>
  </si>
  <si>
    <t>広島県大竹市</t>
  </si>
  <si>
    <t>埼玉県吉川市</t>
    <rPh sb="5" eb="6">
      <t>シ</t>
    </rPh>
    <phoneticPr fontId="2"/>
  </si>
  <si>
    <t>石川県羽咋市</t>
    <rPh sb="5" eb="6">
      <t>シ</t>
    </rPh>
    <phoneticPr fontId="2"/>
  </si>
  <si>
    <t>佐賀県伊万里市</t>
  </si>
  <si>
    <t>埼玉県越谷市</t>
  </si>
  <si>
    <t>富山県高岡市</t>
  </si>
  <si>
    <t>神奈川県横浜市</t>
  </si>
  <si>
    <t>福島県いわき市</t>
  </si>
  <si>
    <t>千葉県夷隅郡</t>
  </si>
  <si>
    <t>茨城県北茨城市</t>
  </si>
  <si>
    <t>沖縄県那覇市</t>
  </si>
  <si>
    <t>広島県呉市</t>
  </si>
  <si>
    <t>鹿児島県鹿児島市</t>
    <rPh sb="0" eb="4">
      <t>カゴシマケン</t>
    </rPh>
    <rPh sb="4" eb="8">
      <t>カゴシマシ</t>
    </rPh>
    <phoneticPr fontId="2"/>
  </si>
  <si>
    <t>1部2F</t>
  </si>
  <si>
    <t>吾郷税理士事務所社屋</t>
  </si>
  <si>
    <t>ヤマザワ鶴岡茅原店</t>
  </si>
  <si>
    <t>高萩自動社工業大型塗装工場</t>
  </si>
  <si>
    <t>沖縄県名護市</t>
  </si>
  <si>
    <t>愛知県北名古屋市</t>
    <rPh sb="0" eb="3">
      <t>アイチケン</t>
    </rPh>
    <rPh sb="3" eb="8">
      <t>キタナゴヤシ</t>
    </rPh>
    <phoneticPr fontId="2"/>
  </si>
  <si>
    <t>アパレル店</t>
    <rPh sb="4" eb="5">
      <t>テン</t>
    </rPh>
    <phoneticPr fontId="2"/>
  </si>
  <si>
    <t>クリーニング店</t>
    <rPh sb="6" eb="7">
      <t>テン</t>
    </rPh>
    <phoneticPr fontId="2"/>
  </si>
  <si>
    <t>物流センター</t>
    <rPh sb="0" eb="2">
      <t>ブツリュウ</t>
    </rPh>
    <phoneticPr fontId="4"/>
  </si>
  <si>
    <t>冠婚葬祭施設</t>
    <rPh sb="0" eb="2">
      <t>カンコン</t>
    </rPh>
    <rPh sb="2" eb="4">
      <t>ソウサイ</t>
    </rPh>
    <rPh sb="4" eb="6">
      <t>シセツ</t>
    </rPh>
    <phoneticPr fontId="4"/>
  </si>
  <si>
    <t>物販店</t>
    <rPh sb="0" eb="2">
      <t>ブッパン</t>
    </rPh>
    <rPh sb="2" eb="3">
      <t>テン</t>
    </rPh>
    <phoneticPr fontId="2"/>
  </si>
  <si>
    <t>機械室</t>
    <rPh sb="0" eb="2">
      <t>キカイ</t>
    </rPh>
    <rPh sb="2" eb="3">
      <t>シツ</t>
    </rPh>
    <phoneticPr fontId="2"/>
  </si>
  <si>
    <t>農業施設</t>
    <rPh sb="0" eb="2">
      <t>ノウギョウ</t>
    </rPh>
    <rPh sb="2" eb="4">
      <t>シセツ</t>
    </rPh>
    <phoneticPr fontId="2"/>
  </si>
  <si>
    <t>金融機関</t>
    <rPh sb="0" eb="2">
      <t>キンユウ</t>
    </rPh>
    <rPh sb="2" eb="4">
      <t>キカン</t>
    </rPh>
    <phoneticPr fontId="2"/>
  </si>
  <si>
    <t>宗教施設</t>
    <rPh sb="0" eb="2">
      <t>シュウキョウ</t>
    </rPh>
    <rPh sb="2" eb="4">
      <t>シセツ</t>
    </rPh>
    <phoneticPr fontId="2"/>
  </si>
  <si>
    <t>社会福祉施設</t>
    <rPh sb="0" eb="2">
      <t>シャカイ</t>
    </rPh>
    <rPh sb="2" eb="4">
      <t>フクシ</t>
    </rPh>
    <phoneticPr fontId="2"/>
  </si>
  <si>
    <t>発電所</t>
    <rPh sb="0" eb="2">
      <t>ハツデン</t>
    </rPh>
    <rPh sb="2" eb="3">
      <t>ショ</t>
    </rPh>
    <phoneticPr fontId="2"/>
  </si>
  <si>
    <t>宿泊施設</t>
    <rPh sb="0" eb="2">
      <t>シュクハク</t>
    </rPh>
    <rPh sb="2" eb="4">
      <t>シセツ</t>
    </rPh>
    <phoneticPr fontId="2"/>
  </si>
  <si>
    <t>美容院</t>
    <rPh sb="0" eb="3">
      <t>ビヨウイン</t>
    </rPh>
    <phoneticPr fontId="2"/>
  </si>
  <si>
    <t>新潟県北蒲原郡</t>
    <rPh sb="0" eb="3">
      <t>ニイガタケン</t>
    </rPh>
    <rPh sb="3" eb="4">
      <t>キタ</t>
    </rPh>
    <phoneticPr fontId="2"/>
  </si>
  <si>
    <t>家電量販店</t>
    <rPh sb="0" eb="5">
      <t>カデンリョウハンテン</t>
    </rPh>
    <phoneticPr fontId="2"/>
  </si>
  <si>
    <t>冠婚葬祭施設</t>
    <rPh sb="0" eb="2">
      <t>カンコン</t>
    </rPh>
    <rPh sb="2" eb="4">
      <t>ソウサイ</t>
    </rPh>
    <rPh sb="4" eb="6">
      <t>シセツ</t>
    </rPh>
    <phoneticPr fontId="2"/>
  </si>
  <si>
    <t>公共施設</t>
    <rPh sb="0" eb="2">
      <t>コウキョウ</t>
    </rPh>
    <rPh sb="2" eb="4">
      <t>シセツ</t>
    </rPh>
    <phoneticPr fontId="2"/>
  </si>
  <si>
    <t>保育園・幼稚園</t>
    <rPh sb="0" eb="3">
      <t>ホイクエン</t>
    </rPh>
    <rPh sb="4" eb="7">
      <t>ヨウチエン</t>
    </rPh>
    <phoneticPr fontId="2"/>
  </si>
  <si>
    <t>倉庫</t>
  </si>
  <si>
    <t>東京国際空港リサイクルセンター</t>
  </si>
  <si>
    <t>東京都大田区</t>
  </si>
  <si>
    <t>山形県酒田市</t>
  </si>
  <si>
    <t>ヤマウ鳥谷部臨港倉庫五所川原定温倉庫</t>
  </si>
  <si>
    <t>エス・アイ・シー工場</t>
  </si>
  <si>
    <t>MA-HOUSE</t>
  </si>
  <si>
    <t>住宅</t>
  </si>
  <si>
    <t>愛媛県松山市</t>
  </si>
  <si>
    <t>社会福祉施設</t>
  </si>
  <si>
    <t>ユニクロ羽生店</t>
  </si>
  <si>
    <t>アパレル店</t>
  </si>
  <si>
    <t>埼玉県羽生市</t>
    <rPh sb="0" eb="3">
      <t>サイタマケン</t>
    </rPh>
    <rPh sb="3" eb="6">
      <t>ハニュウシ</t>
    </rPh>
    <phoneticPr fontId="2"/>
  </si>
  <si>
    <t>ツルハドラッグ長沼店</t>
  </si>
  <si>
    <t>北海道夕張郡</t>
  </si>
  <si>
    <t>薬王堂三種森岳店</t>
  </si>
  <si>
    <t>カインズ羽生店</t>
  </si>
  <si>
    <t>BMW姫路テクニカルセンター</t>
  </si>
  <si>
    <t>カーディーラー</t>
  </si>
  <si>
    <t>兵庫県姫路市</t>
  </si>
  <si>
    <t>　ＴＮＦ工法 施工実績一覧　【用途別】</t>
    <rPh sb="4" eb="6">
      <t>コウホウ</t>
    </rPh>
    <rPh sb="7" eb="9">
      <t>セコウ</t>
    </rPh>
    <rPh sb="9" eb="11">
      <t>ジッセキ</t>
    </rPh>
    <rPh sb="11" eb="13">
      <t>イチラン</t>
    </rPh>
    <rPh sb="15" eb="17">
      <t>ヨウト</t>
    </rPh>
    <rPh sb="17" eb="18">
      <t>ベツ</t>
    </rPh>
    <phoneticPr fontId="2"/>
  </si>
  <si>
    <t>アイアイテー石狩第2物流センターA棟</t>
  </si>
  <si>
    <t>北海道石狩市</t>
    <rPh sb="0" eb="3">
      <t>ホッカイドウ</t>
    </rPh>
    <phoneticPr fontId="2"/>
  </si>
  <si>
    <t>ながいも・にんにくCA冷蔵貯蔵施設</t>
  </si>
  <si>
    <t>スーパーマーケット</t>
  </si>
  <si>
    <t>宮城県遠田郡</t>
  </si>
  <si>
    <t>扶桑商会倉庫</t>
  </si>
  <si>
    <t>兵庫県神戸市</t>
  </si>
  <si>
    <t>山形県北村山郡</t>
  </si>
  <si>
    <t>バロー穂積店</t>
  </si>
  <si>
    <t>岐阜県瑞穂市</t>
  </si>
  <si>
    <t>バロー岡崎駅南店</t>
  </si>
  <si>
    <t>愛知県岡崎市</t>
  </si>
  <si>
    <t>神奈川県厚木市</t>
  </si>
  <si>
    <t>カインズ羽生店テナント棟</t>
  </si>
  <si>
    <t>埼玉県羽生市</t>
  </si>
  <si>
    <t>北海道厚岸郡</t>
  </si>
  <si>
    <t>福井県小浜市</t>
  </si>
  <si>
    <t>宮城県石巻市</t>
  </si>
  <si>
    <t>茨城県土浦市</t>
  </si>
  <si>
    <t>大阪府堺市</t>
  </si>
  <si>
    <t>愛媛県西条市</t>
  </si>
  <si>
    <t>富山県富山市</t>
  </si>
  <si>
    <t>北海道苫小牧市</t>
  </si>
  <si>
    <t>東京都足立区</t>
  </si>
  <si>
    <t>兵庫県洲本市</t>
  </si>
  <si>
    <t>秋田県仙北郡</t>
  </si>
  <si>
    <t>山形県西村山郡</t>
  </si>
  <si>
    <t>栃木県宇都宮市</t>
  </si>
  <si>
    <t>千葉県東金市</t>
  </si>
  <si>
    <t>北海道函館市</t>
    <rPh sb="0" eb="3">
      <t>ホッカイドウ</t>
    </rPh>
    <rPh sb="3" eb="6">
      <t>ハコダテシ</t>
    </rPh>
    <phoneticPr fontId="2"/>
  </si>
  <si>
    <t>愛知県瀬戸市</t>
    <rPh sb="0" eb="3">
      <t>アイチケン</t>
    </rPh>
    <rPh sb="3" eb="6">
      <t>セトシ</t>
    </rPh>
    <phoneticPr fontId="2"/>
  </si>
  <si>
    <t>山形県村山市</t>
    <rPh sb="0" eb="3">
      <t>ヤマガタケン</t>
    </rPh>
    <rPh sb="3" eb="6">
      <t>ムラヤマシ</t>
    </rPh>
    <phoneticPr fontId="2"/>
  </si>
  <si>
    <t>千葉県茂原市</t>
    <rPh sb="0" eb="3">
      <t>チバケン</t>
    </rPh>
    <rPh sb="3" eb="5">
      <t>モハラ</t>
    </rPh>
    <rPh sb="5" eb="6">
      <t>シ</t>
    </rPh>
    <phoneticPr fontId="2"/>
  </si>
  <si>
    <t>岩手県上閉伊郡</t>
    <rPh sb="0" eb="3">
      <t>イワテケン</t>
    </rPh>
    <rPh sb="3" eb="4">
      <t>ウエ</t>
    </rPh>
    <rPh sb="5" eb="6">
      <t>イ</t>
    </rPh>
    <rPh sb="6" eb="7">
      <t>グン</t>
    </rPh>
    <phoneticPr fontId="2"/>
  </si>
  <si>
    <t>附属工法</t>
    <rPh sb="0" eb="2">
      <t>フゾク</t>
    </rPh>
    <rPh sb="2" eb="4">
      <t>コウホウ</t>
    </rPh>
    <phoneticPr fontId="2"/>
  </si>
  <si>
    <t>T-BAGS</t>
  </si>
  <si>
    <t>ハイブリッド</t>
  </si>
  <si>
    <t>TNF-D</t>
  </si>
  <si>
    <t>TNF-D・ハイブリッド</t>
  </si>
  <si>
    <t>気仙沼営業所低温配送センター</t>
  </si>
  <si>
    <t>新英エコライフ株式会社四日市工場</t>
  </si>
  <si>
    <t>群馬県高崎市</t>
    <rPh sb="0" eb="3">
      <t>グンマケン</t>
    </rPh>
    <rPh sb="3" eb="6">
      <t>タカサキシ</t>
    </rPh>
    <phoneticPr fontId="2"/>
  </si>
  <si>
    <t>老人ホーム</t>
  </si>
  <si>
    <t>北海道江別市</t>
    <rPh sb="0" eb="3">
      <t>ホッカイドウ</t>
    </rPh>
    <rPh sb="3" eb="6">
      <t>エベツシ</t>
    </rPh>
    <phoneticPr fontId="2"/>
  </si>
  <si>
    <t>第2ひかりこども園</t>
  </si>
  <si>
    <t>保育園</t>
  </si>
  <si>
    <t>鹿児島県霧島市</t>
    <rPh sb="0" eb="4">
      <t>カゴシマケン</t>
    </rPh>
    <rPh sb="4" eb="7">
      <t>キリシマシ</t>
    </rPh>
    <phoneticPr fontId="2"/>
  </si>
  <si>
    <t>岩手県北上市</t>
    <rPh sb="0" eb="3">
      <t>イワテケン</t>
    </rPh>
    <rPh sb="3" eb="5">
      <t>キタカミ</t>
    </rPh>
    <rPh sb="5" eb="6">
      <t>シ</t>
    </rPh>
    <phoneticPr fontId="2"/>
  </si>
  <si>
    <t>秋田県仙北市</t>
    <rPh sb="0" eb="3">
      <t>アキタケン</t>
    </rPh>
    <rPh sb="3" eb="5">
      <t>センボク</t>
    </rPh>
    <rPh sb="5" eb="6">
      <t>シ</t>
    </rPh>
    <phoneticPr fontId="2"/>
  </si>
  <si>
    <t>ホンダカーズ徳島三軒屋店</t>
  </si>
  <si>
    <t>沖縄トヨペット豊見城店</t>
  </si>
  <si>
    <t>沖縄県豊見城市</t>
    <rPh sb="0" eb="3">
      <t>オキナワケン</t>
    </rPh>
    <rPh sb="3" eb="5">
      <t>トヨミ</t>
    </rPh>
    <rPh sb="5" eb="6">
      <t>シロ</t>
    </rPh>
    <rPh sb="6" eb="7">
      <t>シ</t>
    </rPh>
    <phoneticPr fontId="2"/>
  </si>
  <si>
    <t>エディオン岸和田店</t>
  </si>
  <si>
    <t>家電量販店</t>
  </si>
  <si>
    <t>その他工事</t>
    <rPh sb="2" eb="3">
      <t>タ</t>
    </rPh>
    <rPh sb="3" eb="5">
      <t>コウジ</t>
    </rPh>
    <phoneticPr fontId="2"/>
  </si>
  <si>
    <t>北海道勇払郡</t>
    <rPh sb="0" eb="3">
      <t>ホッカイドウ</t>
    </rPh>
    <rPh sb="3" eb="5">
      <t>ユウフツ</t>
    </rPh>
    <rPh sb="5" eb="6">
      <t>グン</t>
    </rPh>
    <phoneticPr fontId="2"/>
  </si>
  <si>
    <t>2020.10</t>
  </si>
  <si>
    <t>島根県安来市</t>
  </si>
  <si>
    <t>スーパーマルハチ新大阪店</t>
  </si>
  <si>
    <t>兵庫県尼崎市</t>
    <rPh sb="0" eb="3">
      <t>ヒョウゴケン</t>
    </rPh>
    <rPh sb="3" eb="5">
      <t>アマザキ</t>
    </rPh>
    <rPh sb="5" eb="6">
      <t>シ</t>
    </rPh>
    <phoneticPr fontId="2"/>
  </si>
  <si>
    <t>1部3F</t>
    <rPh sb="1" eb="2">
      <t>ブ</t>
    </rPh>
    <phoneticPr fontId="2"/>
  </si>
  <si>
    <t>斐川サンホーム</t>
  </si>
  <si>
    <t>1部4F</t>
    <rPh sb="1" eb="2">
      <t>ブ</t>
    </rPh>
    <phoneticPr fontId="2"/>
  </si>
  <si>
    <t>沖縄県島尻郡</t>
    <rPh sb="0" eb="3">
      <t>オキナワケン</t>
    </rPh>
    <rPh sb="3" eb="5">
      <t>シマシリ</t>
    </rPh>
    <rPh sb="5" eb="6">
      <t>グン</t>
    </rPh>
    <phoneticPr fontId="2"/>
  </si>
  <si>
    <t>マクドナルド与那原店</t>
  </si>
  <si>
    <t>沖縄県島尻郡</t>
    <rPh sb="0" eb="3">
      <t>オキナワケン</t>
    </rPh>
    <phoneticPr fontId="2"/>
  </si>
  <si>
    <t>福井県福井市</t>
  </si>
  <si>
    <t>さいたま市緑区美園整備工場</t>
  </si>
  <si>
    <t>神奈川県海老名市</t>
    <rPh sb="0" eb="4">
      <t>カナガワケン</t>
    </rPh>
    <rPh sb="4" eb="8">
      <t>エビナシ</t>
    </rPh>
    <phoneticPr fontId="2"/>
  </si>
  <si>
    <t>ハイブリッド</t>
    <phoneticPr fontId="2"/>
  </si>
  <si>
    <t>T-BAGS</t>
    <phoneticPr fontId="2"/>
  </si>
  <si>
    <t>老人ホーム</t>
    <phoneticPr fontId="2"/>
  </si>
  <si>
    <t>診療所</t>
    <rPh sb="0" eb="3">
      <t>シンリョウジョ</t>
    </rPh>
    <phoneticPr fontId="2"/>
  </si>
  <si>
    <t>老人ホーム</t>
    <rPh sb="0" eb="2">
      <t>ロウジン</t>
    </rPh>
    <phoneticPr fontId="2"/>
  </si>
  <si>
    <t>NO,</t>
    <phoneticPr fontId="2"/>
  </si>
  <si>
    <t>（㎡）</t>
    <phoneticPr fontId="2"/>
  </si>
  <si>
    <t>（㎥）</t>
    <phoneticPr fontId="2"/>
  </si>
  <si>
    <t>アウトレットジェイ福山新涯店</t>
  </si>
  <si>
    <t>フレスポ境港新宮商事</t>
    <rPh sb="6" eb="8">
      <t>シンミヤ</t>
    </rPh>
    <rPh sb="8" eb="10">
      <t>ショウジ</t>
    </rPh>
    <phoneticPr fontId="3"/>
  </si>
  <si>
    <t>あかのれん碧南店</t>
    <rPh sb="5" eb="7">
      <t>ヘキナン</t>
    </rPh>
    <rPh sb="7" eb="8">
      <t>テン</t>
    </rPh>
    <phoneticPr fontId="3"/>
  </si>
  <si>
    <t>銀行</t>
    <rPh sb="0" eb="2">
      <t>ギンコウ</t>
    </rPh>
    <phoneticPr fontId="2"/>
  </si>
  <si>
    <t>あかのれん東海名和店</t>
    <rPh sb="5" eb="6">
      <t>ヒガシ</t>
    </rPh>
    <rPh sb="6" eb="7">
      <t>ウミ</t>
    </rPh>
    <rPh sb="7" eb="8">
      <t>ナ</t>
    </rPh>
    <rPh sb="8" eb="9">
      <t>ワ</t>
    </rPh>
    <rPh sb="9" eb="10">
      <t>テン</t>
    </rPh>
    <phoneticPr fontId="3"/>
  </si>
  <si>
    <t>洋服の青山津山インター店</t>
    <rPh sb="0" eb="2">
      <t>ヨウフク</t>
    </rPh>
    <rPh sb="3" eb="5">
      <t>アオヤマ</t>
    </rPh>
    <rPh sb="5" eb="7">
      <t>ツヤマ</t>
    </rPh>
    <rPh sb="11" eb="12">
      <t>テン</t>
    </rPh>
    <phoneticPr fontId="4"/>
  </si>
  <si>
    <t>コンビニエンスストア</t>
    <phoneticPr fontId="2"/>
  </si>
  <si>
    <t>洋服の青山松井山手店</t>
    <rPh sb="0" eb="2">
      <t>ヨウフク</t>
    </rPh>
    <rPh sb="3" eb="5">
      <t>アオヤマ</t>
    </rPh>
    <rPh sb="5" eb="7">
      <t>マツイ</t>
    </rPh>
    <rPh sb="7" eb="9">
      <t>ヤマテ</t>
    </rPh>
    <rPh sb="9" eb="10">
      <t>テン</t>
    </rPh>
    <phoneticPr fontId="3"/>
  </si>
  <si>
    <t>平屋建</t>
    <phoneticPr fontId="2"/>
  </si>
  <si>
    <t>洋服の青山新京都白川店</t>
    <rPh sb="0" eb="2">
      <t>ヨウフク</t>
    </rPh>
    <rPh sb="3" eb="5">
      <t>アオヤマ</t>
    </rPh>
    <phoneticPr fontId="2"/>
  </si>
  <si>
    <t>集会所</t>
    <rPh sb="0" eb="3">
      <t>シュウカイショ</t>
    </rPh>
    <phoneticPr fontId="2"/>
  </si>
  <si>
    <t>あかのれん各務原店</t>
    <rPh sb="5" eb="7">
      <t>カガミ</t>
    </rPh>
    <rPh sb="7" eb="8">
      <t>ハラ</t>
    </rPh>
    <rPh sb="8" eb="9">
      <t>テン</t>
    </rPh>
    <phoneticPr fontId="3"/>
  </si>
  <si>
    <t>平屋建</t>
    <phoneticPr fontId="2"/>
  </si>
  <si>
    <t>ニシムラ鶴岡北店</t>
    <rPh sb="4" eb="6">
      <t>ツルオカ</t>
    </rPh>
    <rPh sb="6" eb="7">
      <t>キタ</t>
    </rPh>
    <rPh sb="7" eb="8">
      <t>テン</t>
    </rPh>
    <phoneticPr fontId="3"/>
  </si>
  <si>
    <t>パシオス墨田鐘ヶ淵店</t>
  </si>
  <si>
    <t>２階建</t>
    <phoneticPr fontId="2"/>
  </si>
  <si>
    <t>ショッピングセンター</t>
    <phoneticPr fontId="2"/>
  </si>
  <si>
    <t>西松屋赤磐高屋店</t>
    <rPh sb="0" eb="3">
      <t>ニシマツヤ</t>
    </rPh>
    <rPh sb="3" eb="5">
      <t>アカイワ</t>
    </rPh>
    <rPh sb="5" eb="7">
      <t>タカヤ</t>
    </rPh>
    <rPh sb="7" eb="8">
      <t>テン</t>
    </rPh>
    <phoneticPr fontId="3"/>
  </si>
  <si>
    <t>平屋建</t>
    <phoneticPr fontId="2"/>
  </si>
  <si>
    <t>神社仏閣</t>
    <rPh sb="0" eb="2">
      <t>ジンジャ</t>
    </rPh>
    <rPh sb="2" eb="4">
      <t>ブッカク</t>
    </rPh>
    <phoneticPr fontId="2"/>
  </si>
  <si>
    <t>ジーユー三川店</t>
    <rPh sb="4" eb="6">
      <t>ミカワ</t>
    </rPh>
    <rPh sb="6" eb="7">
      <t>テン</t>
    </rPh>
    <phoneticPr fontId="3"/>
  </si>
  <si>
    <t>診療所</t>
    <rPh sb="0" eb="3">
      <t>シンリョウショ</t>
    </rPh>
    <phoneticPr fontId="2"/>
  </si>
  <si>
    <t>バースデイ鶴見店</t>
  </si>
  <si>
    <t>スーパーマーケット</t>
    <phoneticPr fontId="2"/>
  </si>
  <si>
    <t>ユニクロ西舞鶴モール店</t>
    <rPh sb="4" eb="7">
      <t>ニシマイヅル</t>
    </rPh>
    <rPh sb="10" eb="11">
      <t>テン</t>
    </rPh>
    <phoneticPr fontId="3"/>
  </si>
  <si>
    <t>S造</t>
    <phoneticPr fontId="2"/>
  </si>
  <si>
    <t>西松屋西舞鶴店</t>
    <rPh sb="0" eb="2">
      <t>ニシマツ</t>
    </rPh>
    <rPh sb="2" eb="3">
      <t>ヤ</t>
    </rPh>
    <rPh sb="3" eb="4">
      <t>ニシ</t>
    </rPh>
    <rPh sb="4" eb="6">
      <t>マイヅル</t>
    </rPh>
    <rPh sb="6" eb="7">
      <t>ミセ</t>
    </rPh>
    <phoneticPr fontId="3"/>
  </si>
  <si>
    <t>平屋建</t>
    <phoneticPr fontId="2"/>
  </si>
  <si>
    <t>しまむら保木間店</t>
  </si>
  <si>
    <t>東京都足立区</t>
    <phoneticPr fontId="2"/>
  </si>
  <si>
    <t>S造</t>
    <phoneticPr fontId="2"/>
  </si>
  <si>
    <t>ユニクロ三川店</t>
  </si>
  <si>
    <t>山形県東田川郡</t>
    <phoneticPr fontId="2"/>
  </si>
  <si>
    <t>ディスカウントストア</t>
    <phoneticPr fontId="2"/>
  </si>
  <si>
    <t>TNF-D</t>
    <phoneticPr fontId="2"/>
  </si>
  <si>
    <t>店舗(その他)</t>
    <rPh sb="0" eb="2">
      <t>テンポ</t>
    </rPh>
    <rPh sb="5" eb="6">
      <t>タ</t>
    </rPh>
    <phoneticPr fontId="2"/>
  </si>
  <si>
    <t>ドラッグストア</t>
    <phoneticPr fontId="2"/>
  </si>
  <si>
    <t>フレスポ境港八光</t>
  </si>
  <si>
    <t>回転すし大漁丸境港店</t>
  </si>
  <si>
    <t>JR新大阪駅1F（新大阪駅味の街）</t>
    <rPh sb="2" eb="6">
      <t>シンオオサカエキ</t>
    </rPh>
    <rPh sb="9" eb="10">
      <t>シン</t>
    </rPh>
    <rPh sb="10" eb="13">
      <t>オオサカエキ</t>
    </rPh>
    <rPh sb="13" eb="14">
      <t>アジ</t>
    </rPh>
    <rPh sb="15" eb="16">
      <t>マチ</t>
    </rPh>
    <phoneticPr fontId="3"/>
  </si>
  <si>
    <t>飲食店</t>
  </si>
  <si>
    <t>４階建</t>
    <phoneticPr fontId="2"/>
  </si>
  <si>
    <t>S造</t>
    <phoneticPr fontId="2"/>
  </si>
  <si>
    <t>フィットネスクラブ</t>
    <phoneticPr fontId="2"/>
  </si>
  <si>
    <t>館山OCEANGATE103</t>
  </si>
  <si>
    <t>２階建</t>
    <phoneticPr fontId="2"/>
  </si>
  <si>
    <t>福祉施設(その他)</t>
    <rPh sb="0" eb="2">
      <t>フクシ</t>
    </rPh>
    <rPh sb="2" eb="4">
      <t>シセツ</t>
    </rPh>
    <rPh sb="7" eb="8">
      <t>タ</t>
    </rPh>
    <phoneticPr fontId="2"/>
  </si>
  <si>
    <t>じゃんじゃん亭環七梅島店</t>
  </si>
  <si>
    <t>スシロー西大津店</t>
    <rPh sb="7" eb="8">
      <t>テン</t>
    </rPh>
    <phoneticPr fontId="2"/>
  </si>
  <si>
    <t>保育園</t>
    <rPh sb="0" eb="3">
      <t>ホイクエン</t>
    </rPh>
    <phoneticPr fontId="2"/>
  </si>
  <si>
    <t>スターバックスコーヒー神戸メリケンパーク店</t>
  </si>
  <si>
    <t>ホームセンター</t>
    <phoneticPr fontId="2"/>
  </si>
  <si>
    <t>THE GARDEN ORIENTAL OSAKA 西庭プロジェクト</t>
    <phoneticPr fontId="2"/>
  </si>
  <si>
    <t>はま寿司益田店</t>
  </si>
  <si>
    <t>安楽亭加平店</t>
  </si>
  <si>
    <t>アパレル</t>
    <phoneticPr fontId="2"/>
  </si>
  <si>
    <t>しおさい公園レストラン</t>
  </si>
  <si>
    <t>兵庫県神戸市</t>
    <phoneticPr fontId="2"/>
  </si>
  <si>
    <t>飲食</t>
    <rPh sb="0" eb="2">
      <t>インショク</t>
    </rPh>
    <phoneticPr fontId="2"/>
  </si>
  <si>
    <t>モダンカフェ</t>
  </si>
  <si>
    <t>平屋建</t>
    <phoneticPr fontId="2"/>
  </si>
  <si>
    <t>コナズ珈琲幕張店</t>
  </si>
  <si>
    <t>カーディーラー</t>
    <phoneticPr fontId="2"/>
  </si>
  <si>
    <t>無添くら寿司戸田駅前店</t>
  </si>
  <si>
    <t>２階建</t>
    <phoneticPr fontId="2"/>
  </si>
  <si>
    <t>ガソリンスタンド</t>
    <phoneticPr fontId="2"/>
  </si>
  <si>
    <t>与那原ドライブスルー</t>
  </si>
  <si>
    <t>七福の湯習志野店</t>
    <rPh sb="0" eb="1">
      <t>シチ</t>
    </rPh>
    <rPh sb="1" eb="2">
      <t>フク</t>
    </rPh>
    <rPh sb="3" eb="4">
      <t>ユ</t>
    </rPh>
    <rPh sb="4" eb="7">
      <t>ナラシノ</t>
    </rPh>
    <rPh sb="7" eb="8">
      <t>テン</t>
    </rPh>
    <phoneticPr fontId="3"/>
  </si>
  <si>
    <t>T-BAGS</t>
    <phoneticPr fontId="2"/>
  </si>
  <si>
    <t>るいけ温泉</t>
  </si>
  <si>
    <t>ハイブリッド</t>
    <phoneticPr fontId="2"/>
  </si>
  <si>
    <t>カーディーラー</t>
    <phoneticPr fontId="2"/>
  </si>
  <si>
    <t>万治モータースショールーム</t>
    <rPh sb="0" eb="2">
      <t>マンジ</t>
    </rPh>
    <phoneticPr fontId="3"/>
  </si>
  <si>
    <t>カーディーラー</t>
    <phoneticPr fontId="2"/>
  </si>
  <si>
    <t>万治モータース工場</t>
    <rPh sb="0" eb="2">
      <t>マンジ</t>
    </rPh>
    <rPh sb="7" eb="9">
      <t>コウジョウ</t>
    </rPh>
    <phoneticPr fontId="3"/>
  </si>
  <si>
    <t>カミタケモータース店舗棟</t>
    <rPh sb="9" eb="11">
      <t>テンポ</t>
    </rPh>
    <rPh sb="11" eb="12">
      <t>トウ</t>
    </rPh>
    <phoneticPr fontId="3"/>
  </si>
  <si>
    <t>カーディーラー</t>
    <phoneticPr fontId="2"/>
  </si>
  <si>
    <t>カミタケモータース工場棟</t>
    <rPh sb="9" eb="11">
      <t>コウジョウ</t>
    </rPh>
    <rPh sb="11" eb="12">
      <t>トウ</t>
    </rPh>
    <phoneticPr fontId="3"/>
  </si>
  <si>
    <t>カーディーラー</t>
    <phoneticPr fontId="2"/>
  </si>
  <si>
    <t>三重三菱自動車販売桑名江場店</t>
    <rPh sb="0" eb="2">
      <t>ミエ</t>
    </rPh>
    <rPh sb="2" eb="4">
      <t>ミツビシ</t>
    </rPh>
    <rPh sb="4" eb="7">
      <t>ジドウシャ</t>
    </rPh>
    <rPh sb="7" eb="9">
      <t>ハンバイ</t>
    </rPh>
    <rPh sb="9" eb="11">
      <t>クワナ</t>
    </rPh>
    <rPh sb="11" eb="12">
      <t>エ</t>
    </rPh>
    <rPh sb="12" eb="13">
      <t>バ</t>
    </rPh>
    <rPh sb="13" eb="14">
      <t>テン</t>
    </rPh>
    <phoneticPr fontId="3"/>
  </si>
  <si>
    <t>カーディーラー</t>
    <phoneticPr fontId="2"/>
  </si>
  <si>
    <t>２階建</t>
    <rPh sb="1" eb="3">
      <t>ガイダ</t>
    </rPh>
    <phoneticPr fontId="2"/>
  </si>
  <si>
    <t>宮城ダイハツ気仙沼店</t>
    <rPh sb="0" eb="2">
      <t>ミヤギ</t>
    </rPh>
    <rPh sb="6" eb="9">
      <t>ケセンヌマ</t>
    </rPh>
    <rPh sb="9" eb="10">
      <t>テン</t>
    </rPh>
    <phoneticPr fontId="3"/>
  </si>
  <si>
    <t>カーディーラー</t>
    <phoneticPr fontId="2"/>
  </si>
  <si>
    <t>スズキショールーム鹿の子台店</t>
    <rPh sb="9" eb="10">
      <t>シカ</t>
    </rPh>
    <rPh sb="11" eb="12">
      <t>コ</t>
    </rPh>
    <rPh sb="12" eb="13">
      <t>ダイ</t>
    </rPh>
    <rPh sb="13" eb="14">
      <t>テン</t>
    </rPh>
    <phoneticPr fontId="3"/>
  </si>
  <si>
    <t>南東北クボタ庄内</t>
    <rPh sb="0" eb="1">
      <t>ミナミ</t>
    </rPh>
    <rPh sb="1" eb="3">
      <t>トウホク</t>
    </rPh>
    <rPh sb="6" eb="8">
      <t>ショウナイ</t>
    </rPh>
    <phoneticPr fontId="3"/>
  </si>
  <si>
    <t>カーディーラー</t>
    <phoneticPr fontId="2"/>
  </si>
  <si>
    <t>２階建</t>
    <phoneticPr fontId="2"/>
  </si>
  <si>
    <t>東北マツダ多賀城店</t>
    <rPh sb="0" eb="2">
      <t>トウホク</t>
    </rPh>
    <rPh sb="5" eb="8">
      <t>タガジョウ</t>
    </rPh>
    <rPh sb="8" eb="9">
      <t>テン</t>
    </rPh>
    <phoneticPr fontId="3"/>
  </si>
  <si>
    <t>２階建</t>
    <phoneticPr fontId="2"/>
  </si>
  <si>
    <t>アウディりんくう</t>
  </si>
  <si>
    <t>２階建</t>
    <phoneticPr fontId="2"/>
  </si>
  <si>
    <t>ファミリー可児店</t>
    <rPh sb="5" eb="7">
      <t>カニ</t>
    </rPh>
    <rPh sb="7" eb="8">
      <t>テン</t>
    </rPh>
    <phoneticPr fontId="3"/>
  </si>
  <si>
    <t>シュテルン広島店</t>
    <rPh sb="5" eb="6">
      <t>ヒロ</t>
    </rPh>
    <rPh sb="6" eb="7">
      <t>シマ</t>
    </rPh>
    <rPh sb="7" eb="8">
      <t>テン</t>
    </rPh>
    <phoneticPr fontId="3"/>
  </si>
  <si>
    <t>ホンダカーズ斐川店中古車棟</t>
    <rPh sb="6" eb="8">
      <t>ヒカワ</t>
    </rPh>
    <rPh sb="8" eb="9">
      <t>テン</t>
    </rPh>
    <rPh sb="9" eb="12">
      <t>チュウコシャ</t>
    </rPh>
    <rPh sb="12" eb="13">
      <t>トウ</t>
    </rPh>
    <phoneticPr fontId="3"/>
  </si>
  <si>
    <t>平屋建</t>
    <phoneticPr fontId="2"/>
  </si>
  <si>
    <t>ホンダカーズ斐川店ショールーム棟</t>
    <rPh sb="6" eb="8">
      <t>ヒカワ</t>
    </rPh>
    <rPh sb="8" eb="9">
      <t>テン</t>
    </rPh>
    <rPh sb="15" eb="16">
      <t>トウ</t>
    </rPh>
    <phoneticPr fontId="3"/>
  </si>
  <si>
    <t>平屋建</t>
    <phoneticPr fontId="2"/>
  </si>
  <si>
    <t>ホンダカーズ明舞学園南店</t>
    <rPh sb="6" eb="7">
      <t>メイ</t>
    </rPh>
    <rPh sb="7" eb="8">
      <t>マイ</t>
    </rPh>
    <rPh sb="8" eb="10">
      <t>ガクエン</t>
    </rPh>
    <rPh sb="10" eb="11">
      <t>ミナミ</t>
    </rPh>
    <rPh sb="11" eb="12">
      <t>テン</t>
    </rPh>
    <phoneticPr fontId="3"/>
  </si>
  <si>
    <t>京滋マツダ大津店</t>
    <rPh sb="0" eb="1">
      <t>ケイ</t>
    </rPh>
    <rPh sb="5" eb="7">
      <t>オオツ</t>
    </rPh>
    <rPh sb="7" eb="8">
      <t>テン</t>
    </rPh>
    <phoneticPr fontId="3"/>
  </si>
  <si>
    <t>平屋建</t>
    <phoneticPr fontId="2"/>
  </si>
  <si>
    <t>ビッグモーター守山店</t>
    <rPh sb="7" eb="9">
      <t>モリヤマ</t>
    </rPh>
    <rPh sb="9" eb="10">
      <t>テン</t>
    </rPh>
    <phoneticPr fontId="3"/>
  </si>
  <si>
    <t>三重三菱自動車販売津岩田店</t>
    <rPh sb="0" eb="2">
      <t>ミエ</t>
    </rPh>
    <rPh sb="2" eb="4">
      <t>ミツビシ</t>
    </rPh>
    <rPh sb="4" eb="7">
      <t>ジドウシャ</t>
    </rPh>
    <rPh sb="7" eb="8">
      <t>ハン</t>
    </rPh>
    <rPh sb="8" eb="9">
      <t>バイ</t>
    </rPh>
    <rPh sb="9" eb="10">
      <t>ツ</t>
    </rPh>
    <rPh sb="10" eb="12">
      <t>イワタ</t>
    </rPh>
    <rPh sb="12" eb="13">
      <t>テン</t>
    </rPh>
    <phoneticPr fontId="3"/>
  </si>
  <si>
    <t>カーディーラー</t>
    <phoneticPr fontId="2"/>
  </si>
  <si>
    <t>南東北クボタ東根営業所</t>
    <rPh sb="0" eb="1">
      <t>ミナミ</t>
    </rPh>
    <rPh sb="1" eb="3">
      <t>トウホク</t>
    </rPh>
    <rPh sb="6" eb="7">
      <t>ヒガシ</t>
    </rPh>
    <rPh sb="7" eb="8">
      <t>ネ</t>
    </rPh>
    <rPh sb="8" eb="11">
      <t>エイギョウショ</t>
    </rPh>
    <phoneticPr fontId="3"/>
  </si>
  <si>
    <t>カーディーラー</t>
    <phoneticPr fontId="2"/>
  </si>
  <si>
    <t>関東マツダ朝霞店</t>
    <rPh sb="0" eb="2">
      <t>カントウ</t>
    </rPh>
    <rPh sb="5" eb="6">
      <t>アサ</t>
    </rPh>
    <rPh sb="6" eb="7">
      <t>カスミ</t>
    </rPh>
    <rPh sb="7" eb="8">
      <t>ミセ</t>
    </rPh>
    <phoneticPr fontId="3"/>
  </si>
  <si>
    <t>平屋建</t>
    <phoneticPr fontId="2"/>
  </si>
  <si>
    <t>マセラティ神戸</t>
  </si>
  <si>
    <t>カーディーラー</t>
    <phoneticPr fontId="2"/>
  </si>
  <si>
    <t>オートテラス長苗代店</t>
    <rPh sb="9" eb="10">
      <t>テン</t>
    </rPh>
    <phoneticPr fontId="2"/>
  </si>
  <si>
    <t>京滋マツダ大津店【B棟】</t>
    <rPh sb="7" eb="8">
      <t>テン</t>
    </rPh>
    <rPh sb="10" eb="11">
      <t>トウ</t>
    </rPh>
    <phoneticPr fontId="2"/>
  </si>
  <si>
    <t>カーディーラー</t>
    <phoneticPr fontId="2"/>
  </si>
  <si>
    <t>京滋マツダ大津店【E棟】</t>
    <rPh sb="7" eb="8">
      <t>テン</t>
    </rPh>
    <rPh sb="10" eb="11">
      <t>トウ</t>
    </rPh>
    <phoneticPr fontId="2"/>
  </si>
  <si>
    <t>カーディーラー</t>
    <phoneticPr fontId="2"/>
  </si>
  <si>
    <t>奈良日産自動車登美ヶ丘店</t>
    <rPh sb="0" eb="2">
      <t>ナラ</t>
    </rPh>
    <rPh sb="2" eb="4">
      <t>ニッサン</t>
    </rPh>
    <rPh sb="4" eb="7">
      <t>ジドウシャ</t>
    </rPh>
    <rPh sb="7" eb="9">
      <t>トミ</t>
    </rPh>
    <rPh sb="10" eb="11">
      <t>オカ</t>
    </rPh>
    <rPh sb="11" eb="12">
      <t>テン</t>
    </rPh>
    <phoneticPr fontId="3"/>
  </si>
  <si>
    <t>平屋建</t>
    <phoneticPr fontId="2"/>
  </si>
  <si>
    <t>埼玉ダイハツ販売越谷北店</t>
    <rPh sb="11" eb="12">
      <t>テン</t>
    </rPh>
    <phoneticPr fontId="2"/>
  </si>
  <si>
    <t>カーディーラー</t>
    <phoneticPr fontId="2"/>
  </si>
  <si>
    <t>ダイハツ広島販売曙店</t>
  </si>
  <si>
    <t>２階建</t>
    <phoneticPr fontId="2"/>
  </si>
  <si>
    <t>スズキアリーナ豊岡店</t>
    <rPh sb="9" eb="10">
      <t>テン</t>
    </rPh>
    <phoneticPr fontId="2"/>
  </si>
  <si>
    <t>スズキアリーナ中和幹線橿原店</t>
    <rPh sb="7" eb="9">
      <t>チュウワ</t>
    </rPh>
    <rPh sb="9" eb="11">
      <t>カンセン</t>
    </rPh>
    <rPh sb="11" eb="13">
      <t>カシハラ</t>
    </rPh>
    <rPh sb="13" eb="14">
      <t>テン</t>
    </rPh>
    <phoneticPr fontId="2"/>
  </si>
  <si>
    <t>京滋マツダ大津店【D棟】</t>
  </si>
  <si>
    <t>関西マツダ住之江店</t>
    <rPh sb="8" eb="9">
      <t>テン</t>
    </rPh>
    <phoneticPr fontId="2"/>
  </si>
  <si>
    <t>ホンダカーズ亀田店</t>
    <rPh sb="8" eb="9">
      <t>テン</t>
    </rPh>
    <phoneticPr fontId="2"/>
  </si>
  <si>
    <t>西四国マツダ中村店</t>
    <rPh sb="0" eb="1">
      <t>ニシ</t>
    </rPh>
    <rPh sb="1" eb="3">
      <t>シコク</t>
    </rPh>
    <rPh sb="6" eb="8">
      <t>ナカムラ</t>
    </rPh>
    <rPh sb="8" eb="9">
      <t>テン</t>
    </rPh>
    <phoneticPr fontId="2"/>
  </si>
  <si>
    <t>カーディーラー</t>
    <phoneticPr fontId="2"/>
  </si>
  <si>
    <t>平屋建</t>
    <phoneticPr fontId="2"/>
  </si>
  <si>
    <t>京滋マツダ大津店【C棟】</t>
  </si>
  <si>
    <t>東北マツダ酒田店</t>
  </si>
  <si>
    <t>東北マツダ柴田店</t>
    <rPh sb="0" eb="2">
      <t>トウホク</t>
    </rPh>
    <rPh sb="5" eb="7">
      <t>シバタ</t>
    </rPh>
    <rPh sb="7" eb="8">
      <t>テン</t>
    </rPh>
    <phoneticPr fontId="3"/>
  </si>
  <si>
    <t>関西マツダ新金岡店</t>
  </si>
  <si>
    <t>東北マツダ北上店(Ⅰ期)</t>
    <rPh sb="5" eb="7">
      <t>キタカミ</t>
    </rPh>
    <rPh sb="7" eb="8">
      <t>テン</t>
    </rPh>
    <phoneticPr fontId="3"/>
  </si>
  <si>
    <t>スズキショールーム鹿の子台店</t>
    <rPh sb="13" eb="14">
      <t>テン</t>
    </rPh>
    <phoneticPr fontId="2"/>
  </si>
  <si>
    <t>関西マツダ鳳BPセンター</t>
  </si>
  <si>
    <t>関西マツダ平野店（A棟）</t>
    <rPh sb="7" eb="8">
      <t>テン</t>
    </rPh>
    <rPh sb="10" eb="11">
      <t>トウ</t>
    </rPh>
    <phoneticPr fontId="2"/>
  </si>
  <si>
    <t>2016.10</t>
  </si>
  <si>
    <t>関西マツダ平野店（B棟）</t>
    <rPh sb="7" eb="8">
      <t>テン</t>
    </rPh>
    <rPh sb="10" eb="11">
      <t>トウ</t>
    </rPh>
    <phoneticPr fontId="2"/>
  </si>
  <si>
    <t>東北マツダ北上店</t>
    <rPh sb="5" eb="7">
      <t>キタカミ</t>
    </rPh>
    <rPh sb="7" eb="8">
      <t>テン</t>
    </rPh>
    <phoneticPr fontId="3"/>
  </si>
  <si>
    <t>東北マツダ秋田店（工場）</t>
    <rPh sb="7" eb="8">
      <t>テン</t>
    </rPh>
    <rPh sb="9" eb="11">
      <t>コウジョウ</t>
    </rPh>
    <phoneticPr fontId="2"/>
  </si>
  <si>
    <t>東北マツダ秋田店（ショールーム）</t>
    <rPh sb="7" eb="8">
      <t>テン</t>
    </rPh>
    <phoneticPr fontId="2"/>
  </si>
  <si>
    <t>東北マツダ秋田店（車両保管庫）</t>
    <rPh sb="7" eb="8">
      <t>テン</t>
    </rPh>
    <rPh sb="9" eb="11">
      <t>シャリョウ</t>
    </rPh>
    <rPh sb="11" eb="14">
      <t>ホカンコ</t>
    </rPh>
    <phoneticPr fontId="2"/>
  </si>
  <si>
    <t>ネッツトヨタ島根浜田店（展示場）</t>
    <rPh sb="12" eb="15">
      <t>テンジジョウ</t>
    </rPh>
    <phoneticPr fontId="2"/>
  </si>
  <si>
    <t>ネッツトヨタ島根浜田店（展示場）ショールーム）</t>
    <rPh sb="12" eb="15">
      <t>テンジジョウ</t>
    </rPh>
    <phoneticPr fontId="2"/>
  </si>
  <si>
    <t>３階建</t>
    <phoneticPr fontId="2"/>
  </si>
  <si>
    <t>ホンダカーズ熊本東健軍店</t>
    <rPh sb="11" eb="12">
      <t>テン</t>
    </rPh>
    <phoneticPr fontId="2"/>
  </si>
  <si>
    <t>ネッツトヨタ高知(仮称)駅前通り</t>
    <phoneticPr fontId="2"/>
  </si>
  <si>
    <t>カーディーラー</t>
    <phoneticPr fontId="2"/>
  </si>
  <si>
    <t>関西マツダ松原店</t>
  </si>
  <si>
    <t>トヨタカローラ帯広店</t>
    <rPh sb="9" eb="10">
      <t>テン</t>
    </rPh>
    <phoneticPr fontId="2"/>
  </si>
  <si>
    <t>奈良日産自動車中古車販売</t>
  </si>
  <si>
    <t>カーディーラー</t>
    <phoneticPr fontId="2"/>
  </si>
  <si>
    <t>北陸マツダ開発本店</t>
    <rPh sb="5" eb="7">
      <t>カイハツ</t>
    </rPh>
    <rPh sb="7" eb="9">
      <t>ホンテン</t>
    </rPh>
    <phoneticPr fontId="2"/>
  </si>
  <si>
    <t>福井県福井市</t>
    <phoneticPr fontId="2"/>
  </si>
  <si>
    <t>2017.10</t>
    <phoneticPr fontId="2"/>
  </si>
  <si>
    <t>四国スバル高知浅橋通店</t>
  </si>
  <si>
    <t>関西マツダ池田店</t>
  </si>
  <si>
    <t>大阪府池田市</t>
    <phoneticPr fontId="2"/>
  </si>
  <si>
    <t>東北マツダ横手店</t>
  </si>
  <si>
    <t>秋田県横手市</t>
    <phoneticPr fontId="2"/>
  </si>
  <si>
    <t>東北マツダ本荘店</t>
  </si>
  <si>
    <t>秋田県由利本荘市</t>
    <phoneticPr fontId="2"/>
  </si>
  <si>
    <t>秋田トヨタ本荘店</t>
    <rPh sb="0" eb="2">
      <t>アキタ</t>
    </rPh>
    <rPh sb="5" eb="7">
      <t>ホンジョウ</t>
    </rPh>
    <rPh sb="7" eb="8">
      <t>テン</t>
    </rPh>
    <phoneticPr fontId="3"/>
  </si>
  <si>
    <t>S造</t>
    <phoneticPr fontId="2"/>
  </si>
  <si>
    <t>北陸マツダ金沢駅西店</t>
    <rPh sb="0" eb="2">
      <t>ホクリク</t>
    </rPh>
    <rPh sb="5" eb="7">
      <t>カナザワ</t>
    </rPh>
    <rPh sb="7" eb="9">
      <t>エキニシ</t>
    </rPh>
    <rPh sb="9" eb="10">
      <t>テン</t>
    </rPh>
    <phoneticPr fontId="3"/>
  </si>
  <si>
    <t>S造</t>
    <phoneticPr fontId="2"/>
  </si>
  <si>
    <t>西四国マツダ高知中央店</t>
  </si>
  <si>
    <t>高知県高知市</t>
    <phoneticPr fontId="2"/>
  </si>
  <si>
    <t>関西マツダ都島店</t>
    <rPh sb="0" eb="2">
      <t>カンサイ</t>
    </rPh>
    <rPh sb="5" eb="6">
      <t>ミヤコ</t>
    </rPh>
    <rPh sb="6" eb="7">
      <t>シマ</t>
    </rPh>
    <rPh sb="7" eb="8">
      <t>テン</t>
    </rPh>
    <phoneticPr fontId="3"/>
  </si>
  <si>
    <t>奈良日産大安寺店</t>
  </si>
  <si>
    <t>島根ダイハツ販売出雲店</t>
  </si>
  <si>
    <t>島根県出雲市</t>
    <phoneticPr fontId="2"/>
  </si>
  <si>
    <t>S造</t>
    <phoneticPr fontId="2"/>
  </si>
  <si>
    <t>ホンダカーズ埼玉中レイクタウン南店</t>
  </si>
  <si>
    <t>埼玉県越谷市</t>
    <phoneticPr fontId="2"/>
  </si>
  <si>
    <t>ホンダカーズ埼玉中レイクタウン南店工場棟</t>
    <rPh sb="17" eb="19">
      <t>コウジョウ</t>
    </rPh>
    <rPh sb="19" eb="20">
      <t>トウ</t>
    </rPh>
    <phoneticPr fontId="2"/>
  </si>
  <si>
    <t>埼玉県越谷市</t>
    <phoneticPr fontId="2"/>
  </si>
  <si>
    <t>北陸スバル福井開発店A棟</t>
    <rPh sb="11" eb="12">
      <t>トウ</t>
    </rPh>
    <phoneticPr fontId="3"/>
  </si>
  <si>
    <t>北陸スバル福井開発店B棟</t>
    <rPh sb="11" eb="12">
      <t>トウ</t>
    </rPh>
    <phoneticPr fontId="3"/>
  </si>
  <si>
    <t>カーディーラー</t>
    <phoneticPr fontId="2"/>
  </si>
  <si>
    <t>福井県福井市</t>
    <phoneticPr fontId="2"/>
  </si>
  <si>
    <t>平屋建</t>
    <phoneticPr fontId="2"/>
  </si>
  <si>
    <t>神奈川県川崎市</t>
    <phoneticPr fontId="2"/>
  </si>
  <si>
    <t>平屋建</t>
    <phoneticPr fontId="2"/>
  </si>
  <si>
    <t>MINI岡山</t>
  </si>
  <si>
    <t>ホンダカーズ青森五所川原店</t>
    <rPh sb="12" eb="13">
      <t>テン</t>
    </rPh>
    <phoneticPr fontId="2"/>
  </si>
  <si>
    <t>２階建</t>
    <phoneticPr fontId="2"/>
  </si>
  <si>
    <t>スズキ自販関西枚方店</t>
    <rPh sb="9" eb="10">
      <t>テン</t>
    </rPh>
    <phoneticPr fontId="2"/>
  </si>
  <si>
    <t>カーディーラー</t>
    <phoneticPr fontId="2"/>
  </si>
  <si>
    <t>２階建</t>
    <phoneticPr fontId="2"/>
  </si>
  <si>
    <t>クレタ北広島店</t>
  </si>
  <si>
    <t>ネッツトヨタ東都水元店</t>
  </si>
  <si>
    <t>関東マツダ吉野町センター</t>
  </si>
  <si>
    <t>２階建</t>
    <phoneticPr fontId="2"/>
  </si>
  <si>
    <t>MINI加古川</t>
  </si>
  <si>
    <t>みちのくクボタ稲垣店整備工場</t>
  </si>
  <si>
    <t>アウディ青森</t>
  </si>
  <si>
    <t>2019.10</t>
  </si>
  <si>
    <t>ネッツトヨタ東都おおたかの森店</t>
  </si>
  <si>
    <t>関東マツダ墨田店</t>
  </si>
  <si>
    <t>TNF-D</t>
    <phoneticPr fontId="2"/>
  </si>
  <si>
    <t>ダイハツ北海道販売岩見沢店</t>
  </si>
  <si>
    <t>ホンダカーズ市川東金東店</t>
  </si>
  <si>
    <t>TNF-D</t>
    <phoneticPr fontId="2"/>
  </si>
  <si>
    <t>宮城ダイハツ販売石巻店</t>
  </si>
  <si>
    <t>TNF-D・ハイブリッド</t>
    <phoneticPr fontId="2"/>
  </si>
  <si>
    <t>Jeep岡山</t>
  </si>
  <si>
    <t>TNF-D・ハイブリッド</t>
    <phoneticPr fontId="2"/>
  </si>
  <si>
    <t>TCN安来</t>
    <rPh sb="3" eb="5">
      <t>ヤスギ</t>
    </rPh>
    <phoneticPr fontId="2"/>
  </si>
  <si>
    <t>2020.10</t>
    <phoneticPr fontId="2"/>
  </si>
  <si>
    <t>東北マツダ名取店</t>
  </si>
  <si>
    <t>宮城県名取市</t>
  </si>
  <si>
    <t>BMW神戸</t>
  </si>
  <si>
    <t>ホンダカーズ徳島三軒屋</t>
  </si>
  <si>
    <t>ガソリンスタンド</t>
    <phoneticPr fontId="2"/>
  </si>
  <si>
    <t>キタセキ酒田SS</t>
  </si>
  <si>
    <t>ガソリンスタンド</t>
    <phoneticPr fontId="2"/>
  </si>
  <si>
    <t>キタセキR122号白岡店</t>
    <rPh sb="8" eb="9">
      <t>ゴウ</t>
    </rPh>
    <rPh sb="11" eb="12">
      <t>テン</t>
    </rPh>
    <phoneticPr fontId="3"/>
  </si>
  <si>
    <t>ガソリンスタンド</t>
    <phoneticPr fontId="2"/>
  </si>
  <si>
    <t>WT</t>
    <phoneticPr fontId="2"/>
  </si>
  <si>
    <t>バローセルフスタンド稲沢平和店</t>
    <rPh sb="14" eb="15">
      <t>テン</t>
    </rPh>
    <phoneticPr fontId="2"/>
  </si>
  <si>
    <t>キタセキルート7蓮野インター給油所</t>
  </si>
  <si>
    <t>-</t>
    <phoneticPr fontId="2"/>
  </si>
  <si>
    <t>-</t>
    <phoneticPr fontId="2"/>
  </si>
  <si>
    <t>WT</t>
    <phoneticPr fontId="2"/>
  </si>
  <si>
    <t>キタセキルート7蓮野インター</t>
  </si>
  <si>
    <t>濃飛西濃運輸上越支店</t>
    <rPh sb="6" eb="8">
      <t>ジョウエツ</t>
    </rPh>
    <rPh sb="8" eb="10">
      <t>シテン</t>
    </rPh>
    <phoneticPr fontId="3"/>
  </si>
  <si>
    <t>平屋建</t>
    <phoneticPr fontId="2"/>
  </si>
  <si>
    <t>WT</t>
    <phoneticPr fontId="2"/>
  </si>
  <si>
    <t>DD4号線庄和インターSS</t>
  </si>
  <si>
    <t>埼玉県春日部市</t>
    <phoneticPr fontId="2"/>
  </si>
  <si>
    <t>キタセキR-17号伊勢崎SS</t>
    <rPh sb="8" eb="9">
      <t>ゴウ</t>
    </rPh>
    <rPh sb="9" eb="12">
      <t>イセサキ</t>
    </rPh>
    <phoneticPr fontId="3"/>
  </si>
  <si>
    <t>S造</t>
    <phoneticPr fontId="2"/>
  </si>
  <si>
    <t>WT</t>
    <phoneticPr fontId="2"/>
  </si>
  <si>
    <t>㈱キタセキR294下妻SS</t>
    <rPh sb="9" eb="11">
      <t>シモヅマ</t>
    </rPh>
    <phoneticPr fontId="3"/>
  </si>
  <si>
    <t>ガソリンスタンド</t>
    <phoneticPr fontId="2"/>
  </si>
  <si>
    <t>平屋建</t>
    <phoneticPr fontId="2"/>
  </si>
  <si>
    <t>千葉北水素ステーション</t>
  </si>
  <si>
    <t>ガソリンスタンド</t>
  </si>
  <si>
    <t>千葉県千葉市</t>
  </si>
  <si>
    <t>三郷市立新和小学校仮設教室</t>
    <rPh sb="0" eb="2">
      <t>ミサト</t>
    </rPh>
    <rPh sb="2" eb="4">
      <t>シリツ</t>
    </rPh>
    <rPh sb="4" eb="6">
      <t>シンワ</t>
    </rPh>
    <rPh sb="6" eb="7">
      <t>ショウ</t>
    </rPh>
    <rPh sb="7" eb="9">
      <t>ガッコウ</t>
    </rPh>
    <rPh sb="9" eb="11">
      <t>カセツ</t>
    </rPh>
    <rPh sb="11" eb="13">
      <t>キョウシツ</t>
    </rPh>
    <phoneticPr fontId="3"/>
  </si>
  <si>
    <t>学校</t>
    <phoneticPr fontId="2"/>
  </si>
  <si>
    <t>３階建</t>
    <phoneticPr fontId="2"/>
  </si>
  <si>
    <t>RC造</t>
    <phoneticPr fontId="2"/>
  </si>
  <si>
    <t>夙川学院ポートアイランドキャンパススポーツ棟</t>
  </si>
  <si>
    <t>阪神自動車専門学校</t>
  </si>
  <si>
    <t>伊豆長岡学園</t>
  </si>
  <si>
    <t>静岡県伊豆の国市</t>
    <phoneticPr fontId="2"/>
  </si>
  <si>
    <t>RC造</t>
    <phoneticPr fontId="2"/>
  </si>
  <si>
    <t>東京理科大学学生寮</t>
  </si>
  <si>
    <t>千葉県野田市</t>
    <phoneticPr fontId="2"/>
  </si>
  <si>
    <t>カインズモール大利根Cベイシア電器棟</t>
    <rPh sb="15" eb="17">
      <t>デンキ</t>
    </rPh>
    <rPh sb="17" eb="18">
      <t>トウ</t>
    </rPh>
    <phoneticPr fontId="3"/>
  </si>
  <si>
    <t>ベイシア電器玉造店</t>
    <rPh sb="4" eb="6">
      <t>デンキ</t>
    </rPh>
    <rPh sb="6" eb="8">
      <t>タマツクリ</t>
    </rPh>
    <rPh sb="8" eb="9">
      <t>テン</t>
    </rPh>
    <phoneticPr fontId="3"/>
  </si>
  <si>
    <t>ケーズデンキ仙台太白店</t>
    <rPh sb="6" eb="8">
      <t>センダイ</t>
    </rPh>
    <rPh sb="8" eb="9">
      <t>フト</t>
    </rPh>
    <rPh sb="9" eb="10">
      <t>シロ</t>
    </rPh>
    <rPh sb="10" eb="11">
      <t>ミセ</t>
    </rPh>
    <phoneticPr fontId="3"/>
  </si>
  <si>
    <t>平屋建</t>
    <phoneticPr fontId="2"/>
  </si>
  <si>
    <t>ケーズデンキ本巣店</t>
    <rPh sb="6" eb="8">
      <t>モトス</t>
    </rPh>
    <rPh sb="8" eb="9">
      <t>テン</t>
    </rPh>
    <phoneticPr fontId="3"/>
  </si>
  <si>
    <t>ケーズデンキ幸手店</t>
    <rPh sb="6" eb="7">
      <t>サチ</t>
    </rPh>
    <rPh sb="7" eb="8">
      <t>テ</t>
    </rPh>
    <rPh sb="8" eb="9">
      <t>テン</t>
    </rPh>
    <phoneticPr fontId="3"/>
  </si>
  <si>
    <t>ケーズデンキ大河原店</t>
    <rPh sb="6" eb="9">
      <t>オオガワラ</t>
    </rPh>
    <rPh sb="9" eb="10">
      <t>テン</t>
    </rPh>
    <phoneticPr fontId="3"/>
  </si>
  <si>
    <t>ケーズデンキ鷹巣店</t>
    <phoneticPr fontId="2"/>
  </si>
  <si>
    <t>ジョーシン高岡蓮花寺店</t>
    <rPh sb="5" eb="7">
      <t>タカオカ</t>
    </rPh>
    <rPh sb="7" eb="8">
      <t>レン</t>
    </rPh>
    <rPh sb="8" eb="9">
      <t>ハナ</t>
    </rPh>
    <rPh sb="9" eb="10">
      <t>テラ</t>
    </rPh>
    <rPh sb="10" eb="11">
      <t>テン</t>
    </rPh>
    <phoneticPr fontId="3"/>
  </si>
  <si>
    <t>ジョーシン射水店</t>
    <rPh sb="7" eb="8">
      <t>テン</t>
    </rPh>
    <phoneticPr fontId="2"/>
  </si>
  <si>
    <t>ケーズデンキ東生駒店</t>
    <rPh sb="9" eb="10">
      <t>テン</t>
    </rPh>
    <phoneticPr fontId="2"/>
  </si>
  <si>
    <t>ケーズデンキ佐沼店</t>
    <rPh sb="6" eb="7">
      <t>サ</t>
    </rPh>
    <rPh sb="7" eb="8">
      <t>ヌマ</t>
    </rPh>
    <rPh sb="8" eb="9">
      <t>テン</t>
    </rPh>
    <phoneticPr fontId="3"/>
  </si>
  <si>
    <t>100満ボルト東苗穂店</t>
    <rPh sb="10" eb="11">
      <t>テン</t>
    </rPh>
    <phoneticPr fontId="2"/>
  </si>
  <si>
    <t>ハイブリッド</t>
    <phoneticPr fontId="2"/>
  </si>
  <si>
    <t>ジョーシン東大阪長田西店</t>
    <rPh sb="5" eb="6">
      <t>ヒガシ</t>
    </rPh>
    <rPh sb="6" eb="8">
      <t>オオサカ</t>
    </rPh>
    <phoneticPr fontId="3"/>
  </si>
  <si>
    <t>大阪府東大阪市</t>
    <phoneticPr fontId="2"/>
  </si>
  <si>
    <t>テックランド羽生店</t>
  </si>
  <si>
    <t>柿崎セレモニーホールへいあん</t>
  </si>
  <si>
    <t>オーロラホール南浦和</t>
    <rPh sb="7" eb="8">
      <t>ミナミ</t>
    </rPh>
    <rPh sb="8" eb="10">
      <t>ウラワ</t>
    </rPh>
    <phoneticPr fontId="3"/>
  </si>
  <si>
    <t>沖縄ブライダルプラン本館</t>
    <rPh sb="0" eb="2">
      <t>オキナワ</t>
    </rPh>
    <rPh sb="10" eb="12">
      <t>ホンカン</t>
    </rPh>
    <phoneticPr fontId="3"/>
  </si>
  <si>
    <t>北九州若松ホール</t>
    <rPh sb="0" eb="3">
      <t>キタキュウシュウ</t>
    </rPh>
    <rPh sb="3" eb="5">
      <t>ワカマツ</t>
    </rPh>
    <phoneticPr fontId="3"/>
  </si>
  <si>
    <t>イズモホール桜丘</t>
    <rPh sb="6" eb="8">
      <t>サクラオカ</t>
    </rPh>
    <phoneticPr fontId="3"/>
  </si>
  <si>
    <t>JA葬祭やすらぎホールつがる</t>
    <rPh sb="2" eb="4">
      <t>ソウサイ</t>
    </rPh>
    <phoneticPr fontId="3"/>
  </si>
  <si>
    <t>セレモニーホール越谷</t>
    <rPh sb="8" eb="10">
      <t>コシガヤ</t>
    </rPh>
    <phoneticPr fontId="3"/>
  </si>
  <si>
    <t>３階建</t>
    <phoneticPr fontId="2"/>
  </si>
  <si>
    <t>イズモホール篠原</t>
  </si>
  <si>
    <t>イズモホール根堅</t>
  </si>
  <si>
    <t>みどりサービスやすらぎホールさかた</t>
  </si>
  <si>
    <t>セレモニーホール春藤</t>
    <rPh sb="8" eb="10">
      <t>ハルフジ</t>
    </rPh>
    <phoneticPr fontId="2"/>
  </si>
  <si>
    <t>青森県五所川原市</t>
    <phoneticPr fontId="2"/>
  </si>
  <si>
    <t>家族葬ホール一休館船岡</t>
    <rPh sb="0" eb="2">
      <t>カゾク</t>
    </rPh>
    <rPh sb="2" eb="3">
      <t>ソウ</t>
    </rPh>
    <rPh sb="6" eb="8">
      <t>イッキュウ</t>
    </rPh>
    <rPh sb="8" eb="9">
      <t>カン</t>
    </rPh>
    <rPh sb="9" eb="11">
      <t>フナオカ</t>
    </rPh>
    <phoneticPr fontId="3"/>
  </si>
  <si>
    <t>2018.10</t>
    <phoneticPr fontId="2"/>
  </si>
  <si>
    <t>宮城県柴田郡</t>
    <phoneticPr fontId="2"/>
  </si>
  <si>
    <t>ラサンブレ御所
【旧名】有料老人ホーム・デイサービスセンター</t>
    <rPh sb="5" eb="7">
      <t>ゴショ</t>
    </rPh>
    <phoneticPr fontId="3"/>
  </si>
  <si>
    <t>２階建</t>
    <phoneticPr fontId="2"/>
  </si>
  <si>
    <t>ハイブリッド</t>
    <phoneticPr fontId="2"/>
  </si>
  <si>
    <t>旗艦長門</t>
  </si>
  <si>
    <t>オームラ新会館</t>
  </si>
  <si>
    <t>富士葬祭聖一色</t>
  </si>
  <si>
    <t>新香登ATC機器室</t>
    <rPh sb="6" eb="8">
      <t>キキ</t>
    </rPh>
    <phoneticPr fontId="3"/>
  </si>
  <si>
    <t>新庄ATC機器室</t>
    <phoneticPr fontId="2"/>
  </si>
  <si>
    <t>平屋建</t>
    <phoneticPr fontId="2"/>
  </si>
  <si>
    <t>新西宮ATC機器室</t>
    <phoneticPr fontId="2"/>
  </si>
  <si>
    <t>新塚本ATC機器室</t>
    <phoneticPr fontId="2"/>
  </si>
  <si>
    <t>厚狭駅信号機器室</t>
    <rPh sb="0" eb="3">
      <t>アサエキ</t>
    </rPh>
    <rPh sb="3" eb="5">
      <t>シンゴウ</t>
    </rPh>
    <rPh sb="5" eb="7">
      <t>キキ</t>
    </rPh>
    <rPh sb="7" eb="8">
      <t>シツ</t>
    </rPh>
    <phoneticPr fontId="3"/>
  </si>
  <si>
    <t>平屋建</t>
    <phoneticPr fontId="2"/>
  </si>
  <si>
    <t>竹原信号機器室</t>
    <rPh sb="0" eb="2">
      <t>タケハラ</t>
    </rPh>
    <rPh sb="2" eb="4">
      <t>シンゴウ</t>
    </rPh>
    <rPh sb="4" eb="6">
      <t>キキ</t>
    </rPh>
    <rPh sb="6" eb="7">
      <t>シツ</t>
    </rPh>
    <phoneticPr fontId="3"/>
  </si>
  <si>
    <t>平屋建</t>
    <phoneticPr fontId="2"/>
  </si>
  <si>
    <t>共同住宅</t>
    <rPh sb="0" eb="2">
      <t>キョウドウ</t>
    </rPh>
    <rPh sb="2" eb="4">
      <t>ジュウタク</t>
    </rPh>
    <phoneticPr fontId="2"/>
  </si>
  <si>
    <t>JRBハイツ矢賀</t>
    <rPh sb="6" eb="8">
      <t>ヤガ</t>
    </rPh>
    <phoneticPr fontId="3"/>
  </si>
  <si>
    <t>３階建</t>
    <rPh sb="1" eb="3">
      <t>カイダ</t>
    </rPh>
    <phoneticPr fontId="2"/>
  </si>
  <si>
    <t>下条マンション4丁目マンション　</t>
    <phoneticPr fontId="2"/>
  </si>
  <si>
    <t>勝部マンション</t>
    <rPh sb="0" eb="2">
      <t>カツベ</t>
    </rPh>
    <phoneticPr fontId="3"/>
  </si>
  <si>
    <t>西長柄マンション</t>
    <rPh sb="0" eb="1">
      <t>ニシ</t>
    </rPh>
    <rPh sb="1" eb="3">
      <t>ナガラ</t>
    </rPh>
    <phoneticPr fontId="3"/>
  </si>
  <si>
    <t>メゾンヴェｰル出雲</t>
    <rPh sb="7" eb="9">
      <t>イズモ</t>
    </rPh>
    <phoneticPr fontId="3"/>
  </si>
  <si>
    <t>３階建</t>
    <phoneticPr fontId="2"/>
  </si>
  <si>
    <t>ルネスマンション千住旭町</t>
    <rPh sb="8" eb="10">
      <t>センジュ</t>
    </rPh>
    <rPh sb="10" eb="11">
      <t>アサヒ</t>
    </rPh>
    <rPh sb="11" eb="12">
      <t>マチ</t>
    </rPh>
    <phoneticPr fontId="2"/>
  </si>
  <si>
    <t>６階建</t>
    <phoneticPr fontId="2"/>
  </si>
  <si>
    <t>RC造</t>
    <phoneticPr fontId="2"/>
  </si>
  <si>
    <t>福島県復興公営住宅（関船団地１号棟）</t>
  </si>
  <si>
    <t>2015.10</t>
  </si>
  <si>
    <t>福島県復興公営住宅（関船団地２号棟）</t>
  </si>
  <si>
    <t>３階建</t>
    <phoneticPr fontId="2"/>
  </si>
  <si>
    <t>T-BAGS</t>
    <phoneticPr fontId="2"/>
  </si>
  <si>
    <t>コニーリョ西出雲（勝部マンションⅡ）</t>
    <rPh sb="9" eb="11">
      <t>カツベ</t>
    </rPh>
    <phoneticPr fontId="3"/>
  </si>
  <si>
    <t>共同住宅</t>
    <rPh sb="0" eb="4">
      <t>キョウドウジュウタク</t>
    </rPh>
    <phoneticPr fontId="2"/>
  </si>
  <si>
    <t xml:space="preserve">ロジュマン松原Part2 </t>
  </si>
  <si>
    <t>大阪府大阪市</t>
    <phoneticPr fontId="2"/>
  </si>
  <si>
    <t>南佃分譲マンション</t>
    <rPh sb="0" eb="1">
      <t>ミナミ</t>
    </rPh>
    <rPh sb="1" eb="2">
      <t>ツクダ</t>
    </rPh>
    <rPh sb="2" eb="4">
      <t>ブンジョウ</t>
    </rPh>
    <phoneticPr fontId="3"/>
  </si>
  <si>
    <t>５階建</t>
    <phoneticPr fontId="2"/>
  </si>
  <si>
    <t>RC造</t>
    <phoneticPr fontId="2"/>
  </si>
  <si>
    <t>上塩冶マンション</t>
    <rPh sb="0" eb="1">
      <t>ウエ</t>
    </rPh>
    <rPh sb="1" eb="3">
      <t>シオジ</t>
    </rPh>
    <phoneticPr fontId="3"/>
  </si>
  <si>
    <t>島根県出雲市</t>
    <phoneticPr fontId="2"/>
  </si>
  <si>
    <t>RC造</t>
    <phoneticPr fontId="2"/>
  </si>
  <si>
    <t>大串定住促進住宅整備事業</t>
  </si>
  <si>
    <t>広島県豊田郡</t>
    <phoneticPr fontId="2"/>
  </si>
  <si>
    <t>クレバハウス潮崎1</t>
  </si>
  <si>
    <t>沖縄県糸満市</t>
    <phoneticPr fontId="2"/>
  </si>
  <si>
    <t>クレバハウス潮崎2</t>
  </si>
  <si>
    <t>沖縄県糸満市</t>
    <phoneticPr fontId="2"/>
  </si>
  <si>
    <t>３階建</t>
    <phoneticPr fontId="2"/>
  </si>
  <si>
    <t>大京新工場従業員宿舎</t>
    <phoneticPr fontId="3"/>
  </si>
  <si>
    <t>２階建</t>
    <phoneticPr fontId="2"/>
  </si>
  <si>
    <t>芹澤共同住宅</t>
    <rPh sb="0" eb="2">
      <t>セリザワ</t>
    </rPh>
    <rPh sb="2" eb="4">
      <t>キョウドウ</t>
    </rPh>
    <rPh sb="4" eb="6">
      <t>ジュウタク</t>
    </rPh>
    <phoneticPr fontId="3"/>
  </si>
  <si>
    <t>共同住宅</t>
    <rPh sb="0" eb="2">
      <t>キョウドウ</t>
    </rPh>
    <phoneticPr fontId="2"/>
  </si>
  <si>
    <t>静岡県沼津市</t>
    <phoneticPr fontId="2"/>
  </si>
  <si>
    <t>２階建</t>
    <phoneticPr fontId="2"/>
  </si>
  <si>
    <t>七十七BK内脇支店</t>
    <rPh sb="0" eb="3">
      <t>ナナジュウナナ</t>
    </rPh>
    <rPh sb="5" eb="6">
      <t>ウチ</t>
    </rPh>
    <rPh sb="6" eb="7">
      <t>ワキ</t>
    </rPh>
    <rPh sb="7" eb="9">
      <t>シテン</t>
    </rPh>
    <phoneticPr fontId="3"/>
  </si>
  <si>
    <t>大分銀行しきど支店</t>
    <rPh sb="0" eb="2">
      <t>オオイタ</t>
    </rPh>
    <rPh sb="2" eb="4">
      <t>ギンコウ</t>
    </rPh>
    <rPh sb="7" eb="9">
      <t>シテン</t>
    </rPh>
    <phoneticPr fontId="3"/>
  </si>
  <si>
    <t>みちのく銀行沖館支店</t>
    <rPh sb="4" eb="6">
      <t>ギンコウ</t>
    </rPh>
    <rPh sb="6" eb="8">
      <t>オキダテ</t>
    </rPh>
    <rPh sb="8" eb="10">
      <t>シテン</t>
    </rPh>
    <phoneticPr fontId="3"/>
  </si>
  <si>
    <t>平屋建</t>
    <phoneticPr fontId="2"/>
  </si>
  <si>
    <t>石巻商工信用金庫</t>
  </si>
  <si>
    <t>仙北信用組合迫支店</t>
  </si>
  <si>
    <t>枚方信用金庫門真東支店</t>
  </si>
  <si>
    <t>クラブハウス</t>
    <phoneticPr fontId="2"/>
  </si>
  <si>
    <t>軽井沢72クラブハウス</t>
    <rPh sb="0" eb="3">
      <t>カルイザワ</t>
    </rPh>
    <phoneticPr fontId="3"/>
  </si>
  <si>
    <t>クラブハウス</t>
    <phoneticPr fontId="2"/>
  </si>
  <si>
    <t>クラブハウス</t>
    <phoneticPr fontId="2"/>
  </si>
  <si>
    <t>２階建</t>
    <phoneticPr fontId="2"/>
  </si>
  <si>
    <t>白洗舎安来店</t>
    <rPh sb="3" eb="4">
      <t>ヤス</t>
    </rPh>
    <rPh sb="4" eb="5">
      <t>ク</t>
    </rPh>
    <rPh sb="5" eb="6">
      <t>テン</t>
    </rPh>
    <phoneticPr fontId="3"/>
  </si>
  <si>
    <t xml:space="preserve">M－STUDIO両名工場 </t>
  </si>
  <si>
    <t>北川精機EDLC工場</t>
    <rPh sb="0" eb="1">
      <t>キタ</t>
    </rPh>
    <rPh sb="1" eb="2">
      <t>ガワ</t>
    </rPh>
    <rPh sb="2" eb="4">
      <t>セイキ</t>
    </rPh>
    <rPh sb="8" eb="10">
      <t>コウジョウ</t>
    </rPh>
    <phoneticPr fontId="3"/>
  </si>
  <si>
    <t>サン工業工場</t>
    <rPh sb="2" eb="4">
      <t>コウギョウ</t>
    </rPh>
    <rPh sb="4" eb="6">
      <t>コウジョウ</t>
    </rPh>
    <phoneticPr fontId="3"/>
  </si>
  <si>
    <t>2007.10</t>
    <phoneticPr fontId="2"/>
  </si>
  <si>
    <t>OKAMOTO VIETNAM FACTORY</t>
  </si>
  <si>
    <t>ベトナム</t>
    <phoneticPr fontId="2"/>
  </si>
  <si>
    <t>-</t>
    <phoneticPr fontId="2"/>
  </si>
  <si>
    <t>広島醤油</t>
    <rPh sb="0" eb="2">
      <t>ヒロシマ</t>
    </rPh>
    <rPh sb="2" eb="4">
      <t>ショウユ</t>
    </rPh>
    <phoneticPr fontId="3"/>
  </si>
  <si>
    <t>工場</t>
    <rPh sb="0" eb="2">
      <t>コウジョウ</t>
    </rPh>
    <phoneticPr fontId="4"/>
  </si>
  <si>
    <t>スギヤマ自動車テスター場</t>
    <rPh sb="4" eb="7">
      <t>ジドウシャ</t>
    </rPh>
    <rPh sb="11" eb="12">
      <t>ジョウ</t>
    </rPh>
    <phoneticPr fontId="3"/>
  </si>
  <si>
    <t>工場</t>
    <phoneticPr fontId="2"/>
  </si>
  <si>
    <t>2010.10</t>
    <phoneticPr fontId="2"/>
  </si>
  <si>
    <t>東亜紙業三郷工場</t>
    <rPh sb="0" eb="1">
      <t>ヒガシ</t>
    </rPh>
    <rPh sb="1" eb="2">
      <t>ア</t>
    </rPh>
    <rPh sb="2" eb="3">
      <t>カミ</t>
    </rPh>
    <rPh sb="3" eb="4">
      <t>ギョウ</t>
    </rPh>
    <rPh sb="4" eb="6">
      <t>ミサト</t>
    </rPh>
    <rPh sb="6" eb="8">
      <t>コウジョウ</t>
    </rPh>
    <phoneticPr fontId="3"/>
  </si>
  <si>
    <t>SHIMA SEIKI FACTORY AMENITY</t>
  </si>
  <si>
    <t>2011.10</t>
    <phoneticPr fontId="2"/>
  </si>
  <si>
    <t xml:space="preserve">えんとく培養センターリサイクル施設 
</t>
  </si>
  <si>
    <t>2011.10</t>
    <phoneticPr fontId="2"/>
  </si>
  <si>
    <t>丸中ゴム工業加木屋町倉庫</t>
    <rPh sb="0" eb="1">
      <t>マル</t>
    </rPh>
    <rPh sb="1" eb="2">
      <t>ナカ</t>
    </rPh>
    <rPh sb="4" eb="6">
      <t>コウギョウ</t>
    </rPh>
    <rPh sb="6" eb="7">
      <t>クワ</t>
    </rPh>
    <rPh sb="7" eb="8">
      <t>キ</t>
    </rPh>
    <rPh sb="8" eb="9">
      <t>ヤ</t>
    </rPh>
    <rPh sb="9" eb="10">
      <t>チョウ</t>
    </rPh>
    <rPh sb="10" eb="12">
      <t>ソウコ</t>
    </rPh>
    <phoneticPr fontId="3"/>
  </si>
  <si>
    <t>望月工業佐賀工場</t>
  </si>
  <si>
    <t>リョービ東工場</t>
    <rPh sb="4" eb="5">
      <t>ヒガシ</t>
    </rPh>
    <rPh sb="5" eb="7">
      <t>コウジョウ</t>
    </rPh>
    <phoneticPr fontId="3"/>
  </si>
  <si>
    <t>佐藤鋼材第二工場</t>
    <rPh sb="0" eb="2">
      <t>サトウ</t>
    </rPh>
    <rPh sb="2" eb="4">
      <t>コウザイ</t>
    </rPh>
    <rPh sb="4" eb="6">
      <t>ダイニ</t>
    </rPh>
    <rPh sb="6" eb="8">
      <t>コウジョウ</t>
    </rPh>
    <phoneticPr fontId="3"/>
  </si>
  <si>
    <t>山陰一畑クッキング</t>
    <rPh sb="0" eb="2">
      <t>サンイン</t>
    </rPh>
    <rPh sb="2" eb="3">
      <t>イチ</t>
    </rPh>
    <rPh sb="3" eb="4">
      <t>ハタ</t>
    </rPh>
    <phoneticPr fontId="3"/>
  </si>
  <si>
    <t>カネキチ阿部源食品工場</t>
    <rPh sb="4" eb="6">
      <t>アベ</t>
    </rPh>
    <rPh sb="6" eb="7">
      <t>ゲン</t>
    </rPh>
    <rPh sb="7" eb="9">
      <t>ショクヒン</t>
    </rPh>
    <rPh sb="9" eb="11">
      <t>コウジョウ</t>
    </rPh>
    <phoneticPr fontId="3"/>
  </si>
  <si>
    <t>２階建</t>
    <phoneticPr fontId="2"/>
  </si>
  <si>
    <t>T-BAGS</t>
    <phoneticPr fontId="2"/>
  </si>
  <si>
    <t>佐野製作所工場</t>
    <rPh sb="0" eb="2">
      <t>サノ</t>
    </rPh>
    <rPh sb="2" eb="5">
      <t>セイサクショ</t>
    </rPh>
    <rPh sb="5" eb="7">
      <t>コウジョウ</t>
    </rPh>
    <phoneticPr fontId="3"/>
  </si>
  <si>
    <t>協伸建材工業新潟営業所工場</t>
    <rPh sb="0" eb="1">
      <t>キョウ</t>
    </rPh>
    <rPh sb="1" eb="2">
      <t>シン</t>
    </rPh>
    <rPh sb="2" eb="4">
      <t>ケンザイ</t>
    </rPh>
    <rPh sb="4" eb="6">
      <t>コウギョウ</t>
    </rPh>
    <rPh sb="6" eb="8">
      <t>ニイガタ</t>
    </rPh>
    <rPh sb="8" eb="11">
      <t>エイギョウショ</t>
    </rPh>
    <rPh sb="11" eb="13">
      <t>コウジョウ</t>
    </rPh>
    <phoneticPr fontId="3"/>
  </si>
  <si>
    <t>シートス本社事務所</t>
    <rPh sb="4" eb="6">
      <t>ホンシャ</t>
    </rPh>
    <rPh sb="6" eb="8">
      <t>ジム</t>
    </rPh>
    <rPh sb="8" eb="9">
      <t>ショ</t>
    </rPh>
    <phoneticPr fontId="3"/>
  </si>
  <si>
    <t>六甲アイランドフェラーリ</t>
    <rPh sb="0" eb="2">
      <t>ロッコウ</t>
    </rPh>
    <phoneticPr fontId="3"/>
  </si>
  <si>
    <t>ミヤカン新工場</t>
    <rPh sb="4" eb="5">
      <t>シン</t>
    </rPh>
    <rPh sb="5" eb="7">
      <t>コウジョウ</t>
    </rPh>
    <phoneticPr fontId="3"/>
  </si>
  <si>
    <t>ミヤカン新工場機械室棟</t>
    <rPh sb="4" eb="5">
      <t>シン</t>
    </rPh>
    <rPh sb="5" eb="7">
      <t>コウジョウ</t>
    </rPh>
    <rPh sb="7" eb="10">
      <t>キカイシツ</t>
    </rPh>
    <rPh sb="10" eb="11">
      <t>トウ</t>
    </rPh>
    <phoneticPr fontId="3"/>
  </si>
  <si>
    <t>ミヤカン新工場排水処理棟</t>
    <rPh sb="4" eb="5">
      <t>シン</t>
    </rPh>
    <rPh sb="5" eb="7">
      <t>コウジョウ</t>
    </rPh>
    <rPh sb="7" eb="9">
      <t>ハイスイ</t>
    </rPh>
    <rPh sb="9" eb="11">
      <t>ショリ</t>
    </rPh>
    <rPh sb="11" eb="12">
      <t>トウ</t>
    </rPh>
    <phoneticPr fontId="3"/>
  </si>
  <si>
    <t>大剛新工場</t>
    <rPh sb="0" eb="1">
      <t>ダイ</t>
    </rPh>
    <rPh sb="1" eb="2">
      <t>ツヨシ</t>
    </rPh>
    <rPh sb="2" eb="5">
      <t>シンコウジョウ</t>
    </rPh>
    <phoneticPr fontId="3"/>
  </si>
  <si>
    <t>こだましめじ工場</t>
    <rPh sb="6" eb="8">
      <t>コウジョウ</t>
    </rPh>
    <phoneticPr fontId="3"/>
  </si>
  <si>
    <t>味の素川崎事業所工場見学施設</t>
    <rPh sb="0" eb="1">
      <t>アジ</t>
    </rPh>
    <rPh sb="2" eb="3">
      <t>モト</t>
    </rPh>
    <phoneticPr fontId="3"/>
  </si>
  <si>
    <t>2014.10</t>
    <phoneticPr fontId="2"/>
  </si>
  <si>
    <t>弓ヶ浜水産工場</t>
    <rPh sb="0" eb="3">
      <t>ユミガハマ</t>
    </rPh>
    <rPh sb="3" eb="5">
      <t>スイサン</t>
    </rPh>
    <rPh sb="5" eb="7">
      <t>コウジョウ</t>
    </rPh>
    <phoneticPr fontId="3"/>
  </si>
  <si>
    <t>こと京都向島作業場</t>
    <rPh sb="2" eb="4">
      <t>キョウト</t>
    </rPh>
    <rPh sb="4" eb="6">
      <t>ムコウジマ</t>
    </rPh>
    <rPh sb="6" eb="8">
      <t>サギョウ</t>
    </rPh>
    <rPh sb="8" eb="9">
      <t>バ</t>
    </rPh>
    <phoneticPr fontId="3"/>
  </si>
  <si>
    <t>弓ヶ浜水産排水処理施設</t>
    <phoneticPr fontId="2"/>
  </si>
  <si>
    <t>キムラ鉄工所事務所</t>
    <rPh sb="3" eb="6">
      <t>テッコウショ</t>
    </rPh>
    <rPh sb="6" eb="8">
      <t>ジム</t>
    </rPh>
    <rPh sb="8" eb="9">
      <t>ショ</t>
    </rPh>
    <phoneticPr fontId="3"/>
  </si>
  <si>
    <t>リードR3工場</t>
  </si>
  <si>
    <t>宇多興産工場</t>
    <rPh sb="0" eb="2">
      <t>ウタ</t>
    </rPh>
    <rPh sb="2" eb="4">
      <t>コウサン</t>
    </rPh>
    <rPh sb="4" eb="6">
      <t>コウジョウ</t>
    </rPh>
    <phoneticPr fontId="3"/>
  </si>
  <si>
    <t>鳥繁産業本社工場</t>
    <rPh sb="0" eb="1">
      <t>トリ</t>
    </rPh>
    <rPh sb="1" eb="2">
      <t>シゲ</t>
    </rPh>
    <rPh sb="2" eb="4">
      <t>サンギョウ</t>
    </rPh>
    <rPh sb="4" eb="6">
      <t>ホンシャ</t>
    </rPh>
    <rPh sb="6" eb="8">
      <t>コウジョウ</t>
    </rPh>
    <phoneticPr fontId="3"/>
  </si>
  <si>
    <t>ジェイ・ポートリサイクル工場</t>
  </si>
  <si>
    <t>アドバネクス埼玉工場</t>
  </si>
  <si>
    <t>T-BAGS</t>
    <phoneticPr fontId="2"/>
  </si>
  <si>
    <t>日清食材工場</t>
  </si>
  <si>
    <t>ハタノ印刷工場</t>
  </si>
  <si>
    <t>美濃工業坂本工場</t>
  </si>
  <si>
    <t>高萩自動車工業車検場</t>
  </si>
  <si>
    <t>アリオンテック第3工場</t>
  </si>
  <si>
    <t>ナルシマ工業工場</t>
    <rPh sb="6" eb="8">
      <t>コウジョウ</t>
    </rPh>
    <phoneticPr fontId="2"/>
  </si>
  <si>
    <t>２階建</t>
    <phoneticPr fontId="2"/>
  </si>
  <si>
    <t>日立建機山陰営業所</t>
  </si>
  <si>
    <t>やまみ滋賀工場</t>
  </si>
  <si>
    <t>中津川リサイクルセンター</t>
  </si>
  <si>
    <t>RC造</t>
    <phoneticPr fontId="2"/>
  </si>
  <si>
    <t>吉田容器店第2立花ヤード</t>
  </si>
  <si>
    <t>ケーアイ・オギワラ9号棟・10号棟</t>
    <rPh sb="10" eb="11">
      <t>ゴウ</t>
    </rPh>
    <rPh sb="11" eb="12">
      <t>トウ</t>
    </rPh>
    <rPh sb="15" eb="16">
      <t>ゴウ</t>
    </rPh>
    <rPh sb="16" eb="17">
      <t>トウ</t>
    </rPh>
    <phoneticPr fontId="2"/>
  </si>
  <si>
    <t>ハイブリッド</t>
    <phoneticPr fontId="2"/>
  </si>
  <si>
    <t>遠藤商事新野菜工場</t>
  </si>
  <si>
    <t>中部工業工場</t>
    <rPh sb="4" eb="6">
      <t>コウジョウ</t>
    </rPh>
    <phoneticPr fontId="2"/>
  </si>
  <si>
    <t>ほのぼの会厨房棟</t>
  </si>
  <si>
    <t>三井造船㈱ブラスト工場</t>
  </si>
  <si>
    <t>益田自動車工業</t>
    <rPh sb="0" eb="2">
      <t>マスダ</t>
    </rPh>
    <rPh sb="2" eb="5">
      <t>ジドウシャ</t>
    </rPh>
    <rPh sb="5" eb="7">
      <t>コウギョウ</t>
    </rPh>
    <phoneticPr fontId="3"/>
  </si>
  <si>
    <t>益田自動車</t>
    <rPh sb="0" eb="2">
      <t>マスダ</t>
    </rPh>
    <rPh sb="2" eb="5">
      <t>ジドウシャ</t>
    </rPh>
    <phoneticPr fontId="3"/>
  </si>
  <si>
    <t>２階建</t>
    <phoneticPr fontId="2"/>
  </si>
  <si>
    <t>石井製作所社屋工場</t>
  </si>
  <si>
    <t>ナプラス産業廃棄物</t>
  </si>
  <si>
    <t>シシドモータース工場</t>
    <rPh sb="8" eb="10">
      <t>コウジョウ</t>
    </rPh>
    <phoneticPr fontId="2"/>
  </si>
  <si>
    <t>日立建機市川整備センター</t>
  </si>
  <si>
    <t>高砂医科工業柏工場</t>
  </si>
  <si>
    <t>巽冷凍食品㈱加工場</t>
    <rPh sb="0" eb="1">
      <t>タツミ</t>
    </rPh>
    <rPh sb="1" eb="3">
      <t>レイトウ</t>
    </rPh>
    <rPh sb="3" eb="5">
      <t>ショクヒン</t>
    </rPh>
    <rPh sb="6" eb="8">
      <t>カコウ</t>
    </rPh>
    <rPh sb="8" eb="9">
      <t>ジョウ</t>
    </rPh>
    <phoneticPr fontId="3"/>
  </si>
  <si>
    <t>共同組合八戸青果センター</t>
  </si>
  <si>
    <t>インテルノ新工場</t>
    <rPh sb="5" eb="8">
      <t>シンコウジョウ</t>
    </rPh>
    <phoneticPr fontId="3"/>
  </si>
  <si>
    <t>牡蠣ノ星</t>
  </si>
  <si>
    <t>山形飛鳥水産加工施設</t>
    <rPh sb="0" eb="2">
      <t>ヤマガタ</t>
    </rPh>
    <rPh sb="2" eb="4">
      <t>アスカ</t>
    </rPh>
    <rPh sb="4" eb="6">
      <t>スイサン</t>
    </rPh>
    <rPh sb="6" eb="8">
      <t>カコウ</t>
    </rPh>
    <rPh sb="8" eb="10">
      <t>シセツ</t>
    </rPh>
    <phoneticPr fontId="3"/>
  </si>
  <si>
    <t>南木曽発条田立工場</t>
  </si>
  <si>
    <t>えのき栽培施設（原きのこ園）</t>
    <rPh sb="12" eb="13">
      <t>エン</t>
    </rPh>
    <phoneticPr fontId="2"/>
  </si>
  <si>
    <t>えのき栽培施設（小池えのき園）</t>
    <rPh sb="13" eb="14">
      <t>エン</t>
    </rPh>
    <phoneticPr fontId="2"/>
  </si>
  <si>
    <t>えのき栽培施設（悦和産業）</t>
  </si>
  <si>
    <t>えのき栽培施設（大熊えのき園）</t>
  </si>
  <si>
    <t>きのこ栽培施設（佐藤きのこ園）</t>
  </si>
  <si>
    <t>きのこ栽培施設（萩原きのこ園）</t>
  </si>
  <si>
    <t>東和食品鮭フィレー工場</t>
    <rPh sb="0" eb="2">
      <t>トウワ</t>
    </rPh>
    <rPh sb="2" eb="4">
      <t>ショクヒン</t>
    </rPh>
    <rPh sb="4" eb="5">
      <t>シャケ</t>
    </rPh>
    <rPh sb="9" eb="11">
      <t>コウジョウ</t>
    </rPh>
    <phoneticPr fontId="3"/>
  </si>
  <si>
    <t>イーアンドエム発寒プラスティック</t>
  </si>
  <si>
    <t>協立エアテック名古屋工場</t>
  </si>
  <si>
    <t>福相食品工業新工場</t>
    <rPh sb="0" eb="1">
      <t>フク</t>
    </rPh>
    <rPh sb="1" eb="2">
      <t>アイ</t>
    </rPh>
    <rPh sb="2" eb="4">
      <t>ショクヒン</t>
    </rPh>
    <rPh sb="4" eb="6">
      <t>コウギョウ</t>
    </rPh>
    <rPh sb="6" eb="7">
      <t>シン</t>
    </rPh>
    <rPh sb="7" eb="9">
      <t>コウジョウ</t>
    </rPh>
    <phoneticPr fontId="3"/>
  </si>
  <si>
    <t>日建リース工業城陽工場（A棟）</t>
    <rPh sb="13" eb="14">
      <t>トウ</t>
    </rPh>
    <phoneticPr fontId="2"/>
  </si>
  <si>
    <t>日建リース工業城陽工場（B棟）</t>
    <rPh sb="13" eb="14">
      <t>トウ</t>
    </rPh>
    <phoneticPr fontId="2"/>
  </si>
  <si>
    <t>日建リース工業城陽工場（C棟）</t>
    <rPh sb="13" eb="14">
      <t>トウ</t>
    </rPh>
    <phoneticPr fontId="2"/>
  </si>
  <si>
    <t>日建リース工業城陽工場（D棟）</t>
    <rPh sb="13" eb="14">
      <t>トウ</t>
    </rPh>
    <phoneticPr fontId="2"/>
  </si>
  <si>
    <t>日建リース工業城陽工場（E棟）</t>
    <rPh sb="13" eb="14">
      <t>トウ</t>
    </rPh>
    <phoneticPr fontId="2"/>
  </si>
  <si>
    <t>亀岡大井町ストックヤード（整備棟）</t>
    <rPh sb="13" eb="15">
      <t>セイビ</t>
    </rPh>
    <rPh sb="15" eb="16">
      <t>トウ</t>
    </rPh>
    <phoneticPr fontId="2"/>
  </si>
  <si>
    <t>今井運送整備工場</t>
  </si>
  <si>
    <t>丸一ゴム工業諏訪工場</t>
  </si>
  <si>
    <t>こと京野菜亀岡工場</t>
  </si>
  <si>
    <t>十文字チキンカンパニー</t>
  </si>
  <si>
    <t>アンフィニ福島</t>
    <phoneticPr fontId="2"/>
  </si>
  <si>
    <t>山傳商店仙台港工場</t>
  </si>
  <si>
    <t>アルス工場</t>
  </si>
  <si>
    <t>U.M.A.S.I.穀物乾燥調整・育苗施設</t>
  </si>
  <si>
    <t>ヤマナカ水産工場（加工場）</t>
    <rPh sb="9" eb="11">
      <t>カコウ</t>
    </rPh>
    <rPh sb="11" eb="12">
      <t>ジョウ</t>
    </rPh>
    <phoneticPr fontId="2"/>
  </si>
  <si>
    <t>ヤマナカ水産工場（塩水処理施設）</t>
    <rPh sb="9" eb="11">
      <t>シオミズ</t>
    </rPh>
    <rPh sb="11" eb="13">
      <t>ショリ</t>
    </rPh>
    <rPh sb="13" eb="15">
      <t>シセツ</t>
    </rPh>
    <phoneticPr fontId="2"/>
  </si>
  <si>
    <t>三和シャッター工業広島工場</t>
  </si>
  <si>
    <t>テンホウ・フーズ工場棟</t>
  </si>
  <si>
    <t>㈱マルセン食品　新工場</t>
    <phoneticPr fontId="2"/>
  </si>
  <si>
    <t>株式会社清光　新工場</t>
    <phoneticPr fontId="2"/>
  </si>
  <si>
    <t>株式会社クリハラ工場</t>
    <phoneticPr fontId="2"/>
  </si>
  <si>
    <t>仁平自動車第2工場</t>
  </si>
  <si>
    <t>ケイズベルテック</t>
  </si>
  <si>
    <t>ヤマイシ水産加工施設</t>
  </si>
  <si>
    <t>京伸精機笠岡工場</t>
    <rPh sb="4" eb="6">
      <t>カサオカ</t>
    </rPh>
    <rPh sb="6" eb="8">
      <t>コウジョウ</t>
    </rPh>
    <phoneticPr fontId="2"/>
  </si>
  <si>
    <t>TNF-D</t>
    <phoneticPr fontId="2"/>
  </si>
  <si>
    <t>ホクスイ工場</t>
  </si>
  <si>
    <t>中国醸造蒸留酒製造工場</t>
  </si>
  <si>
    <t>ランボルギーニ名古屋整備工場</t>
  </si>
  <si>
    <t>豊田車両工場棟・事務所棟</t>
  </si>
  <si>
    <t>辻徳産業貸工場</t>
  </si>
  <si>
    <t>新星工業社出島第2工場</t>
  </si>
  <si>
    <t>アクティオ千葉工場</t>
  </si>
  <si>
    <t>日本テクノロジーソリューション本社工場</t>
    <rPh sb="15" eb="17">
      <t>ホンシャ</t>
    </rPh>
    <rPh sb="17" eb="19">
      <t>コウジョウ</t>
    </rPh>
    <phoneticPr fontId="3"/>
  </si>
  <si>
    <t>兵庫県神戸市</t>
    <phoneticPr fontId="2"/>
  </si>
  <si>
    <t>大勢シェル工場（Ａ棟）</t>
    <rPh sb="9" eb="10">
      <t>トウ</t>
    </rPh>
    <phoneticPr fontId="3"/>
  </si>
  <si>
    <t>島根県松江市</t>
    <phoneticPr fontId="2"/>
  </si>
  <si>
    <t>かどや製油小豆島工場</t>
  </si>
  <si>
    <t>香川県小豆郡</t>
    <phoneticPr fontId="2"/>
  </si>
  <si>
    <t>大和製作所新工場</t>
  </si>
  <si>
    <t>三岐通運桑名多度工場（Ⅱ期）</t>
    <rPh sb="0" eb="2">
      <t>ミキ</t>
    </rPh>
    <rPh sb="2" eb="4">
      <t>ツウウン</t>
    </rPh>
    <rPh sb="4" eb="6">
      <t>クワナ</t>
    </rPh>
    <rPh sb="6" eb="8">
      <t>タド</t>
    </rPh>
    <rPh sb="8" eb="10">
      <t>コウジョウ</t>
    </rPh>
    <rPh sb="12" eb="13">
      <t>キ</t>
    </rPh>
    <phoneticPr fontId="3"/>
  </si>
  <si>
    <t>たかだ電動機新工場</t>
    <rPh sb="3" eb="6">
      <t>デンドウキ</t>
    </rPh>
    <rPh sb="6" eb="9">
      <t>シンコウジョウ</t>
    </rPh>
    <phoneticPr fontId="3"/>
  </si>
  <si>
    <t>ヤンマーアグリジャパン玉名支店整備工場</t>
    <rPh sb="11" eb="13">
      <t>タマナ</t>
    </rPh>
    <rPh sb="13" eb="15">
      <t>シテン</t>
    </rPh>
    <rPh sb="15" eb="17">
      <t>セイビ</t>
    </rPh>
    <rPh sb="17" eb="19">
      <t>コウジョウ</t>
    </rPh>
    <phoneticPr fontId="3"/>
  </si>
  <si>
    <t>ほのか共同利用穀類乾燥調製施設</t>
    <rPh sb="3" eb="5">
      <t>キョウドウ</t>
    </rPh>
    <rPh sb="5" eb="7">
      <t>リヨウ</t>
    </rPh>
    <rPh sb="7" eb="9">
      <t>コクルイ</t>
    </rPh>
    <rPh sb="9" eb="11">
      <t>カンソウ</t>
    </rPh>
    <rPh sb="11" eb="13">
      <t>チョウセイ</t>
    </rPh>
    <rPh sb="13" eb="15">
      <t>シセツ</t>
    </rPh>
    <phoneticPr fontId="3"/>
  </si>
  <si>
    <t>三昇新工場</t>
    <rPh sb="0" eb="1">
      <t>サン</t>
    </rPh>
    <rPh sb="1" eb="2">
      <t>ノボル</t>
    </rPh>
    <rPh sb="2" eb="5">
      <t>シンコウジョウ</t>
    </rPh>
    <phoneticPr fontId="3"/>
  </si>
  <si>
    <t>キャリオン本社営業所第2期倉庫</t>
    <rPh sb="5" eb="7">
      <t>ホンシャ</t>
    </rPh>
    <rPh sb="7" eb="10">
      <t>エイギョウショ</t>
    </rPh>
    <rPh sb="10" eb="11">
      <t>ダイ</t>
    </rPh>
    <rPh sb="12" eb="13">
      <t>キ</t>
    </rPh>
    <rPh sb="13" eb="15">
      <t>ソウコ</t>
    </rPh>
    <phoneticPr fontId="3"/>
  </si>
  <si>
    <t>滋賀県東近江市</t>
    <phoneticPr fontId="2"/>
  </si>
  <si>
    <t>エスキー工機組立工場</t>
  </si>
  <si>
    <t>山形県飽海郡</t>
    <phoneticPr fontId="2"/>
  </si>
  <si>
    <t>久保田工業本社工場</t>
  </si>
  <si>
    <t>オスカー技研工場</t>
    <rPh sb="4" eb="6">
      <t>ギケン</t>
    </rPh>
    <rPh sb="6" eb="8">
      <t>コウジョウ</t>
    </rPh>
    <phoneticPr fontId="3"/>
  </si>
  <si>
    <t>長府製作所駐車場</t>
    <rPh sb="0" eb="2">
      <t>チョウフ</t>
    </rPh>
    <rPh sb="2" eb="4">
      <t>セイサク</t>
    </rPh>
    <rPh sb="4" eb="5">
      <t>ショ</t>
    </rPh>
    <rPh sb="5" eb="8">
      <t>チュウシャジョウ</t>
    </rPh>
    <phoneticPr fontId="3"/>
  </si>
  <si>
    <t>城陽加工場</t>
    <rPh sb="0" eb="2">
      <t>ジョウヨウ</t>
    </rPh>
    <rPh sb="2" eb="4">
      <t>カコウ</t>
    </rPh>
    <rPh sb="4" eb="5">
      <t>ジョウ</t>
    </rPh>
    <phoneticPr fontId="3"/>
  </si>
  <si>
    <t>京都府城陽市</t>
    <phoneticPr fontId="2"/>
  </si>
  <si>
    <t>リードＲ3工場</t>
    <rPh sb="5" eb="7">
      <t>コウジョウ</t>
    </rPh>
    <phoneticPr fontId="3"/>
  </si>
  <si>
    <t>石狩ディストリビューションセンター</t>
    <rPh sb="0" eb="2">
      <t>イシカリ</t>
    </rPh>
    <phoneticPr fontId="3"/>
  </si>
  <si>
    <t>カネキン川村水産虻田工場</t>
    <rPh sb="4" eb="6">
      <t>カワムラ</t>
    </rPh>
    <rPh sb="6" eb="8">
      <t>スイサン</t>
    </rPh>
    <rPh sb="8" eb="10">
      <t>アブタ</t>
    </rPh>
    <rPh sb="10" eb="12">
      <t>コウジョウ</t>
    </rPh>
    <phoneticPr fontId="3"/>
  </si>
  <si>
    <t>北海道虻田郡</t>
    <phoneticPr fontId="2"/>
  </si>
  <si>
    <t>ヨンキュウ製氷施設</t>
  </si>
  <si>
    <t>神奈川県三浦市</t>
    <phoneticPr fontId="2"/>
  </si>
  <si>
    <t>まるか食品本社工場</t>
    <rPh sb="3" eb="5">
      <t>ショクヒン</t>
    </rPh>
    <rPh sb="5" eb="7">
      <t>ホンシャ</t>
    </rPh>
    <rPh sb="7" eb="9">
      <t>コウジョウ</t>
    </rPh>
    <phoneticPr fontId="3"/>
  </si>
  <si>
    <t>広島県尾道市</t>
    <phoneticPr fontId="2"/>
  </si>
  <si>
    <t>４階建</t>
    <rPh sb="1" eb="3">
      <t>カイダ</t>
    </rPh>
    <phoneticPr fontId="2"/>
  </si>
  <si>
    <t>半田西工場整備工場</t>
  </si>
  <si>
    <t>カンダ技工未利用資源開発工場殺菌加工棟</t>
  </si>
  <si>
    <t>鳥取県境港市</t>
    <phoneticPr fontId="2"/>
  </si>
  <si>
    <t>キグチテクニクス金属試験材料加工所</t>
    <rPh sb="8" eb="10">
      <t>キンゾク</t>
    </rPh>
    <rPh sb="10" eb="12">
      <t>シケン</t>
    </rPh>
    <rPh sb="12" eb="14">
      <t>ザイリョウ</t>
    </rPh>
    <rPh sb="14" eb="16">
      <t>カコウ</t>
    </rPh>
    <rPh sb="16" eb="17">
      <t>ショ</t>
    </rPh>
    <phoneticPr fontId="3"/>
  </si>
  <si>
    <t>島根県安来市</t>
    <phoneticPr fontId="2"/>
  </si>
  <si>
    <t>S造</t>
    <phoneticPr fontId="2"/>
  </si>
  <si>
    <t>やまみ関西工場（Ⅲ期）</t>
  </si>
  <si>
    <t>滋賀県甲賀市</t>
    <phoneticPr fontId="2"/>
  </si>
  <si>
    <t>釧路厚生社焼却炉</t>
    <rPh sb="0" eb="2">
      <t>クシロ</t>
    </rPh>
    <rPh sb="2" eb="4">
      <t>コウセイ</t>
    </rPh>
    <rPh sb="4" eb="5">
      <t>シャ</t>
    </rPh>
    <rPh sb="5" eb="8">
      <t>ショウキャクロ</t>
    </rPh>
    <phoneticPr fontId="3"/>
  </si>
  <si>
    <t>北海道釧路郡</t>
    <phoneticPr fontId="2"/>
  </si>
  <si>
    <t>東洋アイテック鳥取工場</t>
  </si>
  <si>
    <t>鳥取県鳥取市</t>
    <phoneticPr fontId="2"/>
  </si>
  <si>
    <t>日立建機成田営業所（工場棟）</t>
    <rPh sb="0" eb="2">
      <t>ヒタチ</t>
    </rPh>
    <rPh sb="2" eb="4">
      <t>ケンキ</t>
    </rPh>
    <rPh sb="4" eb="6">
      <t>ナリタ</t>
    </rPh>
    <rPh sb="6" eb="9">
      <t>エイギョウショ</t>
    </rPh>
    <rPh sb="10" eb="12">
      <t>コウジョウ</t>
    </rPh>
    <rPh sb="12" eb="13">
      <t>トウ</t>
    </rPh>
    <phoneticPr fontId="3"/>
  </si>
  <si>
    <t>佐藤鋼材第三工場</t>
    <rPh sb="5" eb="6">
      <t>サン</t>
    </rPh>
    <phoneticPr fontId="3"/>
  </si>
  <si>
    <t>新潟県三条市</t>
    <phoneticPr fontId="2"/>
  </si>
  <si>
    <t>マルコンデンソーⅠ期</t>
  </si>
  <si>
    <t>山形県西置賜郡</t>
    <phoneticPr fontId="2"/>
  </si>
  <si>
    <t>土谷特殊農機具製作所工場</t>
    <rPh sb="10" eb="12">
      <t>コウジョウ</t>
    </rPh>
    <phoneticPr fontId="3"/>
  </si>
  <si>
    <t>北海道中川郡</t>
    <phoneticPr fontId="2"/>
  </si>
  <si>
    <t>シマヤフーズ工場</t>
  </si>
  <si>
    <t>愛知県津島市</t>
    <phoneticPr fontId="2"/>
  </si>
  <si>
    <t>月ヶ瀬みのり園第2碾茶工場</t>
    <rPh sb="0" eb="1">
      <t>ツキ</t>
    </rPh>
    <rPh sb="2" eb="3">
      <t>セ</t>
    </rPh>
    <rPh sb="6" eb="7">
      <t>エン</t>
    </rPh>
    <rPh sb="7" eb="8">
      <t>ダイ</t>
    </rPh>
    <rPh sb="9" eb="11">
      <t>テンチャ</t>
    </rPh>
    <rPh sb="11" eb="13">
      <t>コウジョウ</t>
    </rPh>
    <phoneticPr fontId="3"/>
  </si>
  <si>
    <t>奈良県奈良市</t>
    <phoneticPr fontId="2"/>
  </si>
  <si>
    <t>矢野口自工福島浜通り整備工場</t>
    <rPh sb="0" eb="2">
      <t>ヤノ</t>
    </rPh>
    <rPh sb="2" eb="3">
      <t>クチ</t>
    </rPh>
    <rPh sb="3" eb="4">
      <t>ジ</t>
    </rPh>
    <rPh sb="4" eb="5">
      <t>コウ</t>
    </rPh>
    <rPh sb="5" eb="7">
      <t>フクシマ</t>
    </rPh>
    <rPh sb="7" eb="8">
      <t>ハマ</t>
    </rPh>
    <rPh sb="8" eb="9">
      <t>ドオ</t>
    </rPh>
    <rPh sb="10" eb="12">
      <t>セイビ</t>
    </rPh>
    <rPh sb="12" eb="14">
      <t>コウジョウ</t>
    </rPh>
    <phoneticPr fontId="3"/>
  </si>
  <si>
    <t>福島県双葉郡</t>
    <phoneticPr fontId="2"/>
  </si>
  <si>
    <t>矢野口自工福島浜通り塗装工場</t>
    <rPh sb="0" eb="2">
      <t>ヤノ</t>
    </rPh>
    <rPh sb="2" eb="3">
      <t>クチ</t>
    </rPh>
    <rPh sb="3" eb="4">
      <t>ジ</t>
    </rPh>
    <rPh sb="4" eb="5">
      <t>コウ</t>
    </rPh>
    <rPh sb="5" eb="7">
      <t>フクシマ</t>
    </rPh>
    <rPh sb="7" eb="8">
      <t>ハマ</t>
    </rPh>
    <rPh sb="8" eb="9">
      <t>ドオ</t>
    </rPh>
    <rPh sb="10" eb="12">
      <t>トソウ</t>
    </rPh>
    <rPh sb="12" eb="14">
      <t>コウジョウ</t>
    </rPh>
    <phoneticPr fontId="3"/>
  </si>
  <si>
    <t>矢野口自工福島浜通り事務所</t>
    <rPh sb="0" eb="2">
      <t>ヤノ</t>
    </rPh>
    <rPh sb="2" eb="3">
      <t>クチ</t>
    </rPh>
    <rPh sb="3" eb="4">
      <t>ジ</t>
    </rPh>
    <rPh sb="4" eb="5">
      <t>コウ</t>
    </rPh>
    <rPh sb="5" eb="7">
      <t>フクシマ</t>
    </rPh>
    <rPh sb="7" eb="8">
      <t>ハマ</t>
    </rPh>
    <rPh sb="8" eb="9">
      <t>ドオ</t>
    </rPh>
    <rPh sb="10" eb="12">
      <t>ジム</t>
    </rPh>
    <rPh sb="12" eb="13">
      <t>ショ</t>
    </rPh>
    <phoneticPr fontId="3"/>
  </si>
  <si>
    <t>柳川冷凍食品㈱工場</t>
  </si>
  <si>
    <t>福岡県柳川市</t>
    <phoneticPr fontId="2"/>
  </si>
  <si>
    <t>海王食品ホタテ加工場　</t>
  </si>
  <si>
    <t>北海道宗谷郡</t>
    <phoneticPr fontId="2"/>
  </si>
  <si>
    <t>共和産業株式会社 鮮魚作業所</t>
    <phoneticPr fontId="2"/>
  </si>
  <si>
    <t>かどや製油第二工場（製造棟）</t>
    <rPh sb="10" eb="12">
      <t>セイゾウ</t>
    </rPh>
    <rPh sb="12" eb="13">
      <t>トウ</t>
    </rPh>
    <phoneticPr fontId="2"/>
  </si>
  <si>
    <t>千葉県袖ヶ浦市</t>
    <phoneticPr fontId="2"/>
  </si>
  <si>
    <t>かどや製油第二工場（包装棟）</t>
    <rPh sb="10" eb="12">
      <t>ホウソウ</t>
    </rPh>
    <rPh sb="12" eb="13">
      <t>トウ</t>
    </rPh>
    <phoneticPr fontId="2"/>
  </si>
  <si>
    <t>かどや製油第二工場（保管庫）</t>
    <rPh sb="10" eb="13">
      <t>ホカンコ</t>
    </rPh>
    <phoneticPr fontId="2"/>
  </si>
  <si>
    <t>-</t>
    <phoneticPr fontId="2"/>
  </si>
  <si>
    <t>かどや製油第二工場（サイロ）</t>
  </si>
  <si>
    <t>かどや製油第二工場（脱水室棟）</t>
    <rPh sb="10" eb="12">
      <t>ダッスイ</t>
    </rPh>
    <rPh sb="12" eb="13">
      <t>シツ</t>
    </rPh>
    <rPh sb="13" eb="14">
      <t>トウ</t>
    </rPh>
    <phoneticPr fontId="2"/>
  </si>
  <si>
    <t>成澤鉄工所新工場</t>
    <rPh sb="5" eb="6">
      <t>シン</t>
    </rPh>
    <phoneticPr fontId="3"/>
  </si>
  <si>
    <t>山形県鶴岡市</t>
    <phoneticPr fontId="2"/>
  </si>
  <si>
    <t>S造</t>
    <phoneticPr fontId="2"/>
  </si>
  <si>
    <t>仁徳砂利（自動車修理工場）</t>
    <rPh sb="5" eb="8">
      <t>ジドウシャ</t>
    </rPh>
    <rPh sb="8" eb="10">
      <t>シュウリ</t>
    </rPh>
    <rPh sb="10" eb="12">
      <t>コウジョウ</t>
    </rPh>
    <phoneticPr fontId="3"/>
  </si>
  <si>
    <t>平屋建</t>
    <phoneticPr fontId="2"/>
  </si>
  <si>
    <t>仁徳砂利（給油所）</t>
    <rPh sb="5" eb="7">
      <t>キュウユ</t>
    </rPh>
    <rPh sb="7" eb="8">
      <t>ジョ</t>
    </rPh>
    <phoneticPr fontId="3"/>
  </si>
  <si>
    <t>愛南サン・フィッシュ工場</t>
    <rPh sb="0" eb="1">
      <t>アイ</t>
    </rPh>
    <phoneticPr fontId="3"/>
  </si>
  <si>
    <t>セルポール工業庄内第三工場</t>
  </si>
  <si>
    <t>本田興業本社ビル（工場棟）</t>
    <rPh sb="9" eb="11">
      <t>コウジョウ</t>
    </rPh>
    <rPh sb="11" eb="12">
      <t>トウ</t>
    </rPh>
    <phoneticPr fontId="2"/>
  </si>
  <si>
    <t>T-BAGS</t>
    <phoneticPr fontId="2"/>
  </si>
  <si>
    <t>佐々木酒造店工場</t>
  </si>
  <si>
    <t>やまみ富士山麓工場</t>
  </si>
  <si>
    <t>小林精機第五工場</t>
    <rPh sb="0" eb="4">
      <t>コバヤシセイキ</t>
    </rPh>
    <rPh sb="4" eb="6">
      <t>ダイゴ</t>
    </rPh>
    <rPh sb="6" eb="8">
      <t>コウジョウ</t>
    </rPh>
    <phoneticPr fontId="3"/>
  </si>
  <si>
    <t>岩手郡滝沢村</t>
    <phoneticPr fontId="2"/>
  </si>
  <si>
    <t>カナモト山梨営業所</t>
    <rPh sb="8" eb="9">
      <t>ショ</t>
    </rPh>
    <phoneticPr fontId="3"/>
  </si>
  <si>
    <t>山梨県都留市</t>
    <phoneticPr fontId="2"/>
  </si>
  <si>
    <t>２階建</t>
    <phoneticPr fontId="2"/>
  </si>
  <si>
    <t>WT+ハイブリット</t>
    <phoneticPr fontId="6"/>
  </si>
  <si>
    <t>12/17</t>
    <phoneticPr fontId="6"/>
  </si>
  <si>
    <t>太平洋セメント大船渡発電所バイオマス発電</t>
  </si>
  <si>
    <t>福島FRC製造設備</t>
  </si>
  <si>
    <t>デンソー山形Ⅱ期</t>
  </si>
  <si>
    <t>12/17</t>
    <phoneticPr fontId="6"/>
  </si>
  <si>
    <t>倉岡紙工工場</t>
  </si>
  <si>
    <t>12/18</t>
    <phoneticPr fontId="6"/>
  </si>
  <si>
    <t>右門第二工場</t>
  </si>
  <si>
    <t>コーリツ笠岡工場</t>
    <rPh sb="4" eb="8">
      <t>カサオカコウジョウ</t>
    </rPh>
    <phoneticPr fontId="3"/>
  </si>
  <si>
    <t>一般工事</t>
    <rPh sb="2" eb="4">
      <t>コウジ</t>
    </rPh>
    <phoneticPr fontId="2"/>
  </si>
  <si>
    <t>神田橋工業工場</t>
  </si>
  <si>
    <t>サウスプロダクト本社工場</t>
  </si>
  <si>
    <t>東京精密器具製作所川崎新工場</t>
  </si>
  <si>
    <t>北斎院町建売モデルハウス</t>
  </si>
  <si>
    <t>WT</t>
    <phoneticPr fontId="2"/>
  </si>
  <si>
    <t>アイダ本社</t>
  </si>
  <si>
    <t>2019.10</t>
    <phoneticPr fontId="2"/>
  </si>
  <si>
    <t>丸三食品工場</t>
    <phoneticPr fontId="3"/>
  </si>
  <si>
    <t>倉田技研工場</t>
    <rPh sb="0" eb="2">
      <t>クラタ</t>
    </rPh>
    <rPh sb="2" eb="4">
      <t>ギケン</t>
    </rPh>
    <rPh sb="4" eb="6">
      <t>コウジョウ</t>
    </rPh>
    <phoneticPr fontId="3"/>
  </si>
  <si>
    <t>エフピコホーム</t>
  </si>
  <si>
    <t>岩田醸造千歳工場</t>
  </si>
  <si>
    <t>清水製作所工場</t>
  </si>
  <si>
    <t>TNF-D</t>
    <phoneticPr fontId="2"/>
  </si>
  <si>
    <t>中越エコプロダクツMAPKA製造工場</t>
  </si>
  <si>
    <t>北茨城精密加工関本第6工場</t>
  </si>
  <si>
    <t>TNF-D・ハイブリッド</t>
    <phoneticPr fontId="2"/>
  </si>
  <si>
    <t>関根自動車整備工場</t>
  </si>
  <si>
    <t>ハマイ大多喜工場第7号棟製品研究開発棟</t>
  </si>
  <si>
    <t>グローバルロジスティクス</t>
  </si>
  <si>
    <t>島根中央炊飯センター</t>
  </si>
  <si>
    <t>デンカ大牟田工場</t>
    <rPh sb="3" eb="6">
      <t>オオムタ</t>
    </rPh>
    <phoneticPr fontId="2"/>
  </si>
  <si>
    <t>福岡県大牟田市</t>
    <phoneticPr fontId="2"/>
  </si>
  <si>
    <t>キョーユー工場棟</t>
  </si>
  <si>
    <t>堅展実業厚岸蒸溜所精麦棟</t>
  </si>
  <si>
    <t>康井精機第6工場</t>
  </si>
  <si>
    <t>バルチラジャパン富山工場</t>
  </si>
  <si>
    <t>日建リース工業新潟工場</t>
    <rPh sb="5" eb="7">
      <t>コウギョウ</t>
    </rPh>
    <phoneticPr fontId="2"/>
  </si>
  <si>
    <t>新潟県柏崎市</t>
    <rPh sb="0" eb="3">
      <t>ニイガタケン</t>
    </rPh>
    <rPh sb="3" eb="6">
      <t>カシワザキシ</t>
    </rPh>
    <phoneticPr fontId="2"/>
  </si>
  <si>
    <t>諏訪市神宮寺公民館</t>
    <rPh sb="0" eb="3">
      <t>スワシ</t>
    </rPh>
    <rPh sb="3" eb="6">
      <t>ジングウジ</t>
    </rPh>
    <rPh sb="6" eb="9">
      <t>コウミンカン</t>
    </rPh>
    <phoneticPr fontId="3"/>
  </si>
  <si>
    <t>中金子公民館</t>
    <rPh sb="0" eb="1">
      <t>ナカ</t>
    </rPh>
    <rPh sb="1" eb="3">
      <t>カネコ</t>
    </rPh>
    <rPh sb="3" eb="6">
      <t>コウミンカン</t>
    </rPh>
    <phoneticPr fontId="3"/>
  </si>
  <si>
    <t>福島公民館</t>
    <rPh sb="0" eb="2">
      <t>フクシマ</t>
    </rPh>
    <rPh sb="2" eb="5">
      <t>コウミンカン</t>
    </rPh>
    <phoneticPr fontId="3"/>
  </si>
  <si>
    <t>公民館</t>
  </si>
  <si>
    <t>２階建</t>
    <phoneticPr fontId="2"/>
  </si>
  <si>
    <t>ハイブリッド</t>
    <phoneticPr fontId="2"/>
  </si>
  <si>
    <t>寺津公民館</t>
    <rPh sb="0" eb="1">
      <t>テラ</t>
    </rPh>
    <rPh sb="1" eb="2">
      <t>ツ</t>
    </rPh>
    <rPh sb="2" eb="5">
      <t>コウミンカン</t>
    </rPh>
    <phoneticPr fontId="3"/>
  </si>
  <si>
    <t>南牧村基幹集落センター</t>
    <rPh sb="0" eb="1">
      <t>ミナミ</t>
    </rPh>
    <rPh sb="1" eb="3">
      <t>マキムラ</t>
    </rPh>
    <rPh sb="3" eb="5">
      <t>キカン</t>
    </rPh>
    <rPh sb="5" eb="7">
      <t>シュウラク</t>
    </rPh>
    <phoneticPr fontId="3"/>
  </si>
  <si>
    <t>2014.10</t>
    <phoneticPr fontId="2"/>
  </si>
  <si>
    <t>平屋建</t>
    <phoneticPr fontId="2"/>
  </si>
  <si>
    <t>大江町中央公民館</t>
  </si>
  <si>
    <t>ゴルフクラブ</t>
    <phoneticPr fontId="2"/>
  </si>
  <si>
    <t>ゴルフ倶楽部大樹</t>
    <rPh sb="3" eb="6">
      <t>クラブ</t>
    </rPh>
    <rPh sb="6" eb="8">
      <t>タイジュ</t>
    </rPh>
    <phoneticPr fontId="3"/>
  </si>
  <si>
    <t>ゴルフクラブ</t>
    <phoneticPr fontId="2"/>
  </si>
  <si>
    <t>コンビニエンスストア</t>
    <phoneticPr fontId="2"/>
  </si>
  <si>
    <t>セブンイレブン岡山福田店</t>
    <rPh sb="7" eb="9">
      <t>オカヤマ</t>
    </rPh>
    <rPh sb="9" eb="11">
      <t>フクダ</t>
    </rPh>
    <rPh sb="11" eb="12">
      <t>テン</t>
    </rPh>
    <phoneticPr fontId="3"/>
  </si>
  <si>
    <t>セブンイレブン防府西浦店</t>
    <rPh sb="7" eb="9">
      <t>ホウフ</t>
    </rPh>
    <rPh sb="9" eb="11">
      <t>ニシウラ</t>
    </rPh>
    <rPh sb="11" eb="12">
      <t>テン</t>
    </rPh>
    <phoneticPr fontId="3"/>
  </si>
  <si>
    <t>セブンイレブン宇部中宇部店</t>
    <rPh sb="7" eb="9">
      <t>ウベ</t>
    </rPh>
    <rPh sb="9" eb="10">
      <t>ナカ</t>
    </rPh>
    <rPh sb="10" eb="12">
      <t>ウベ</t>
    </rPh>
    <rPh sb="12" eb="13">
      <t>テン</t>
    </rPh>
    <phoneticPr fontId="3"/>
  </si>
  <si>
    <t>ファミリーマート彦根大藪店</t>
    <rPh sb="8" eb="10">
      <t>ヒコネ</t>
    </rPh>
    <rPh sb="10" eb="12">
      <t>オオヤブ</t>
    </rPh>
    <rPh sb="12" eb="13">
      <t>テン</t>
    </rPh>
    <phoneticPr fontId="3"/>
  </si>
  <si>
    <t>デイリーヤマザキ大東店</t>
    <rPh sb="8" eb="10">
      <t>ダイトウ</t>
    </rPh>
    <rPh sb="10" eb="11">
      <t>テン</t>
    </rPh>
    <phoneticPr fontId="3"/>
  </si>
  <si>
    <t>コンビニエンスストア</t>
    <phoneticPr fontId="2"/>
  </si>
  <si>
    <t>ファミリーマートＪＲ和田岬店</t>
    <rPh sb="10" eb="13">
      <t>ワダミサキ</t>
    </rPh>
    <rPh sb="13" eb="14">
      <t>テン</t>
    </rPh>
    <phoneticPr fontId="3"/>
  </si>
  <si>
    <t>ファミリーマート平塚広川店</t>
  </si>
  <si>
    <t>コンビニエンスストア</t>
    <phoneticPr fontId="2"/>
  </si>
  <si>
    <t>ファミリーマート女川中央店</t>
    <rPh sb="8" eb="10">
      <t>オナガワ</t>
    </rPh>
    <rPh sb="10" eb="12">
      <t>チュウオウ</t>
    </rPh>
    <rPh sb="12" eb="13">
      <t>テン</t>
    </rPh>
    <phoneticPr fontId="3"/>
  </si>
  <si>
    <t>セブンイレブン益田中吉田店</t>
  </si>
  <si>
    <t>田中種苗事務所棟</t>
    <rPh sb="0" eb="2">
      <t>タナカ</t>
    </rPh>
    <rPh sb="2" eb="4">
      <t>シュビョウ</t>
    </rPh>
    <rPh sb="4" eb="6">
      <t>ジム</t>
    </rPh>
    <rPh sb="6" eb="7">
      <t>ショ</t>
    </rPh>
    <rPh sb="7" eb="8">
      <t>トウ</t>
    </rPh>
    <phoneticPr fontId="3"/>
  </si>
  <si>
    <t>新山口乗務員センター詰所</t>
    <rPh sb="0" eb="1">
      <t>シン</t>
    </rPh>
    <rPh sb="1" eb="3">
      <t>ヤマグチ</t>
    </rPh>
    <rPh sb="3" eb="6">
      <t>ジョウムイン</t>
    </rPh>
    <rPh sb="10" eb="12">
      <t>ツメショ</t>
    </rPh>
    <phoneticPr fontId="3"/>
  </si>
  <si>
    <t>新山口乗務員センター事務所</t>
    <rPh sb="0" eb="1">
      <t>シン</t>
    </rPh>
    <rPh sb="1" eb="3">
      <t>ヤマグチ</t>
    </rPh>
    <rPh sb="3" eb="6">
      <t>ジョウムイン</t>
    </rPh>
    <rPh sb="10" eb="12">
      <t>ジム</t>
    </rPh>
    <rPh sb="12" eb="13">
      <t>ショ</t>
    </rPh>
    <phoneticPr fontId="3"/>
  </si>
  <si>
    <t>百済駅コンテナ</t>
  </si>
  <si>
    <t>西遠丸百農業協同組合事務所</t>
    <rPh sb="0" eb="1">
      <t>ニシ</t>
    </rPh>
    <rPh sb="1" eb="2">
      <t>トオ</t>
    </rPh>
    <rPh sb="2" eb="3">
      <t>マル</t>
    </rPh>
    <rPh sb="3" eb="4">
      <t>ヒャク</t>
    </rPh>
    <rPh sb="4" eb="6">
      <t>ノウギョウ</t>
    </rPh>
    <rPh sb="6" eb="8">
      <t>キョウドウ</t>
    </rPh>
    <rPh sb="8" eb="10">
      <t>クミアイ</t>
    </rPh>
    <rPh sb="10" eb="12">
      <t>ジム</t>
    </rPh>
    <rPh sb="12" eb="13">
      <t>ショ</t>
    </rPh>
    <phoneticPr fontId="3"/>
  </si>
  <si>
    <t>中央技術研修センター第2研修棟　</t>
  </si>
  <si>
    <t>松屋電機社屋</t>
    <rPh sb="0" eb="2">
      <t>マツヤ</t>
    </rPh>
    <rPh sb="2" eb="4">
      <t>デンキ</t>
    </rPh>
    <rPh sb="4" eb="6">
      <t>シャオク</t>
    </rPh>
    <phoneticPr fontId="3"/>
  </si>
  <si>
    <t>バロー焼津小土店事務所棟</t>
    <rPh sb="3" eb="5">
      <t>ヤイヅ</t>
    </rPh>
    <rPh sb="5" eb="6">
      <t>チイ</t>
    </rPh>
    <rPh sb="6" eb="7">
      <t>ツチ</t>
    </rPh>
    <rPh sb="7" eb="8">
      <t>テン</t>
    </rPh>
    <rPh sb="8" eb="10">
      <t>ジム</t>
    </rPh>
    <rPh sb="10" eb="11">
      <t>ショ</t>
    </rPh>
    <rPh sb="11" eb="12">
      <t>トウ</t>
    </rPh>
    <phoneticPr fontId="3"/>
  </si>
  <si>
    <t>大越マテックス三郷事業所</t>
    <rPh sb="0" eb="2">
      <t>オオコシ</t>
    </rPh>
    <rPh sb="7" eb="9">
      <t>ミサト</t>
    </rPh>
    <rPh sb="9" eb="12">
      <t>ジギョウショ</t>
    </rPh>
    <phoneticPr fontId="3"/>
  </si>
  <si>
    <t>西日本電気テック鳥取MC</t>
    <rPh sb="0" eb="1">
      <t>ニシ</t>
    </rPh>
    <rPh sb="1" eb="3">
      <t>ニホン</t>
    </rPh>
    <rPh sb="3" eb="5">
      <t>デンキ</t>
    </rPh>
    <rPh sb="8" eb="10">
      <t>トットリ</t>
    </rPh>
    <phoneticPr fontId="3"/>
  </si>
  <si>
    <t>中国ジェイアールバス山口支店周防支所</t>
    <rPh sb="0" eb="2">
      <t>チュウゴク</t>
    </rPh>
    <rPh sb="10" eb="12">
      <t>ヤマグチ</t>
    </rPh>
    <rPh sb="12" eb="14">
      <t>シテン</t>
    </rPh>
    <rPh sb="14" eb="16">
      <t>スオウ</t>
    </rPh>
    <rPh sb="16" eb="18">
      <t>シショ</t>
    </rPh>
    <phoneticPr fontId="3"/>
  </si>
  <si>
    <t>JA東西しらかわ矢吹総合支店事務所</t>
    <rPh sb="2" eb="4">
      <t>トウザイ</t>
    </rPh>
    <rPh sb="8" eb="10">
      <t>ヤブキ</t>
    </rPh>
    <rPh sb="10" eb="12">
      <t>ソウゴウ</t>
    </rPh>
    <rPh sb="12" eb="14">
      <t>シテン</t>
    </rPh>
    <rPh sb="14" eb="16">
      <t>ジム</t>
    </rPh>
    <rPh sb="16" eb="17">
      <t>ショ</t>
    </rPh>
    <phoneticPr fontId="3"/>
  </si>
  <si>
    <t>アクティブ三郷中間処理場</t>
    <rPh sb="5" eb="7">
      <t>ミサト</t>
    </rPh>
    <rPh sb="7" eb="9">
      <t>チュウカン</t>
    </rPh>
    <rPh sb="9" eb="11">
      <t>ショリ</t>
    </rPh>
    <rPh sb="11" eb="12">
      <t>ジョウ</t>
    </rPh>
    <phoneticPr fontId="3"/>
  </si>
  <si>
    <t>２階建</t>
    <phoneticPr fontId="2"/>
  </si>
  <si>
    <t>シバ工芸テナント棟</t>
    <rPh sb="2" eb="4">
      <t>コウゲイ</t>
    </rPh>
    <rPh sb="8" eb="9">
      <t>トウ</t>
    </rPh>
    <phoneticPr fontId="3"/>
  </si>
  <si>
    <t>３階建</t>
    <phoneticPr fontId="2"/>
  </si>
  <si>
    <t>ハイブリッド</t>
    <phoneticPr fontId="2"/>
  </si>
  <si>
    <t>JA山口大島小松支所</t>
    <rPh sb="2" eb="4">
      <t>ヤマグチ</t>
    </rPh>
    <rPh sb="4" eb="6">
      <t>オオシマ</t>
    </rPh>
    <rPh sb="6" eb="8">
      <t>コマツ</t>
    </rPh>
    <rPh sb="8" eb="10">
      <t>シショ</t>
    </rPh>
    <phoneticPr fontId="3"/>
  </si>
  <si>
    <t>積村ビル管理事務所ビル</t>
    <rPh sb="0" eb="1">
      <t>セキ</t>
    </rPh>
    <rPh sb="1" eb="2">
      <t>ムラ</t>
    </rPh>
    <rPh sb="4" eb="6">
      <t>カンリ</t>
    </rPh>
    <rPh sb="6" eb="8">
      <t>ジム</t>
    </rPh>
    <rPh sb="8" eb="9">
      <t>ショ</t>
    </rPh>
    <phoneticPr fontId="3"/>
  </si>
  <si>
    <t>大阪運輸</t>
    <rPh sb="0" eb="2">
      <t>オオサカ</t>
    </rPh>
    <rPh sb="2" eb="4">
      <t>ウンユ</t>
    </rPh>
    <phoneticPr fontId="3"/>
  </si>
  <si>
    <t>ＫＯＡ水戸営業所</t>
    <rPh sb="3" eb="5">
      <t>ミト</t>
    </rPh>
    <rPh sb="5" eb="8">
      <t>エイギョウショ</t>
    </rPh>
    <phoneticPr fontId="3"/>
  </si>
  <si>
    <t>T-BAGS</t>
    <phoneticPr fontId="2"/>
  </si>
  <si>
    <t>緑2丁目計画</t>
    <rPh sb="0" eb="1">
      <t>ミドリ</t>
    </rPh>
    <rPh sb="2" eb="4">
      <t>チョウメ</t>
    </rPh>
    <rPh sb="4" eb="6">
      <t>ケイカク</t>
    </rPh>
    <phoneticPr fontId="2"/>
  </si>
  <si>
    <t>ワークオフィス滝井</t>
    <rPh sb="7" eb="9">
      <t>タキイ</t>
    </rPh>
    <phoneticPr fontId="3"/>
  </si>
  <si>
    <t>２階建</t>
    <phoneticPr fontId="2"/>
  </si>
  <si>
    <t>T-BAGS</t>
    <phoneticPr fontId="2"/>
  </si>
  <si>
    <t>宏和工業倉庫</t>
    <rPh sb="0" eb="2">
      <t>コウワ</t>
    </rPh>
    <rPh sb="2" eb="4">
      <t>コウギョウ</t>
    </rPh>
    <rPh sb="4" eb="6">
      <t>ソウコ</t>
    </rPh>
    <phoneticPr fontId="3"/>
  </si>
  <si>
    <t>ビーアイケー社屋</t>
  </si>
  <si>
    <t>マリーナHOP（Ⅱ期）</t>
  </si>
  <si>
    <t>平屋建</t>
    <phoneticPr fontId="2"/>
  </si>
  <si>
    <t>製缶陸運倉庫</t>
    <rPh sb="0" eb="1">
      <t>セイ</t>
    </rPh>
    <rPh sb="1" eb="2">
      <t>カン</t>
    </rPh>
    <rPh sb="2" eb="3">
      <t>リク</t>
    </rPh>
    <rPh sb="3" eb="4">
      <t>ウン</t>
    </rPh>
    <rPh sb="4" eb="6">
      <t>ソウコ</t>
    </rPh>
    <phoneticPr fontId="3"/>
  </si>
  <si>
    <t>宇多興産事務所</t>
    <rPh sb="0" eb="2">
      <t>ウタ</t>
    </rPh>
    <rPh sb="2" eb="4">
      <t>コウサン</t>
    </rPh>
    <rPh sb="4" eb="6">
      <t>ジム</t>
    </rPh>
    <rPh sb="6" eb="7">
      <t>ショ</t>
    </rPh>
    <phoneticPr fontId="3"/>
  </si>
  <si>
    <t>３階建</t>
    <phoneticPr fontId="2"/>
  </si>
  <si>
    <t>コンドーテック盛岡営業所</t>
  </si>
  <si>
    <t>九州児湯フーズ北九州支店</t>
  </si>
  <si>
    <t>KAT結城営業所</t>
  </si>
  <si>
    <t>平屋建</t>
    <phoneticPr fontId="2"/>
  </si>
  <si>
    <t>姫島駅高架下（Ⅰ期）</t>
    <rPh sb="2" eb="3">
      <t>エキ</t>
    </rPh>
    <phoneticPr fontId="2"/>
  </si>
  <si>
    <t>２階建</t>
    <phoneticPr fontId="2"/>
  </si>
  <si>
    <t>函館どっぐ造船艦修部事務所</t>
  </si>
  <si>
    <t>３階建</t>
    <phoneticPr fontId="2"/>
  </si>
  <si>
    <t>協栄マリンテクノロジ</t>
  </si>
  <si>
    <t>あいづダストセンター坂下事業所</t>
  </si>
  <si>
    <t>平屋建</t>
    <phoneticPr fontId="2"/>
  </si>
  <si>
    <t>大森新社屋</t>
  </si>
  <si>
    <t>T-BAGS</t>
    <phoneticPr fontId="2"/>
  </si>
  <si>
    <t>扇工業新社屋</t>
    <rPh sb="3" eb="6">
      <t>シンシャオク</t>
    </rPh>
    <phoneticPr fontId="2"/>
  </si>
  <si>
    <t>東北企業酒田支店倉庫</t>
  </si>
  <si>
    <t>直方保線所社屋</t>
  </si>
  <si>
    <t>出雲ケーブルビジョン</t>
  </si>
  <si>
    <t>事務所</t>
    <rPh sb="0" eb="3">
      <t>ジムショ</t>
    </rPh>
    <phoneticPr fontId="2"/>
  </si>
  <si>
    <t>郡山合同庁舎北分庁舎</t>
  </si>
  <si>
    <t>サコス㈱羽田営業所</t>
    <rPh sb="4" eb="6">
      <t>ハネダ</t>
    </rPh>
    <rPh sb="6" eb="9">
      <t>エイギョウショ</t>
    </rPh>
    <phoneticPr fontId="3"/>
  </si>
  <si>
    <t>旭ブロック長浜事業所社屋</t>
    <rPh sb="10" eb="12">
      <t>シャオク</t>
    </rPh>
    <phoneticPr fontId="2"/>
  </si>
  <si>
    <t>稲田製作所社屋</t>
    <rPh sb="0" eb="2">
      <t>イナダ</t>
    </rPh>
    <rPh sb="5" eb="7">
      <t>シャオク</t>
    </rPh>
    <phoneticPr fontId="3"/>
  </si>
  <si>
    <t>スガテック東京事務所</t>
    <rPh sb="5" eb="7">
      <t>トウキョウ</t>
    </rPh>
    <rPh sb="7" eb="9">
      <t>ジム</t>
    </rPh>
    <rPh sb="9" eb="10">
      <t>ショ</t>
    </rPh>
    <phoneticPr fontId="3"/>
  </si>
  <si>
    <t>東大阪営業所</t>
    <rPh sb="0" eb="3">
      <t>ヒガシオオサカ</t>
    </rPh>
    <rPh sb="3" eb="6">
      <t>エイギョウショ</t>
    </rPh>
    <phoneticPr fontId="3"/>
  </si>
  <si>
    <t>WT</t>
    <phoneticPr fontId="2"/>
  </si>
  <si>
    <t>三共ゴム平林営業所</t>
  </si>
  <si>
    <t>臨港バス塩浜営業所</t>
    <rPh sb="0" eb="1">
      <t>リン</t>
    </rPh>
    <rPh sb="1" eb="2">
      <t>ミナト</t>
    </rPh>
    <rPh sb="4" eb="6">
      <t>シオハマ</t>
    </rPh>
    <rPh sb="6" eb="9">
      <t>エイギョウショ</t>
    </rPh>
    <phoneticPr fontId="3"/>
  </si>
  <si>
    <t>エムジーホールディング事務所</t>
  </si>
  <si>
    <t>静岡中央銀行防災センター</t>
    <rPh sb="4" eb="6">
      <t>ギンコウ</t>
    </rPh>
    <rPh sb="6" eb="8">
      <t>ボウサイ</t>
    </rPh>
    <phoneticPr fontId="2"/>
  </si>
  <si>
    <t>山陰ヤクルト販売本社</t>
    <rPh sb="6" eb="8">
      <t>ハンバイ</t>
    </rPh>
    <rPh sb="8" eb="10">
      <t>ホンシャ</t>
    </rPh>
    <phoneticPr fontId="2"/>
  </si>
  <si>
    <t>島根電工出雲支店</t>
    <rPh sb="4" eb="6">
      <t>イズモ</t>
    </rPh>
    <rPh sb="6" eb="8">
      <t>シテン</t>
    </rPh>
    <phoneticPr fontId="2"/>
  </si>
  <si>
    <t>多機能型事業所ふれんず</t>
  </si>
  <si>
    <t>４階建</t>
    <phoneticPr fontId="2"/>
  </si>
  <si>
    <t>RC造</t>
    <phoneticPr fontId="2"/>
  </si>
  <si>
    <t>JA呉高須支店</t>
  </si>
  <si>
    <t>赤田運輸産業事務所</t>
    <rPh sb="6" eb="8">
      <t>ジム</t>
    </rPh>
    <rPh sb="8" eb="9">
      <t>ショ</t>
    </rPh>
    <phoneticPr fontId="2"/>
  </si>
  <si>
    <t>内山商事東京営業所</t>
  </si>
  <si>
    <t>四日市海運霞事務所</t>
  </si>
  <si>
    <t>いしのまき元気市場（管理棟）</t>
    <rPh sb="5" eb="7">
      <t>ゲンキ</t>
    </rPh>
    <rPh sb="7" eb="9">
      <t>イチバ</t>
    </rPh>
    <rPh sb="10" eb="13">
      <t>カンリトウ</t>
    </rPh>
    <phoneticPr fontId="2"/>
  </si>
  <si>
    <t>木造</t>
    <phoneticPr fontId="2"/>
  </si>
  <si>
    <t>東名電気㈱新事務所</t>
  </si>
  <si>
    <t>上組名古屋支店飛島コンテナセンター</t>
  </si>
  <si>
    <t>JA山形おきたま営農センター</t>
  </si>
  <si>
    <t>ヤンマー厚岸営業所</t>
  </si>
  <si>
    <t>弘前貨物米倉庫</t>
  </si>
  <si>
    <t>山幸物流営業所</t>
  </si>
  <si>
    <t>新星工業社出島第2工場事務所棟</t>
    <rPh sb="11" eb="13">
      <t>ジム</t>
    </rPh>
    <rPh sb="13" eb="14">
      <t>ショ</t>
    </rPh>
    <rPh sb="14" eb="15">
      <t>トウ</t>
    </rPh>
    <phoneticPr fontId="2"/>
  </si>
  <si>
    <t>上組名古屋支店飛島埠頭</t>
  </si>
  <si>
    <t>スギモト精肉冷蔵庫事務所棟</t>
    <rPh sb="9" eb="11">
      <t>ジム</t>
    </rPh>
    <rPh sb="11" eb="12">
      <t>ショ</t>
    </rPh>
    <rPh sb="12" eb="13">
      <t>トウ</t>
    </rPh>
    <phoneticPr fontId="2"/>
  </si>
  <si>
    <t>アクティオ千葉工場事務所棟</t>
    <rPh sb="9" eb="11">
      <t>ジム</t>
    </rPh>
    <rPh sb="11" eb="12">
      <t>ショ</t>
    </rPh>
    <rPh sb="12" eb="13">
      <t>トウ</t>
    </rPh>
    <phoneticPr fontId="3"/>
  </si>
  <si>
    <t>清水産業佐賀事業所</t>
    <rPh sb="0" eb="2">
      <t>シミズ</t>
    </rPh>
    <rPh sb="2" eb="4">
      <t>サンギョウ</t>
    </rPh>
    <rPh sb="4" eb="6">
      <t>サガ</t>
    </rPh>
    <rPh sb="6" eb="8">
      <t>ジギョウ</t>
    </rPh>
    <rPh sb="8" eb="9">
      <t>ショ</t>
    </rPh>
    <phoneticPr fontId="3"/>
  </si>
  <si>
    <t>佐賀県神埼市</t>
    <phoneticPr fontId="2"/>
  </si>
  <si>
    <t>TNF-D</t>
    <phoneticPr fontId="2"/>
  </si>
  <si>
    <t>味の素バイオ・ファイン研究所</t>
    <rPh sb="0" eb="1">
      <t>アジ</t>
    </rPh>
    <rPh sb="2" eb="3">
      <t>モト</t>
    </rPh>
    <rPh sb="11" eb="14">
      <t>ケンキュウショ</t>
    </rPh>
    <phoneticPr fontId="3"/>
  </si>
  <si>
    <t>神奈川県川崎市</t>
    <phoneticPr fontId="2"/>
  </si>
  <si>
    <t>丸運ロジスティック東北社屋</t>
    <rPh sb="0" eb="1">
      <t>マル</t>
    </rPh>
    <rPh sb="1" eb="2">
      <t>ウン</t>
    </rPh>
    <rPh sb="9" eb="11">
      <t>トウホク</t>
    </rPh>
    <rPh sb="11" eb="13">
      <t>シャオク</t>
    </rPh>
    <phoneticPr fontId="3"/>
  </si>
  <si>
    <t>2017.10</t>
    <phoneticPr fontId="2"/>
  </si>
  <si>
    <t>ホワイトウイングス清水本社</t>
    <rPh sb="9" eb="11">
      <t>シミズ</t>
    </rPh>
    <rPh sb="11" eb="13">
      <t>ホンシャ</t>
    </rPh>
    <phoneticPr fontId="3"/>
  </si>
  <si>
    <t>2017.10</t>
    <phoneticPr fontId="2"/>
  </si>
  <si>
    <t>日立建機徳島南営業所事務所</t>
  </si>
  <si>
    <t>栄光堂印刷所</t>
    <rPh sb="0" eb="1">
      <t>エイ</t>
    </rPh>
    <rPh sb="1" eb="2">
      <t>ヒカリ</t>
    </rPh>
    <rPh sb="2" eb="3">
      <t>ドウ</t>
    </rPh>
    <rPh sb="3" eb="5">
      <t>インサツ</t>
    </rPh>
    <rPh sb="5" eb="6">
      <t>ショ</t>
    </rPh>
    <phoneticPr fontId="3"/>
  </si>
  <si>
    <t>富山産業咲州事業所社屋</t>
  </si>
  <si>
    <t>大阪府大阪市</t>
    <phoneticPr fontId="2"/>
  </si>
  <si>
    <t>４階建</t>
    <phoneticPr fontId="2"/>
  </si>
  <si>
    <t>美野里運送倉庫上越営業所</t>
    <rPh sb="0" eb="3">
      <t>ミノリ</t>
    </rPh>
    <rPh sb="3" eb="5">
      <t>ウンソウ</t>
    </rPh>
    <rPh sb="5" eb="7">
      <t>ソウコ</t>
    </rPh>
    <rPh sb="7" eb="9">
      <t>ジョウエツ</t>
    </rPh>
    <rPh sb="9" eb="12">
      <t>エイギョウショ</t>
    </rPh>
    <phoneticPr fontId="3"/>
  </si>
  <si>
    <t>ハイブリッド</t>
    <phoneticPr fontId="2"/>
  </si>
  <si>
    <t>モダン・プロ本社事務所倉庫</t>
    <rPh sb="6" eb="8">
      <t>ホンシャ</t>
    </rPh>
    <rPh sb="8" eb="10">
      <t>ジム</t>
    </rPh>
    <rPh sb="10" eb="11">
      <t>ショ</t>
    </rPh>
    <rPh sb="11" eb="13">
      <t>ソウコ</t>
    </rPh>
    <phoneticPr fontId="3"/>
  </si>
  <si>
    <t>アイサワ工業広島支店</t>
    <rPh sb="4" eb="6">
      <t>コウギョウ</t>
    </rPh>
    <rPh sb="6" eb="8">
      <t>ヒロシマ</t>
    </rPh>
    <rPh sb="8" eb="10">
      <t>シテン</t>
    </rPh>
    <phoneticPr fontId="3"/>
  </si>
  <si>
    <t>広島県広島市</t>
    <phoneticPr fontId="2"/>
  </si>
  <si>
    <t>浅倉水道社屋</t>
    <rPh sb="0" eb="2">
      <t>アサクラ</t>
    </rPh>
    <rPh sb="2" eb="4">
      <t>スイドウ</t>
    </rPh>
    <rPh sb="4" eb="6">
      <t>シャオク</t>
    </rPh>
    <phoneticPr fontId="3"/>
  </si>
  <si>
    <t>埼玉県川口市</t>
    <phoneticPr fontId="2"/>
  </si>
  <si>
    <t>前田道路福山営業所</t>
    <rPh sb="0" eb="2">
      <t>マエダ</t>
    </rPh>
    <rPh sb="2" eb="4">
      <t>ドウロ</t>
    </rPh>
    <rPh sb="4" eb="6">
      <t>フクヤマ</t>
    </rPh>
    <rPh sb="6" eb="9">
      <t>エイギョウショ</t>
    </rPh>
    <phoneticPr fontId="3"/>
  </si>
  <si>
    <t>S造</t>
    <phoneticPr fontId="2"/>
  </si>
  <si>
    <t>林建設工業新社屋</t>
    <rPh sb="0" eb="1">
      <t>ハヤシ</t>
    </rPh>
    <rPh sb="1" eb="3">
      <t>ケンセツ</t>
    </rPh>
    <rPh sb="3" eb="5">
      <t>コウギョウ</t>
    </rPh>
    <rPh sb="5" eb="8">
      <t>シンシャオク</t>
    </rPh>
    <phoneticPr fontId="3"/>
  </si>
  <si>
    <t>阿部新社屋</t>
    <rPh sb="0" eb="2">
      <t>アベ</t>
    </rPh>
    <rPh sb="2" eb="5">
      <t>シンシャオク</t>
    </rPh>
    <phoneticPr fontId="3"/>
  </si>
  <si>
    <t>栃木県栃木市</t>
    <phoneticPr fontId="2"/>
  </si>
  <si>
    <t>豊頃町農業協同組合肥料事務所棟</t>
    <rPh sb="0" eb="2">
      <t>トヨコロ</t>
    </rPh>
    <rPh sb="11" eb="13">
      <t>ジム</t>
    </rPh>
    <rPh sb="13" eb="14">
      <t>ショ</t>
    </rPh>
    <rPh sb="14" eb="15">
      <t>トウ</t>
    </rPh>
    <phoneticPr fontId="3"/>
  </si>
  <si>
    <t>北海道中川郡</t>
    <phoneticPr fontId="2"/>
  </si>
  <si>
    <t>アリオンテック本社</t>
    <rPh sb="7" eb="9">
      <t>ホンシャ</t>
    </rPh>
    <phoneticPr fontId="3"/>
  </si>
  <si>
    <t>山形県山形市</t>
    <phoneticPr fontId="2"/>
  </si>
  <si>
    <t>S造</t>
    <phoneticPr fontId="2"/>
  </si>
  <si>
    <t>稲田建設社屋</t>
  </si>
  <si>
    <t>ティー・エム・ターミナル</t>
  </si>
  <si>
    <t>千葉県市原市</t>
    <phoneticPr fontId="2"/>
  </si>
  <si>
    <t>TNF-D</t>
    <phoneticPr fontId="2"/>
  </si>
  <si>
    <t>工藤組新社屋</t>
  </si>
  <si>
    <t>青森県上北郡</t>
    <phoneticPr fontId="2"/>
  </si>
  <si>
    <t>カナエ新包装技術開発センター</t>
    <rPh sb="8" eb="10">
      <t>カイハツ</t>
    </rPh>
    <phoneticPr fontId="3"/>
  </si>
  <si>
    <t>兵庫県神戸市</t>
    <phoneticPr fontId="2"/>
  </si>
  <si>
    <t>NIPPO足立合材工場</t>
    <rPh sb="7" eb="8">
      <t>ゴウ</t>
    </rPh>
    <rPh sb="8" eb="9">
      <t>ザイ</t>
    </rPh>
    <rPh sb="9" eb="11">
      <t>コウジョウ</t>
    </rPh>
    <phoneticPr fontId="3"/>
  </si>
  <si>
    <t>東京都足立区</t>
    <phoneticPr fontId="2"/>
  </si>
  <si>
    <t>S造</t>
    <phoneticPr fontId="2"/>
  </si>
  <si>
    <t>日本シーレーク東部支店</t>
  </si>
  <si>
    <t>広島県三原市</t>
    <phoneticPr fontId="2"/>
  </si>
  <si>
    <t>日本シーレーク東部支店（検査棟）</t>
    <rPh sb="12" eb="14">
      <t>ケンサ</t>
    </rPh>
    <rPh sb="14" eb="15">
      <t>トウ</t>
    </rPh>
    <phoneticPr fontId="3"/>
  </si>
  <si>
    <t>横河システム建築茂原工場</t>
    <rPh sb="0" eb="2">
      <t>ヨコガワ</t>
    </rPh>
    <rPh sb="6" eb="8">
      <t>ケンチク</t>
    </rPh>
    <phoneticPr fontId="2"/>
  </si>
  <si>
    <t>千葉県茂原市</t>
    <phoneticPr fontId="2"/>
  </si>
  <si>
    <t>TNF-D</t>
    <phoneticPr fontId="2"/>
  </si>
  <si>
    <t>仁徳砂利社屋</t>
  </si>
  <si>
    <t>鳥取県鳥取市</t>
    <phoneticPr fontId="2"/>
  </si>
  <si>
    <t>本田興業本社ビル（浄化槽）</t>
    <rPh sb="9" eb="12">
      <t>ジョウカソウ</t>
    </rPh>
    <phoneticPr fontId="2"/>
  </si>
  <si>
    <t>本田興業本社ビル（事務所棟）</t>
    <rPh sb="9" eb="11">
      <t>ジム</t>
    </rPh>
    <rPh sb="11" eb="12">
      <t>ショ</t>
    </rPh>
    <rPh sb="12" eb="13">
      <t>トウ</t>
    </rPh>
    <phoneticPr fontId="2"/>
  </si>
  <si>
    <t>青森港地方創生拠点施設</t>
  </si>
  <si>
    <t>広島バス㈱井口車庫事務所</t>
    <rPh sb="9" eb="11">
      <t>ジム</t>
    </rPh>
    <rPh sb="11" eb="12">
      <t>ショ</t>
    </rPh>
    <phoneticPr fontId="3"/>
  </si>
  <si>
    <t>広島県広島市</t>
    <phoneticPr fontId="2"/>
  </si>
  <si>
    <t>KAPAS広島支店</t>
  </si>
  <si>
    <t>東北臨海興業事務所</t>
  </si>
  <si>
    <t>かねせん社屋</t>
  </si>
  <si>
    <t>福祉協同サービス</t>
  </si>
  <si>
    <t>福岡県警察航空隊庁舎</t>
  </si>
  <si>
    <t>アルバック東北加工部事務所</t>
    <rPh sb="5" eb="7">
      <t>トウホク</t>
    </rPh>
    <rPh sb="7" eb="9">
      <t>カコウ</t>
    </rPh>
    <rPh sb="9" eb="10">
      <t>ブ</t>
    </rPh>
    <rPh sb="10" eb="12">
      <t>ジム</t>
    </rPh>
    <rPh sb="12" eb="13">
      <t>ショ</t>
    </rPh>
    <phoneticPr fontId="3"/>
  </si>
  <si>
    <t>岩田産業熊本営業所</t>
    <rPh sb="4" eb="6">
      <t>クマモト</t>
    </rPh>
    <rPh sb="6" eb="9">
      <t>エイギョウショ</t>
    </rPh>
    <phoneticPr fontId="2"/>
  </si>
  <si>
    <t>米山伝導機社屋</t>
    <rPh sb="2" eb="4">
      <t>デンドウ</t>
    </rPh>
    <phoneticPr fontId="3"/>
  </si>
  <si>
    <t>岩田産業北九州支店</t>
  </si>
  <si>
    <t>佐田岬はなはな</t>
  </si>
  <si>
    <t>那覇バス具志営業所</t>
  </si>
  <si>
    <t xml:space="preserve">ＪＡ新潟みらい横越支店
3.0
(1)
銀行
</t>
  </si>
  <si>
    <t>日立建機土浦工場事務所管理棟</t>
  </si>
  <si>
    <t>コスモ石油堺製油所常駐協力会社社屋</t>
    <rPh sb="15" eb="17">
      <t>シャオク</t>
    </rPh>
    <phoneticPr fontId="2"/>
  </si>
  <si>
    <t>ハイブリッド</t>
    <phoneticPr fontId="2"/>
  </si>
  <si>
    <t>横河システム建築茂原工場厚生棟</t>
    <rPh sb="0" eb="2">
      <t>ヨコカワ</t>
    </rPh>
    <rPh sb="6" eb="8">
      <t>ケンチク</t>
    </rPh>
    <rPh sb="8" eb="10">
      <t>シゲハラ</t>
    </rPh>
    <rPh sb="10" eb="12">
      <t>コウジョウ</t>
    </rPh>
    <rPh sb="12" eb="14">
      <t>コウセイ</t>
    </rPh>
    <rPh sb="14" eb="15">
      <t>トウ</t>
    </rPh>
    <phoneticPr fontId="3"/>
  </si>
  <si>
    <t>池伝名古屋支店事務所</t>
  </si>
  <si>
    <t>神姫バス神戸営業所</t>
  </si>
  <si>
    <t>山陽自動車運送広島支店</t>
  </si>
  <si>
    <t>社会福祉施設</t>
    <rPh sb="0" eb="2">
      <t>シャカイ</t>
    </rPh>
    <rPh sb="2" eb="4">
      <t>フクシ</t>
    </rPh>
    <rPh sb="4" eb="6">
      <t>シセツ</t>
    </rPh>
    <phoneticPr fontId="2"/>
  </si>
  <si>
    <t>流山老人ホーム（Ⅱ期）</t>
    <rPh sb="0" eb="2">
      <t>ナガレヤマ</t>
    </rPh>
    <rPh sb="2" eb="4">
      <t>ロウジン</t>
    </rPh>
    <rPh sb="9" eb="10">
      <t>キ</t>
    </rPh>
    <phoneticPr fontId="3"/>
  </si>
  <si>
    <t>平屋建</t>
    <phoneticPr fontId="2"/>
  </si>
  <si>
    <t>恵愛学院</t>
  </si>
  <si>
    <t>特別養護老人ホームグランパ・グランマ</t>
  </si>
  <si>
    <t>社会福祉施設</t>
    <phoneticPr fontId="2"/>
  </si>
  <si>
    <t>TNF+</t>
    <phoneticPr fontId="2"/>
  </si>
  <si>
    <t>ケイ・エム環境</t>
  </si>
  <si>
    <t>佛所護念会教団青森</t>
  </si>
  <si>
    <t>木造</t>
    <phoneticPr fontId="2"/>
  </si>
  <si>
    <t>正覚寺納骨堂</t>
  </si>
  <si>
    <t>３階建</t>
    <phoneticPr fontId="2"/>
  </si>
  <si>
    <t>T-BAGS</t>
    <phoneticPr fontId="2"/>
  </si>
  <si>
    <t>内信寺東三河別院納骨堂</t>
  </si>
  <si>
    <t>正覚寺庫裏</t>
    <rPh sb="0" eb="1">
      <t>タダ</t>
    </rPh>
    <rPh sb="1" eb="2">
      <t>オボ</t>
    </rPh>
    <rPh sb="2" eb="3">
      <t>テラ</t>
    </rPh>
    <rPh sb="3" eb="4">
      <t>コ</t>
    </rPh>
    <rPh sb="4" eb="5">
      <t>ウラ</t>
    </rPh>
    <phoneticPr fontId="3"/>
  </si>
  <si>
    <t>2018.10</t>
    <phoneticPr fontId="2"/>
  </si>
  <si>
    <t>集合住宅</t>
    <rPh sb="0" eb="2">
      <t>シュウゴウ</t>
    </rPh>
    <rPh sb="2" eb="4">
      <t>ジュウタク</t>
    </rPh>
    <phoneticPr fontId="2"/>
  </si>
  <si>
    <t>福島県復興公営住宅（小名浜中原団地4号棟）</t>
    <rPh sb="0" eb="3">
      <t>フクシマケン</t>
    </rPh>
    <phoneticPr fontId="2"/>
  </si>
  <si>
    <t>福島県復興公営住宅（小名浜中原団地5号棟）</t>
    <rPh sb="0" eb="3">
      <t>フクシマケン</t>
    </rPh>
    <phoneticPr fontId="2"/>
  </si>
  <si>
    <t>小原邸</t>
    <rPh sb="0" eb="2">
      <t>オバラ</t>
    </rPh>
    <rPh sb="2" eb="3">
      <t>テイ</t>
    </rPh>
    <phoneticPr fontId="3"/>
  </si>
  <si>
    <t>S造</t>
    <phoneticPr fontId="2"/>
  </si>
  <si>
    <t>ケアホームあおぞら</t>
  </si>
  <si>
    <t>草加市栄町3丁目ビル</t>
    <rPh sb="0" eb="2">
      <t>ソウカ</t>
    </rPh>
    <rPh sb="2" eb="3">
      <t>シ</t>
    </rPh>
    <rPh sb="3" eb="4">
      <t>サカエ</t>
    </rPh>
    <rPh sb="4" eb="5">
      <t>マチ</t>
    </rPh>
    <rPh sb="6" eb="8">
      <t>チョウメ</t>
    </rPh>
    <phoneticPr fontId="3"/>
  </si>
  <si>
    <t>水口邸</t>
    <rPh sb="0" eb="2">
      <t>ミズグチ</t>
    </rPh>
    <rPh sb="2" eb="3">
      <t>テイ</t>
    </rPh>
    <phoneticPr fontId="3"/>
  </si>
  <si>
    <t>児玉産業住宅</t>
  </si>
  <si>
    <t>中西邸</t>
    <rPh sb="0" eb="2">
      <t>ナカニシ</t>
    </rPh>
    <rPh sb="2" eb="3">
      <t>テイ</t>
    </rPh>
    <phoneticPr fontId="3"/>
  </si>
  <si>
    <t>３階建</t>
    <phoneticPr fontId="2"/>
  </si>
  <si>
    <t>RC造</t>
    <phoneticPr fontId="2"/>
  </si>
  <si>
    <t>田原本唐子マンション</t>
  </si>
  <si>
    <t>RC造</t>
    <phoneticPr fontId="2"/>
  </si>
  <si>
    <t>利岡邸</t>
  </si>
  <si>
    <t>RC造</t>
    <phoneticPr fontId="2"/>
  </si>
  <si>
    <t>広島井口台の家</t>
  </si>
  <si>
    <t>宮浦住宅　赤石邸</t>
    <phoneticPr fontId="2"/>
  </si>
  <si>
    <t>アピタ太陽（錦町マンション）</t>
  </si>
  <si>
    <t>HO-HOUSE</t>
  </si>
  <si>
    <t>兵庫県宝塚市</t>
    <phoneticPr fontId="2"/>
  </si>
  <si>
    <t>T-BAGS</t>
    <phoneticPr fontId="2"/>
  </si>
  <si>
    <t>松本邸</t>
    <rPh sb="0" eb="2">
      <t>マツモト</t>
    </rPh>
    <rPh sb="2" eb="3">
      <t>テイ</t>
    </rPh>
    <phoneticPr fontId="3"/>
  </si>
  <si>
    <t>S造</t>
    <phoneticPr fontId="2"/>
  </si>
  <si>
    <t>コアレックス道栄倶知安社宅</t>
  </si>
  <si>
    <t>北海道虻田郡</t>
    <phoneticPr fontId="2"/>
  </si>
  <si>
    <t>ＫI-ＨＯＵＳＥ</t>
  </si>
  <si>
    <t>平屋建</t>
    <phoneticPr fontId="2"/>
  </si>
  <si>
    <t>ＫＯ-ＨＯＵＳＥ</t>
  </si>
  <si>
    <t>２階建</t>
    <phoneticPr fontId="2"/>
  </si>
  <si>
    <t>T-BAGS</t>
    <phoneticPr fontId="2"/>
  </si>
  <si>
    <t>日照電機製作所工場</t>
    <rPh sb="0" eb="2">
      <t>ニッショウ</t>
    </rPh>
    <rPh sb="2" eb="4">
      <t>デンキ</t>
    </rPh>
    <rPh sb="4" eb="7">
      <t>セイサクショ</t>
    </rPh>
    <rPh sb="7" eb="9">
      <t>コウジョウ</t>
    </rPh>
    <phoneticPr fontId="3"/>
  </si>
  <si>
    <t>2019.10</t>
    <phoneticPr fontId="2"/>
  </si>
  <si>
    <t>-</t>
    <phoneticPr fontId="2"/>
  </si>
  <si>
    <t>ファーストキャビン阪神西梅田</t>
  </si>
  <si>
    <t>ショッピングモール</t>
    <phoneticPr fontId="2"/>
  </si>
  <si>
    <t>マリーナHOP（Ⅱ期）</t>
    <rPh sb="9" eb="10">
      <t>キ</t>
    </rPh>
    <phoneticPr fontId="3"/>
  </si>
  <si>
    <t>ショッピングモール</t>
    <phoneticPr fontId="2"/>
  </si>
  <si>
    <t>バロー羽島店</t>
    <rPh sb="3" eb="4">
      <t>ハ</t>
    </rPh>
    <rPh sb="4" eb="5">
      <t>シマ</t>
    </rPh>
    <rPh sb="5" eb="6">
      <t>テン</t>
    </rPh>
    <phoneticPr fontId="3"/>
  </si>
  <si>
    <t>上越高田ショッピングモール</t>
    <rPh sb="0" eb="2">
      <t>ジョウエツ</t>
    </rPh>
    <rPh sb="2" eb="4">
      <t>タカダ</t>
    </rPh>
    <phoneticPr fontId="3"/>
  </si>
  <si>
    <t>ショッピングモール</t>
    <phoneticPr fontId="2"/>
  </si>
  <si>
    <t>2007.10</t>
    <phoneticPr fontId="2"/>
  </si>
  <si>
    <t>アイスタ矢野</t>
    <rPh sb="4" eb="6">
      <t>ヤノ</t>
    </rPh>
    <phoneticPr fontId="3"/>
  </si>
  <si>
    <t>ショッピングモール</t>
    <phoneticPr fontId="2"/>
  </si>
  <si>
    <t>カインズモール大利根ベイシア棟</t>
    <rPh sb="14" eb="15">
      <t>トウ</t>
    </rPh>
    <phoneticPr fontId="3"/>
  </si>
  <si>
    <t>ワンダーグー玉造店</t>
    <rPh sb="6" eb="8">
      <t>タマツクリ</t>
    </rPh>
    <rPh sb="8" eb="9">
      <t>テン</t>
    </rPh>
    <phoneticPr fontId="3"/>
  </si>
  <si>
    <t>河内永和店</t>
    <rPh sb="0" eb="2">
      <t>コウチ</t>
    </rPh>
    <rPh sb="2" eb="4">
      <t>エイワ</t>
    </rPh>
    <rPh sb="4" eb="5">
      <t>テン</t>
    </rPh>
    <phoneticPr fontId="3"/>
  </si>
  <si>
    <t>イズミヤ広陵店</t>
    <rPh sb="4" eb="6">
      <t>コウリョウ</t>
    </rPh>
    <rPh sb="6" eb="7">
      <t>テン</t>
    </rPh>
    <phoneticPr fontId="3"/>
  </si>
  <si>
    <t>長居駅店</t>
    <rPh sb="0" eb="2">
      <t>ナガイ</t>
    </rPh>
    <rPh sb="2" eb="3">
      <t>エキ</t>
    </rPh>
    <rPh sb="3" eb="4">
      <t>テン</t>
    </rPh>
    <phoneticPr fontId="3"/>
  </si>
  <si>
    <t>ショッピングモール</t>
    <phoneticPr fontId="2"/>
  </si>
  <si>
    <t>ショッピングモール</t>
    <phoneticPr fontId="2"/>
  </si>
  <si>
    <t>ショッピングモール</t>
    <phoneticPr fontId="2"/>
  </si>
  <si>
    <t>ショッピングモール</t>
    <phoneticPr fontId="2"/>
  </si>
  <si>
    <t>エンチョー駒越店</t>
    <rPh sb="5" eb="6">
      <t>コマ</t>
    </rPh>
    <rPh sb="6" eb="7">
      <t>コ</t>
    </rPh>
    <rPh sb="7" eb="8">
      <t>テン</t>
    </rPh>
    <phoneticPr fontId="4"/>
  </si>
  <si>
    <t>俊徳道駅店</t>
    <rPh sb="0" eb="1">
      <t>シュン</t>
    </rPh>
    <rPh sb="1" eb="2">
      <t>トク</t>
    </rPh>
    <rPh sb="2" eb="3">
      <t>ミチ</t>
    </rPh>
    <rPh sb="3" eb="4">
      <t>エキ</t>
    </rPh>
    <rPh sb="4" eb="5">
      <t>テン</t>
    </rPh>
    <phoneticPr fontId="3"/>
  </si>
  <si>
    <t>エスポット清水天王店</t>
    <rPh sb="5" eb="7">
      <t>シミズ</t>
    </rPh>
    <rPh sb="7" eb="9">
      <t>テンノウ</t>
    </rPh>
    <rPh sb="9" eb="10">
      <t>テン</t>
    </rPh>
    <phoneticPr fontId="3"/>
  </si>
  <si>
    <t>大阪東線JR長瀬駅店</t>
    <rPh sb="0" eb="2">
      <t>オオサカ</t>
    </rPh>
    <rPh sb="2" eb="3">
      <t>ヒガシ</t>
    </rPh>
    <rPh sb="3" eb="4">
      <t>セン</t>
    </rPh>
    <rPh sb="6" eb="8">
      <t>ナガセ</t>
    </rPh>
    <rPh sb="8" eb="9">
      <t>エキ</t>
    </rPh>
    <rPh sb="9" eb="10">
      <t>テン</t>
    </rPh>
    <phoneticPr fontId="3"/>
  </si>
  <si>
    <t>させぼ五番街５街区店舗</t>
    <rPh sb="3" eb="6">
      <t>ゴバンガイ</t>
    </rPh>
    <rPh sb="7" eb="9">
      <t>ガイク</t>
    </rPh>
    <rPh sb="9" eb="11">
      <t>テンポ</t>
    </rPh>
    <phoneticPr fontId="3"/>
  </si>
  <si>
    <t>３階建</t>
    <phoneticPr fontId="2"/>
  </si>
  <si>
    <t>させぼ五番街６街区店舗</t>
    <rPh sb="3" eb="6">
      <t>ゴバンガイ</t>
    </rPh>
    <rPh sb="7" eb="9">
      <t>ガイク</t>
    </rPh>
    <rPh sb="9" eb="11">
      <t>テンポ</t>
    </rPh>
    <phoneticPr fontId="3"/>
  </si>
  <si>
    <t>２階建</t>
    <phoneticPr fontId="2"/>
  </si>
  <si>
    <t>させぼ五番街７街区店舗</t>
    <rPh sb="3" eb="6">
      <t>ゴバンガイ</t>
    </rPh>
    <rPh sb="7" eb="9">
      <t>ガイク</t>
    </rPh>
    <rPh sb="9" eb="11">
      <t>テンポ</t>
    </rPh>
    <phoneticPr fontId="3"/>
  </si>
  <si>
    <t>軽井沢プリンスショッピングプラザA棟</t>
    <rPh sb="17" eb="18">
      <t>トウ</t>
    </rPh>
    <phoneticPr fontId="2"/>
  </si>
  <si>
    <t>軽井沢プリンスショッピングプラザB棟</t>
    <rPh sb="17" eb="18">
      <t>トウ</t>
    </rPh>
    <phoneticPr fontId="2"/>
  </si>
  <si>
    <t>ショッピングモール</t>
    <phoneticPr fontId="2"/>
  </si>
  <si>
    <t>軽井沢プリンスショッピングプラザC棟</t>
    <rPh sb="17" eb="18">
      <t>トウ</t>
    </rPh>
    <phoneticPr fontId="2"/>
  </si>
  <si>
    <t>軽井沢プリンスショッピングプラザD棟</t>
    <rPh sb="17" eb="18">
      <t>トウ</t>
    </rPh>
    <phoneticPr fontId="2"/>
  </si>
  <si>
    <t>ショッピングモール</t>
    <phoneticPr fontId="2"/>
  </si>
  <si>
    <t>軽井沢プリンスショッピングプラザE棟</t>
    <rPh sb="17" eb="18">
      <t>トウ</t>
    </rPh>
    <phoneticPr fontId="2"/>
  </si>
  <si>
    <t>軽井沢プリンスショッピングプラザF棟</t>
    <rPh sb="17" eb="18">
      <t>トウ</t>
    </rPh>
    <phoneticPr fontId="2"/>
  </si>
  <si>
    <t>軽井沢プリンスショッピングプラザG棟</t>
    <rPh sb="17" eb="18">
      <t>トウ</t>
    </rPh>
    <phoneticPr fontId="2"/>
  </si>
  <si>
    <t>軽井沢プリンスショッピングプラザH棟</t>
    <rPh sb="17" eb="18">
      <t>トウ</t>
    </rPh>
    <phoneticPr fontId="2"/>
  </si>
  <si>
    <t>軽井沢プリンスショッピングプラザI棟</t>
    <rPh sb="17" eb="18">
      <t>トウ</t>
    </rPh>
    <phoneticPr fontId="2"/>
  </si>
  <si>
    <t>ショッピングモール</t>
    <phoneticPr fontId="2"/>
  </si>
  <si>
    <t>軽井沢プリンスショッピングプラザJ棟</t>
    <rPh sb="17" eb="18">
      <t>トウ</t>
    </rPh>
    <phoneticPr fontId="2"/>
  </si>
  <si>
    <t>阪急オアシス宝塚店</t>
    <rPh sb="0" eb="2">
      <t>ハンキュウ</t>
    </rPh>
    <rPh sb="6" eb="8">
      <t>タカラヅカ</t>
    </rPh>
    <rPh sb="8" eb="9">
      <t>テン</t>
    </rPh>
    <phoneticPr fontId="3"/>
  </si>
  <si>
    <t>ダイソーベルク足立花畑店</t>
    <rPh sb="7" eb="9">
      <t>アダチ</t>
    </rPh>
    <rPh sb="9" eb="11">
      <t>ハナバタケ</t>
    </rPh>
    <rPh sb="11" eb="12">
      <t>テン</t>
    </rPh>
    <phoneticPr fontId="3"/>
  </si>
  <si>
    <t>ロピア希望ヶ丘店</t>
    <rPh sb="7" eb="8">
      <t>テン</t>
    </rPh>
    <phoneticPr fontId="2"/>
  </si>
  <si>
    <t>ショッピングモール</t>
    <phoneticPr fontId="2"/>
  </si>
  <si>
    <t>十和田東ショッピングモール</t>
    <rPh sb="0" eb="3">
      <t>トワダ</t>
    </rPh>
    <rPh sb="3" eb="4">
      <t>ヒガシ</t>
    </rPh>
    <phoneticPr fontId="2"/>
  </si>
  <si>
    <t>2015.10</t>
    <phoneticPr fontId="2"/>
  </si>
  <si>
    <t>バロー茶が崎店</t>
    <rPh sb="6" eb="7">
      <t>テン</t>
    </rPh>
    <phoneticPr fontId="2"/>
  </si>
  <si>
    <t>ショッピングモール</t>
    <phoneticPr fontId="2"/>
  </si>
  <si>
    <t>ドミー安城店</t>
    <rPh sb="5" eb="6">
      <t>テン</t>
    </rPh>
    <phoneticPr fontId="2"/>
  </si>
  <si>
    <t>バロー北寺島店</t>
    <rPh sb="6" eb="7">
      <t>テン</t>
    </rPh>
    <phoneticPr fontId="2"/>
  </si>
  <si>
    <t>いしのまき元気市場</t>
    <rPh sb="5" eb="7">
      <t>ゲンキ</t>
    </rPh>
    <rPh sb="7" eb="9">
      <t>イチバ</t>
    </rPh>
    <phoneticPr fontId="2"/>
  </si>
  <si>
    <t>ショッピングモール</t>
    <phoneticPr fontId="2"/>
  </si>
  <si>
    <t>木造</t>
    <phoneticPr fontId="2"/>
  </si>
  <si>
    <t>マックスバリュ新発寒店</t>
    <rPh sb="10" eb="11">
      <t>テン</t>
    </rPh>
    <phoneticPr fontId="2"/>
  </si>
  <si>
    <t>モンクール北浦和ビル</t>
    <rPh sb="5" eb="6">
      <t>キタ</t>
    </rPh>
    <rPh sb="6" eb="8">
      <t>ウラワ</t>
    </rPh>
    <phoneticPr fontId="3"/>
  </si>
  <si>
    <t>宮脇書店気仙沼</t>
    <rPh sb="0" eb="2">
      <t>ミヤワキ</t>
    </rPh>
    <rPh sb="2" eb="4">
      <t>ショテン</t>
    </rPh>
    <rPh sb="4" eb="7">
      <t>ケセンヌマ</t>
    </rPh>
    <phoneticPr fontId="2"/>
  </si>
  <si>
    <t>宮城県気仙沼市</t>
    <phoneticPr fontId="2"/>
  </si>
  <si>
    <t>-</t>
    <phoneticPr fontId="2"/>
  </si>
  <si>
    <t>スーパーベルクス草加谷塚店</t>
    <rPh sb="8" eb="10">
      <t>ソウカ</t>
    </rPh>
    <rPh sb="10" eb="12">
      <t>ヤツカ</t>
    </rPh>
    <rPh sb="12" eb="13">
      <t>テン</t>
    </rPh>
    <phoneticPr fontId="3"/>
  </si>
  <si>
    <t>ＷＴ</t>
    <phoneticPr fontId="2"/>
  </si>
  <si>
    <t>いなげや金町店</t>
  </si>
  <si>
    <t>TNF-D</t>
    <phoneticPr fontId="2"/>
  </si>
  <si>
    <t>共立クリニック</t>
    <rPh sb="0" eb="2">
      <t>キョウリツ</t>
    </rPh>
    <phoneticPr fontId="3"/>
  </si>
  <si>
    <t>田中内科診療所</t>
    <rPh sb="0" eb="2">
      <t>タナカ</t>
    </rPh>
    <rPh sb="2" eb="4">
      <t>ナイカ</t>
    </rPh>
    <rPh sb="4" eb="6">
      <t>シンリョウ</t>
    </rPh>
    <rPh sb="6" eb="7">
      <t>ショ</t>
    </rPh>
    <phoneticPr fontId="3"/>
  </si>
  <si>
    <t>吉本内科・外科クリニック</t>
    <rPh sb="0" eb="2">
      <t>ヨシモト</t>
    </rPh>
    <rPh sb="2" eb="4">
      <t>ナイカ</t>
    </rPh>
    <rPh sb="5" eb="7">
      <t>ゲカ</t>
    </rPh>
    <phoneticPr fontId="3"/>
  </si>
  <si>
    <t>診療所</t>
  </si>
  <si>
    <t>くぼたクリニック（Ⅰ期・Ⅱ期）</t>
  </si>
  <si>
    <t>林医院有料老人ホーム</t>
  </si>
  <si>
    <t>旭北歯科医院（Ⅰ期）</t>
    <rPh sb="0" eb="1">
      <t>アサヒ</t>
    </rPh>
    <rPh sb="1" eb="2">
      <t>キタ</t>
    </rPh>
    <rPh sb="2" eb="4">
      <t>シカ</t>
    </rPh>
    <rPh sb="4" eb="6">
      <t>イイン</t>
    </rPh>
    <rPh sb="8" eb="9">
      <t>キ</t>
    </rPh>
    <phoneticPr fontId="3"/>
  </si>
  <si>
    <t>旭北歯科医院</t>
  </si>
  <si>
    <t>RC造</t>
    <phoneticPr fontId="2"/>
  </si>
  <si>
    <t>森山胃腸科</t>
  </si>
  <si>
    <t>RC造</t>
    <phoneticPr fontId="2"/>
  </si>
  <si>
    <t>阿久津医院立替</t>
    <phoneticPr fontId="2"/>
  </si>
  <si>
    <t>３階建</t>
    <phoneticPr fontId="2"/>
  </si>
  <si>
    <t>秋田市広面診療所</t>
  </si>
  <si>
    <t>診療所</t>
    <rPh sb="0" eb="2">
      <t>シンリョウ</t>
    </rPh>
    <rPh sb="2" eb="3">
      <t>ショ</t>
    </rPh>
    <phoneticPr fontId="2"/>
  </si>
  <si>
    <t>まじま歯科クリニック</t>
    <rPh sb="3" eb="5">
      <t>シカ</t>
    </rPh>
    <phoneticPr fontId="3"/>
  </si>
  <si>
    <t>正木眼科クリニック</t>
  </si>
  <si>
    <t>TNF-D</t>
    <phoneticPr fontId="2"/>
  </si>
  <si>
    <t>菅原眼科</t>
  </si>
  <si>
    <t>北海道北見市</t>
    <phoneticPr fontId="2"/>
  </si>
  <si>
    <t>エア・リキード蒲郡水素ステーション</t>
  </si>
  <si>
    <t>南国殖産鹿児島南港水素ステーション</t>
  </si>
  <si>
    <t>T-BAGS</t>
    <phoneticPr fontId="2"/>
  </si>
  <si>
    <t>エア・リキード北名古屋水素ステーション</t>
  </si>
  <si>
    <t>T-BAGS</t>
    <phoneticPr fontId="2"/>
  </si>
  <si>
    <t>スイミングスクール</t>
    <phoneticPr fontId="2"/>
  </si>
  <si>
    <t>JSSスイミングスクール鶴見中央店</t>
    <rPh sb="12" eb="14">
      <t>ツルミ</t>
    </rPh>
    <rPh sb="14" eb="16">
      <t>チュウオウ</t>
    </rPh>
    <rPh sb="16" eb="17">
      <t>テン</t>
    </rPh>
    <phoneticPr fontId="3"/>
  </si>
  <si>
    <t>ＪＳＳスイミングスクール立石</t>
    <rPh sb="12" eb="14">
      <t>タテイシ</t>
    </rPh>
    <phoneticPr fontId="3"/>
  </si>
  <si>
    <t>スイミングスクール</t>
    <phoneticPr fontId="2"/>
  </si>
  <si>
    <t>スーパーマーケット</t>
    <phoneticPr fontId="2"/>
  </si>
  <si>
    <t>山陽ウェルマート御幸店</t>
  </si>
  <si>
    <t>スーパーマーケット</t>
    <phoneticPr fontId="2"/>
  </si>
  <si>
    <t>S造</t>
    <phoneticPr fontId="2"/>
  </si>
  <si>
    <t>山陽ウェルマート大門店</t>
  </si>
  <si>
    <t>マックスバリュ世羅店</t>
  </si>
  <si>
    <t>マミー防府新田店</t>
    <rPh sb="3" eb="5">
      <t>ホウフ</t>
    </rPh>
    <phoneticPr fontId="3"/>
  </si>
  <si>
    <t>わたなべ生鮮館玉野店</t>
  </si>
  <si>
    <t>ラ・ムー 安来店</t>
  </si>
  <si>
    <t>業務スーパーフレスポ境港店</t>
  </si>
  <si>
    <t>万惣 八本松店</t>
    <phoneticPr fontId="2"/>
  </si>
  <si>
    <t>スーパーマーケット</t>
    <phoneticPr fontId="2"/>
  </si>
  <si>
    <t>2005.10</t>
    <phoneticPr fontId="2"/>
  </si>
  <si>
    <t>西友ひばりヶ丘団地店</t>
    <rPh sb="0" eb="2">
      <t>セイユウ</t>
    </rPh>
    <rPh sb="6" eb="7">
      <t>オカ</t>
    </rPh>
    <rPh sb="7" eb="9">
      <t>ダンチ</t>
    </rPh>
    <rPh sb="9" eb="10">
      <t>テン</t>
    </rPh>
    <phoneticPr fontId="3"/>
  </si>
  <si>
    <t>ハローズ乙島店</t>
    <rPh sb="4" eb="5">
      <t>オツ</t>
    </rPh>
    <rPh sb="5" eb="6">
      <t>シマ</t>
    </rPh>
    <rPh sb="6" eb="7">
      <t>テン</t>
    </rPh>
    <phoneticPr fontId="3"/>
  </si>
  <si>
    <t>スーパーマーケット</t>
    <phoneticPr fontId="2"/>
  </si>
  <si>
    <t>スーパーマーケット</t>
    <phoneticPr fontId="2"/>
  </si>
  <si>
    <t>ハローズ江崎店</t>
    <rPh sb="4" eb="6">
      <t>エザキ</t>
    </rPh>
    <rPh sb="6" eb="7">
      <t>テン</t>
    </rPh>
    <phoneticPr fontId="3"/>
  </si>
  <si>
    <t>ハローズ西大寺店テナント棟</t>
    <rPh sb="4" eb="7">
      <t>サイダイジ</t>
    </rPh>
    <rPh sb="7" eb="8">
      <t>テン</t>
    </rPh>
    <rPh sb="12" eb="13">
      <t>トウ</t>
    </rPh>
    <phoneticPr fontId="3"/>
  </si>
  <si>
    <t>ハピッシュ国府市場店</t>
    <rPh sb="5" eb="7">
      <t>コクフ</t>
    </rPh>
    <rPh sb="7" eb="9">
      <t>イチバ</t>
    </rPh>
    <rPh sb="9" eb="10">
      <t>テン</t>
    </rPh>
    <phoneticPr fontId="3"/>
  </si>
  <si>
    <t>スーパーマーケット</t>
    <phoneticPr fontId="2"/>
  </si>
  <si>
    <t>ハローズ十日市店</t>
    <rPh sb="4" eb="6">
      <t>トオカ</t>
    </rPh>
    <rPh sb="6" eb="7">
      <t>イチ</t>
    </rPh>
    <rPh sb="7" eb="8">
      <t>テン</t>
    </rPh>
    <phoneticPr fontId="3"/>
  </si>
  <si>
    <t>スーパーマーケット</t>
    <phoneticPr fontId="2"/>
  </si>
  <si>
    <t>バロー浜松有玉店</t>
    <rPh sb="3" eb="5">
      <t>ハママツ</t>
    </rPh>
    <rPh sb="5" eb="6">
      <t>アリ</t>
    </rPh>
    <rPh sb="6" eb="7">
      <t>タマ</t>
    </rPh>
    <rPh sb="7" eb="8">
      <t>テン</t>
    </rPh>
    <phoneticPr fontId="3"/>
  </si>
  <si>
    <t>スーパーマーケット</t>
    <phoneticPr fontId="2"/>
  </si>
  <si>
    <t>ハローズ岡南店</t>
    <rPh sb="4" eb="5">
      <t>オカ</t>
    </rPh>
    <rPh sb="5" eb="6">
      <t>ミナミ</t>
    </rPh>
    <rPh sb="6" eb="7">
      <t>テン</t>
    </rPh>
    <phoneticPr fontId="3"/>
  </si>
  <si>
    <t>ハローズ花尻店</t>
    <rPh sb="4" eb="5">
      <t>ハナ</t>
    </rPh>
    <rPh sb="5" eb="6">
      <t>ジリ</t>
    </rPh>
    <rPh sb="6" eb="7">
      <t>テン</t>
    </rPh>
    <phoneticPr fontId="3"/>
  </si>
  <si>
    <t>タチヤ木曽岬店</t>
    <rPh sb="3" eb="5">
      <t>キソ</t>
    </rPh>
    <rPh sb="5" eb="6">
      <t>ミサキ</t>
    </rPh>
    <rPh sb="6" eb="7">
      <t>テン</t>
    </rPh>
    <phoneticPr fontId="3"/>
  </si>
  <si>
    <t>スーパーマーケット</t>
    <phoneticPr fontId="2"/>
  </si>
  <si>
    <t>バロー碧南店</t>
    <rPh sb="3" eb="4">
      <t>アオ</t>
    </rPh>
    <rPh sb="4" eb="5">
      <t>ミナミ</t>
    </rPh>
    <rPh sb="5" eb="6">
      <t>テン</t>
    </rPh>
    <phoneticPr fontId="3"/>
  </si>
  <si>
    <t>バロー高浜店</t>
    <rPh sb="3" eb="5">
      <t>タカハマ</t>
    </rPh>
    <rPh sb="5" eb="6">
      <t>テン</t>
    </rPh>
    <phoneticPr fontId="3"/>
  </si>
  <si>
    <t>バロー静波店</t>
    <rPh sb="3" eb="4">
      <t>シズ</t>
    </rPh>
    <rPh sb="4" eb="5">
      <t>ナミ</t>
    </rPh>
    <rPh sb="5" eb="6">
      <t>テン</t>
    </rPh>
    <phoneticPr fontId="3"/>
  </si>
  <si>
    <t>オリンピック西尾久店</t>
    <rPh sb="6" eb="7">
      <t>ニシ</t>
    </rPh>
    <rPh sb="7" eb="9">
      <t>オク</t>
    </rPh>
    <rPh sb="9" eb="10">
      <t>ミセ</t>
    </rPh>
    <phoneticPr fontId="3"/>
  </si>
  <si>
    <t>2009.10</t>
    <phoneticPr fontId="2"/>
  </si>
  <si>
    <t>バロー堀越店</t>
    <rPh sb="3" eb="5">
      <t>ホリコシ</t>
    </rPh>
    <rPh sb="5" eb="6">
      <t>テン</t>
    </rPh>
    <phoneticPr fontId="3"/>
  </si>
  <si>
    <t>バロー名和店</t>
    <rPh sb="3" eb="4">
      <t>ナ</t>
    </rPh>
    <rPh sb="4" eb="5">
      <t>ワ</t>
    </rPh>
    <rPh sb="5" eb="6">
      <t>テン</t>
    </rPh>
    <phoneticPr fontId="3"/>
  </si>
  <si>
    <t>バロー上田秋和店</t>
    <rPh sb="3" eb="5">
      <t>ウエダ</t>
    </rPh>
    <rPh sb="5" eb="7">
      <t>アキワ</t>
    </rPh>
    <rPh sb="7" eb="8">
      <t>テン</t>
    </rPh>
    <phoneticPr fontId="3"/>
  </si>
  <si>
    <t>バロー常滑陶郷</t>
    <rPh sb="3" eb="5">
      <t>トコナメ</t>
    </rPh>
    <rPh sb="5" eb="6">
      <t>トウ</t>
    </rPh>
    <rPh sb="6" eb="7">
      <t>ゴウ</t>
    </rPh>
    <phoneticPr fontId="3"/>
  </si>
  <si>
    <t>スーパーマーケット</t>
    <phoneticPr fontId="2"/>
  </si>
  <si>
    <t>ナルス上越IC店</t>
    <rPh sb="3" eb="5">
      <t>ジョウエツ</t>
    </rPh>
    <rPh sb="7" eb="8">
      <t>テン</t>
    </rPh>
    <phoneticPr fontId="3"/>
  </si>
  <si>
    <t>ベリー藤里店</t>
    <rPh sb="3" eb="5">
      <t>フジサト</t>
    </rPh>
    <rPh sb="5" eb="6">
      <t>テン</t>
    </rPh>
    <phoneticPr fontId="4"/>
  </si>
  <si>
    <t>コープ大野辻店</t>
    <rPh sb="3" eb="5">
      <t>オオノ</t>
    </rPh>
    <rPh sb="5" eb="6">
      <t>ツジ</t>
    </rPh>
    <rPh sb="6" eb="7">
      <t>テン</t>
    </rPh>
    <phoneticPr fontId="3"/>
  </si>
  <si>
    <t>ヤオコー市川市田尻店</t>
    <rPh sb="4" eb="7">
      <t>イチカワシ</t>
    </rPh>
    <rPh sb="7" eb="9">
      <t>タジリ</t>
    </rPh>
    <rPh sb="9" eb="10">
      <t>テン</t>
    </rPh>
    <phoneticPr fontId="4"/>
  </si>
  <si>
    <t>スーパーマーケット</t>
    <phoneticPr fontId="2"/>
  </si>
  <si>
    <t>2010.10</t>
    <phoneticPr fontId="2"/>
  </si>
  <si>
    <t>いちやまマート諏訪店</t>
    <rPh sb="7" eb="10">
      <t>スワテン</t>
    </rPh>
    <phoneticPr fontId="3"/>
  </si>
  <si>
    <t>バロー飯田店</t>
    <rPh sb="3" eb="5">
      <t>イイダ</t>
    </rPh>
    <rPh sb="5" eb="6">
      <t>テン</t>
    </rPh>
    <phoneticPr fontId="3"/>
  </si>
  <si>
    <t>とりせん太田新井店</t>
    <rPh sb="4" eb="6">
      <t>オオタ</t>
    </rPh>
    <rPh sb="6" eb="9">
      <t>アライテン</t>
    </rPh>
    <phoneticPr fontId="3"/>
  </si>
  <si>
    <t>バロー浜松中島店</t>
    <rPh sb="3" eb="5">
      <t>ハママツ</t>
    </rPh>
    <rPh sb="5" eb="8">
      <t>ナカシマテン</t>
    </rPh>
    <phoneticPr fontId="3"/>
  </si>
  <si>
    <t>スーパーマーケット</t>
    <phoneticPr fontId="2"/>
  </si>
  <si>
    <t>ユース北日野店</t>
    <rPh sb="3" eb="4">
      <t>キタ</t>
    </rPh>
    <rPh sb="4" eb="6">
      <t>ヒノ</t>
    </rPh>
    <rPh sb="6" eb="7">
      <t>テン</t>
    </rPh>
    <phoneticPr fontId="3"/>
  </si>
  <si>
    <t>バロー栗東店</t>
    <rPh sb="3" eb="5">
      <t>リットウ</t>
    </rPh>
    <rPh sb="5" eb="6">
      <t>テン</t>
    </rPh>
    <phoneticPr fontId="3"/>
  </si>
  <si>
    <t>スーパーマーケットバロー各務原中央店</t>
    <phoneticPr fontId="2"/>
  </si>
  <si>
    <t>ヤマザワ古川北店</t>
    <phoneticPr fontId="2"/>
  </si>
  <si>
    <t>マックスバリュ松原店</t>
    <phoneticPr fontId="2"/>
  </si>
  <si>
    <t>東京都江戸川区</t>
    <phoneticPr fontId="2"/>
  </si>
  <si>
    <t>バロー坂本店</t>
    <rPh sb="3" eb="6">
      <t>サカモトテン</t>
    </rPh>
    <phoneticPr fontId="3"/>
  </si>
  <si>
    <t>2011.10</t>
    <phoneticPr fontId="2"/>
  </si>
  <si>
    <t>バロー東起店</t>
  </si>
  <si>
    <t>バロー焼津小土店</t>
    <rPh sb="3" eb="5">
      <t>ヤイヅ</t>
    </rPh>
    <rPh sb="5" eb="6">
      <t>チイ</t>
    </rPh>
    <rPh sb="6" eb="7">
      <t>ツチ</t>
    </rPh>
    <rPh sb="7" eb="8">
      <t>テン</t>
    </rPh>
    <phoneticPr fontId="3"/>
  </si>
  <si>
    <t>バロー掛川成滝店</t>
    <rPh sb="3" eb="5">
      <t>カケガワ</t>
    </rPh>
    <rPh sb="5" eb="6">
      <t>ナ</t>
    </rPh>
    <rPh sb="6" eb="7">
      <t>タキ</t>
    </rPh>
    <rPh sb="7" eb="8">
      <t>テン</t>
    </rPh>
    <phoneticPr fontId="3"/>
  </si>
  <si>
    <t>ヤマザワ宮町店</t>
    <rPh sb="4" eb="6">
      <t>ミヤマチ</t>
    </rPh>
    <rPh sb="6" eb="7">
      <t>テン</t>
    </rPh>
    <phoneticPr fontId="3"/>
  </si>
  <si>
    <t>バロー伊勢市上池町店</t>
  </si>
  <si>
    <t>ハピッシュ新小田中店</t>
    <rPh sb="5" eb="6">
      <t>シン</t>
    </rPh>
    <rPh sb="6" eb="7">
      <t>ショウ</t>
    </rPh>
    <rPh sb="7" eb="9">
      <t>タナカ</t>
    </rPh>
    <rPh sb="9" eb="10">
      <t>テン</t>
    </rPh>
    <phoneticPr fontId="3"/>
  </si>
  <si>
    <t>バロー蟹江店</t>
    <rPh sb="3" eb="5">
      <t>カニエ</t>
    </rPh>
    <rPh sb="5" eb="6">
      <t>テン</t>
    </rPh>
    <phoneticPr fontId="3"/>
  </si>
  <si>
    <t>バロー北浜田店</t>
    <rPh sb="3" eb="4">
      <t>キタ</t>
    </rPh>
    <rPh sb="4" eb="6">
      <t>ハマダ</t>
    </rPh>
    <rPh sb="6" eb="7">
      <t>テン</t>
    </rPh>
    <phoneticPr fontId="3"/>
  </si>
  <si>
    <t>バロー上越門前店</t>
    <rPh sb="3" eb="5">
      <t>ジョウエツ</t>
    </rPh>
    <rPh sb="5" eb="7">
      <t>モンゼン</t>
    </rPh>
    <rPh sb="7" eb="8">
      <t>テン</t>
    </rPh>
    <phoneticPr fontId="3"/>
  </si>
  <si>
    <t>ヤマザワ川西店</t>
    <rPh sb="4" eb="5">
      <t>カワ</t>
    </rPh>
    <rPh sb="5" eb="6">
      <t>ニシ</t>
    </rPh>
    <rPh sb="6" eb="7">
      <t>テン</t>
    </rPh>
    <phoneticPr fontId="3"/>
  </si>
  <si>
    <t>TNF+</t>
    <phoneticPr fontId="2"/>
  </si>
  <si>
    <t>ヤマザワ松見町店</t>
    <rPh sb="4" eb="6">
      <t>マツミ</t>
    </rPh>
    <rPh sb="6" eb="7">
      <t>チョウ</t>
    </rPh>
    <rPh sb="7" eb="8">
      <t>テン</t>
    </rPh>
    <phoneticPr fontId="3"/>
  </si>
  <si>
    <t>スーパーベルクス店七光台</t>
    <rPh sb="8" eb="9">
      <t>テン</t>
    </rPh>
    <rPh sb="9" eb="10">
      <t>ナナ</t>
    </rPh>
    <rPh sb="10" eb="11">
      <t>コウ</t>
    </rPh>
    <rPh sb="11" eb="12">
      <t>ダイ</t>
    </rPh>
    <phoneticPr fontId="3"/>
  </si>
  <si>
    <t>ヤマザワ古川北テナント棟</t>
    <rPh sb="4" eb="6">
      <t>フルカワ</t>
    </rPh>
    <rPh sb="6" eb="7">
      <t>キタ</t>
    </rPh>
    <rPh sb="11" eb="12">
      <t>トウ</t>
    </rPh>
    <phoneticPr fontId="3"/>
  </si>
  <si>
    <t>2012.10</t>
    <phoneticPr fontId="2"/>
  </si>
  <si>
    <t>マックスバリュ塩草店</t>
    <rPh sb="7" eb="9">
      <t>シオクサ</t>
    </rPh>
    <rPh sb="9" eb="10">
      <t>テン</t>
    </rPh>
    <phoneticPr fontId="3"/>
  </si>
  <si>
    <t>バロー鏡島店</t>
    <rPh sb="3" eb="4">
      <t>カガミ</t>
    </rPh>
    <rPh sb="4" eb="5">
      <t>シマ</t>
    </rPh>
    <rPh sb="5" eb="6">
      <t>テン</t>
    </rPh>
    <phoneticPr fontId="3"/>
  </si>
  <si>
    <t>バロー浜松中野店</t>
    <rPh sb="3" eb="5">
      <t>ハママツ</t>
    </rPh>
    <rPh sb="5" eb="7">
      <t>ナカノ</t>
    </rPh>
    <rPh sb="7" eb="8">
      <t>テン</t>
    </rPh>
    <phoneticPr fontId="3"/>
  </si>
  <si>
    <t>業務スーパー磐田店</t>
    <rPh sb="0" eb="2">
      <t>ギョウム</t>
    </rPh>
    <rPh sb="6" eb="8">
      <t>イワタ</t>
    </rPh>
    <rPh sb="8" eb="9">
      <t>テン</t>
    </rPh>
    <phoneticPr fontId="3"/>
  </si>
  <si>
    <t>バロー大津ショッピングセンター</t>
    <rPh sb="3" eb="5">
      <t>オオツ</t>
    </rPh>
    <phoneticPr fontId="3"/>
  </si>
  <si>
    <t>ユニバース青柳店</t>
    <rPh sb="5" eb="7">
      <t>アオヤギ</t>
    </rPh>
    <rPh sb="7" eb="8">
      <t>テン</t>
    </rPh>
    <phoneticPr fontId="3"/>
  </si>
  <si>
    <t>平屋建</t>
    <phoneticPr fontId="2"/>
  </si>
  <si>
    <t>ナイス飯島店</t>
    <rPh sb="3" eb="5">
      <t>イイジマ</t>
    </rPh>
    <rPh sb="5" eb="6">
      <t>テン</t>
    </rPh>
    <phoneticPr fontId="3"/>
  </si>
  <si>
    <t>バロー藤方店</t>
    <rPh sb="3" eb="5">
      <t>フジカタ</t>
    </rPh>
    <rPh sb="5" eb="6">
      <t>テン</t>
    </rPh>
    <phoneticPr fontId="3"/>
  </si>
  <si>
    <t>ユース安曇川点</t>
    <rPh sb="3" eb="5">
      <t>アズミ</t>
    </rPh>
    <rPh sb="5" eb="6">
      <t>カワ</t>
    </rPh>
    <rPh sb="6" eb="7">
      <t>テン</t>
    </rPh>
    <phoneticPr fontId="3"/>
  </si>
  <si>
    <t>バロー笹部店</t>
    <rPh sb="3" eb="5">
      <t>ササベ</t>
    </rPh>
    <rPh sb="5" eb="6">
      <t>テン</t>
    </rPh>
    <phoneticPr fontId="3"/>
  </si>
  <si>
    <t>フレイン大分東店</t>
    <rPh sb="4" eb="6">
      <t>オオイタ</t>
    </rPh>
    <rPh sb="6" eb="7">
      <t>ヒガシ</t>
    </rPh>
    <rPh sb="7" eb="8">
      <t>テン</t>
    </rPh>
    <phoneticPr fontId="3"/>
  </si>
  <si>
    <t>スーパーマーケット</t>
    <phoneticPr fontId="2"/>
  </si>
  <si>
    <t>スーパーベルクス西船橋店</t>
    <rPh sb="8" eb="9">
      <t>ニシ</t>
    </rPh>
    <rPh sb="9" eb="11">
      <t>フナバシ</t>
    </rPh>
    <rPh sb="11" eb="12">
      <t>テン</t>
    </rPh>
    <phoneticPr fontId="3"/>
  </si>
  <si>
    <t>スーパーマーケット</t>
    <phoneticPr fontId="2"/>
  </si>
  <si>
    <t>バロー水口店</t>
    <rPh sb="3" eb="5">
      <t>ミズグチ</t>
    </rPh>
    <rPh sb="5" eb="6">
      <t>テン</t>
    </rPh>
    <phoneticPr fontId="3"/>
  </si>
  <si>
    <t>バロー竜南店</t>
    <rPh sb="3" eb="4">
      <t>リュウ</t>
    </rPh>
    <rPh sb="4" eb="5">
      <t>ナン</t>
    </rPh>
    <rPh sb="5" eb="6">
      <t>テン</t>
    </rPh>
    <phoneticPr fontId="3"/>
  </si>
  <si>
    <t>バロー大垣東店</t>
    <rPh sb="3" eb="5">
      <t>オオガキ</t>
    </rPh>
    <rPh sb="5" eb="6">
      <t>ヒガシ</t>
    </rPh>
    <rPh sb="6" eb="7">
      <t>テン</t>
    </rPh>
    <phoneticPr fontId="3"/>
  </si>
  <si>
    <t>2013.10</t>
    <phoneticPr fontId="2"/>
  </si>
  <si>
    <t>マックスバリュ守口店</t>
    <rPh sb="7" eb="9">
      <t>モリグチ</t>
    </rPh>
    <rPh sb="9" eb="10">
      <t>テン</t>
    </rPh>
    <phoneticPr fontId="3"/>
  </si>
  <si>
    <t>バロー伊那店</t>
    <rPh sb="3" eb="5">
      <t>イナ</t>
    </rPh>
    <rPh sb="5" eb="6">
      <t>テン</t>
    </rPh>
    <phoneticPr fontId="3"/>
  </si>
  <si>
    <t>バロー岡崎福岡店</t>
    <rPh sb="3" eb="5">
      <t>オカザキ</t>
    </rPh>
    <rPh sb="5" eb="7">
      <t>フクオカ</t>
    </rPh>
    <rPh sb="7" eb="8">
      <t>ミセ</t>
    </rPh>
    <phoneticPr fontId="3"/>
  </si>
  <si>
    <t>ダイユーエイト秋田寺内店</t>
    <rPh sb="7" eb="9">
      <t>アキタ</t>
    </rPh>
    <rPh sb="9" eb="10">
      <t>テラ</t>
    </rPh>
    <rPh sb="10" eb="11">
      <t>ウチ</t>
    </rPh>
    <rPh sb="11" eb="12">
      <t>ミセ</t>
    </rPh>
    <phoneticPr fontId="3"/>
  </si>
  <si>
    <t>主婦の店新南店</t>
    <rPh sb="0" eb="2">
      <t>シュフ</t>
    </rPh>
    <rPh sb="3" eb="4">
      <t>ミセ</t>
    </rPh>
    <rPh sb="4" eb="5">
      <t>シン</t>
    </rPh>
    <rPh sb="5" eb="6">
      <t>ナン</t>
    </rPh>
    <rPh sb="6" eb="7">
      <t>テン</t>
    </rPh>
    <phoneticPr fontId="3"/>
  </si>
  <si>
    <t>イオンビック玉城店</t>
    <rPh sb="6" eb="7">
      <t>タマ</t>
    </rPh>
    <rPh sb="7" eb="8">
      <t>シロ</t>
    </rPh>
    <rPh sb="8" eb="9">
      <t>テン</t>
    </rPh>
    <phoneticPr fontId="3"/>
  </si>
  <si>
    <t>いちやまマート岡谷店</t>
    <rPh sb="7" eb="9">
      <t>オカヤ</t>
    </rPh>
    <rPh sb="9" eb="10">
      <t>テン</t>
    </rPh>
    <phoneticPr fontId="3"/>
  </si>
  <si>
    <t>バロー西尾平坂店</t>
    <rPh sb="3" eb="5">
      <t>ニシオ</t>
    </rPh>
    <rPh sb="5" eb="6">
      <t>ヒラ</t>
    </rPh>
    <rPh sb="6" eb="7">
      <t>サカ</t>
    </rPh>
    <rPh sb="7" eb="8">
      <t>テン</t>
    </rPh>
    <phoneticPr fontId="3"/>
  </si>
  <si>
    <t>マックスバリュ京橋店</t>
    <rPh sb="7" eb="9">
      <t>キョウバシ</t>
    </rPh>
    <rPh sb="9" eb="10">
      <t>テン</t>
    </rPh>
    <phoneticPr fontId="3"/>
  </si>
  <si>
    <t>バロー別名店</t>
    <rPh sb="3" eb="4">
      <t>ベツ</t>
    </rPh>
    <rPh sb="4" eb="5">
      <t>ナ</t>
    </rPh>
    <rPh sb="5" eb="6">
      <t>テン</t>
    </rPh>
    <phoneticPr fontId="3"/>
  </si>
  <si>
    <t>バロー松任東店</t>
    <rPh sb="3" eb="5">
      <t>マツトウ</t>
    </rPh>
    <rPh sb="5" eb="6">
      <t>ヒガシ</t>
    </rPh>
    <rPh sb="6" eb="7">
      <t>テン</t>
    </rPh>
    <phoneticPr fontId="3"/>
  </si>
  <si>
    <t>ユニバース湊高台店</t>
    <rPh sb="8" eb="9">
      <t>テン</t>
    </rPh>
    <phoneticPr fontId="2"/>
  </si>
  <si>
    <t>スーパーマーケット</t>
    <phoneticPr fontId="2"/>
  </si>
  <si>
    <t>タイヤ市場各務ヶ原店</t>
    <rPh sb="3" eb="5">
      <t>イチバ</t>
    </rPh>
    <rPh sb="5" eb="9">
      <t>カガミガハラ</t>
    </rPh>
    <rPh sb="9" eb="10">
      <t>テン</t>
    </rPh>
    <phoneticPr fontId="3"/>
  </si>
  <si>
    <t>スーパーベルクス浦和南店</t>
    <rPh sb="8" eb="10">
      <t>ウラワ</t>
    </rPh>
    <rPh sb="10" eb="11">
      <t>ミナミ</t>
    </rPh>
    <rPh sb="11" eb="12">
      <t>テン</t>
    </rPh>
    <phoneticPr fontId="3"/>
  </si>
  <si>
    <t>2014.10</t>
    <phoneticPr fontId="2"/>
  </si>
  <si>
    <t>マルイ上井店</t>
    <rPh sb="5" eb="6">
      <t>テン</t>
    </rPh>
    <phoneticPr fontId="2"/>
  </si>
  <si>
    <t>2014.10</t>
    <phoneticPr fontId="2"/>
  </si>
  <si>
    <t>キョーエイ山城橋店</t>
    <rPh sb="5" eb="7">
      <t>ヤマシロ</t>
    </rPh>
    <rPh sb="6" eb="7">
      <t>シロ</t>
    </rPh>
    <rPh sb="7" eb="8">
      <t>ハシ</t>
    </rPh>
    <rPh sb="8" eb="9">
      <t>テン</t>
    </rPh>
    <phoneticPr fontId="3"/>
  </si>
  <si>
    <t>２階建</t>
  </si>
  <si>
    <t>スーパーマーケット</t>
    <phoneticPr fontId="2"/>
  </si>
  <si>
    <t>平和堂大川端店</t>
  </si>
  <si>
    <t>バロー西春店</t>
    <rPh sb="3" eb="4">
      <t>ニシ</t>
    </rPh>
    <rPh sb="4" eb="5">
      <t>ハル</t>
    </rPh>
    <rPh sb="5" eb="6">
      <t>テン</t>
    </rPh>
    <phoneticPr fontId="3"/>
  </si>
  <si>
    <t>ひまり大庭店</t>
    <rPh sb="5" eb="6">
      <t>テン</t>
    </rPh>
    <phoneticPr fontId="2"/>
  </si>
  <si>
    <t>バロー浅敷店</t>
    <rPh sb="3" eb="4">
      <t>アサ</t>
    </rPh>
    <rPh sb="4" eb="5">
      <t>シキ</t>
    </rPh>
    <rPh sb="5" eb="6">
      <t>テン</t>
    </rPh>
    <phoneticPr fontId="3"/>
  </si>
  <si>
    <t>主婦の店ミーナ店</t>
  </si>
  <si>
    <t>マックスバリュ安養寺店</t>
    <rPh sb="7" eb="10">
      <t>アンヨウジ</t>
    </rPh>
    <rPh sb="10" eb="11">
      <t>テン</t>
    </rPh>
    <phoneticPr fontId="3"/>
  </si>
  <si>
    <t>バロー甲府昭和店</t>
    <rPh sb="5" eb="7">
      <t>ショウワ</t>
    </rPh>
    <rPh sb="7" eb="8">
      <t>テン</t>
    </rPh>
    <phoneticPr fontId="2"/>
  </si>
  <si>
    <t>サミットストア尻手駅前店</t>
    <rPh sb="11" eb="12">
      <t>ミセ</t>
    </rPh>
    <phoneticPr fontId="2"/>
  </si>
  <si>
    <t>バロー安城店</t>
    <rPh sb="5" eb="6">
      <t>テン</t>
    </rPh>
    <phoneticPr fontId="2"/>
  </si>
  <si>
    <t>ユニバースむつ店</t>
    <rPh sb="7" eb="8">
      <t>テン</t>
    </rPh>
    <phoneticPr fontId="2"/>
  </si>
  <si>
    <t>ヤマザワ寒河江店</t>
    <rPh sb="4" eb="5">
      <t>サム</t>
    </rPh>
    <rPh sb="5" eb="6">
      <t>カワ</t>
    </rPh>
    <rPh sb="6" eb="7">
      <t>エ</t>
    </rPh>
    <rPh sb="7" eb="8">
      <t>テン</t>
    </rPh>
    <phoneticPr fontId="3"/>
  </si>
  <si>
    <t>バロー小島店</t>
    <rPh sb="5" eb="6">
      <t>テン</t>
    </rPh>
    <phoneticPr fontId="2"/>
  </si>
  <si>
    <t>グッディー大田店</t>
  </si>
  <si>
    <t>マックスバリュ小野原東店</t>
  </si>
  <si>
    <t>バロー上越寺店</t>
    <rPh sb="6" eb="7">
      <t>テン</t>
    </rPh>
    <phoneticPr fontId="2"/>
  </si>
  <si>
    <t>ヨークベニマル塩釜店</t>
    <rPh sb="9" eb="10">
      <t>テン</t>
    </rPh>
    <phoneticPr fontId="2"/>
  </si>
  <si>
    <t>バロー寝屋川店</t>
    <rPh sb="6" eb="7">
      <t>テン</t>
    </rPh>
    <phoneticPr fontId="2"/>
  </si>
  <si>
    <t>ヤマザワ荒井南店</t>
    <rPh sb="7" eb="8">
      <t>テン</t>
    </rPh>
    <phoneticPr fontId="2"/>
  </si>
  <si>
    <t>エスポット淵野辺店</t>
  </si>
  <si>
    <t>バロー春江店</t>
    <rPh sb="5" eb="6">
      <t>テン</t>
    </rPh>
    <phoneticPr fontId="2"/>
  </si>
  <si>
    <t>ハローズ住吉店</t>
    <rPh sb="6" eb="7">
      <t>テン</t>
    </rPh>
    <phoneticPr fontId="2"/>
  </si>
  <si>
    <t>ラ・ムー直川店</t>
    <rPh sb="6" eb="7">
      <t>テン</t>
    </rPh>
    <phoneticPr fontId="2"/>
  </si>
  <si>
    <t>ユニバース惣菜センター</t>
    <phoneticPr fontId="2"/>
  </si>
  <si>
    <t>スーパーマーケット</t>
    <phoneticPr fontId="2"/>
  </si>
  <si>
    <t>ハローズ三原店</t>
    <rPh sb="6" eb="7">
      <t>テン</t>
    </rPh>
    <phoneticPr fontId="2"/>
  </si>
  <si>
    <t>2016.10</t>
    <phoneticPr fontId="2"/>
  </si>
  <si>
    <t>ハローデイ徳力店</t>
    <rPh sb="7" eb="8">
      <t>テン</t>
    </rPh>
    <phoneticPr fontId="2"/>
  </si>
  <si>
    <t>ラ・ムー紀三井寺店</t>
  </si>
  <si>
    <t>バロー湖西店</t>
    <rPh sb="5" eb="6">
      <t>テン</t>
    </rPh>
    <phoneticPr fontId="2"/>
  </si>
  <si>
    <t>ヨークベニマル落合店</t>
  </si>
  <si>
    <t>スーパーサンシ明和店</t>
  </si>
  <si>
    <t>マルイ国府店</t>
  </si>
  <si>
    <t>ヤマザワ村山駅西店</t>
    <phoneticPr fontId="2"/>
  </si>
  <si>
    <t>スーパーマーケット</t>
    <phoneticPr fontId="2"/>
  </si>
  <si>
    <t>ナイス山手台店</t>
    <rPh sb="6" eb="7">
      <t>テン</t>
    </rPh>
    <phoneticPr fontId="2"/>
  </si>
  <si>
    <t>ヨークベニマル泉下川店</t>
    <rPh sb="10" eb="11">
      <t>テン</t>
    </rPh>
    <phoneticPr fontId="2"/>
  </si>
  <si>
    <t>ハローズ万代店(ﾊﾛｰｽﾞ棟+ﾃﾅﾝﾄ棟)</t>
    <phoneticPr fontId="2"/>
  </si>
  <si>
    <t>スーパーバリュー春日部小淵店</t>
    <phoneticPr fontId="2"/>
  </si>
  <si>
    <t>ハローズ向島店</t>
    <phoneticPr fontId="2"/>
  </si>
  <si>
    <t>広島県尾道市</t>
    <phoneticPr fontId="2"/>
  </si>
  <si>
    <t>バロー勝川店</t>
  </si>
  <si>
    <t>コープ八重田店</t>
    <rPh sb="3" eb="6">
      <t>ヤエタ</t>
    </rPh>
    <rPh sb="6" eb="7">
      <t>テン</t>
    </rPh>
    <phoneticPr fontId="2"/>
  </si>
  <si>
    <t>ハローズ向島店（テナント棟）</t>
  </si>
  <si>
    <t>ヨークベニマル古川店</t>
  </si>
  <si>
    <t>DCMホーマック落合店</t>
  </si>
  <si>
    <t>サツドラ倶知安店</t>
  </si>
  <si>
    <t>マルイ国府店生活棟</t>
  </si>
  <si>
    <t>鳥取県鳥取市</t>
    <phoneticPr fontId="2"/>
  </si>
  <si>
    <t>平屋建</t>
    <phoneticPr fontId="2"/>
  </si>
  <si>
    <t>ヤマザワ漆山店</t>
  </si>
  <si>
    <t>山形県山形市</t>
    <phoneticPr fontId="2"/>
  </si>
  <si>
    <t>バロー下恵土店</t>
    <rPh sb="3" eb="4">
      <t>シタ</t>
    </rPh>
    <rPh sb="4" eb="5">
      <t>メグ</t>
    </rPh>
    <rPh sb="5" eb="6">
      <t>ツチ</t>
    </rPh>
    <rPh sb="6" eb="7">
      <t>テン</t>
    </rPh>
    <phoneticPr fontId="3"/>
  </si>
  <si>
    <t>ヤマザワ塩釜中の島店</t>
    <rPh sb="4" eb="6">
      <t>シオガマ</t>
    </rPh>
    <rPh sb="6" eb="7">
      <t>ナカ</t>
    </rPh>
    <rPh sb="8" eb="9">
      <t>シマ</t>
    </rPh>
    <rPh sb="9" eb="10">
      <t>テン</t>
    </rPh>
    <phoneticPr fontId="3"/>
  </si>
  <si>
    <t>バロー国高店</t>
    <rPh sb="3" eb="4">
      <t>クニ</t>
    </rPh>
    <rPh sb="4" eb="5">
      <t>タカ</t>
    </rPh>
    <rPh sb="5" eb="6">
      <t>テン</t>
    </rPh>
    <phoneticPr fontId="3"/>
  </si>
  <si>
    <t>ジュンテンドー安来店</t>
    <rPh sb="7" eb="8">
      <t>アン</t>
    </rPh>
    <rPh sb="8" eb="9">
      <t>ライ</t>
    </rPh>
    <rPh sb="9" eb="10">
      <t>テン</t>
    </rPh>
    <phoneticPr fontId="3"/>
  </si>
  <si>
    <t>S造</t>
    <phoneticPr fontId="2"/>
  </si>
  <si>
    <t>マルイ国府店</t>
    <rPh sb="3" eb="5">
      <t>コクフ</t>
    </rPh>
    <rPh sb="5" eb="6">
      <t>テン</t>
    </rPh>
    <phoneticPr fontId="3"/>
  </si>
  <si>
    <t>ヨークベニマル米沢春日店</t>
    <rPh sb="7" eb="9">
      <t>ヨネザワ</t>
    </rPh>
    <rPh sb="9" eb="11">
      <t>カスガ</t>
    </rPh>
    <rPh sb="11" eb="12">
      <t>テン</t>
    </rPh>
    <phoneticPr fontId="3"/>
  </si>
  <si>
    <t>バロー高辻店</t>
    <rPh sb="3" eb="5">
      <t>タカツジ</t>
    </rPh>
    <rPh sb="5" eb="6">
      <t>テン</t>
    </rPh>
    <phoneticPr fontId="3"/>
  </si>
  <si>
    <t>県民生協青森桜川店</t>
    <rPh sb="4" eb="6">
      <t>アオモリ</t>
    </rPh>
    <rPh sb="6" eb="8">
      <t>サクラガワ</t>
    </rPh>
    <rPh sb="8" eb="9">
      <t>テン</t>
    </rPh>
    <phoneticPr fontId="3"/>
  </si>
  <si>
    <t>バロー各務原中央店</t>
  </si>
  <si>
    <t>岐阜県各務原市</t>
    <phoneticPr fontId="2"/>
  </si>
  <si>
    <t>S造</t>
    <phoneticPr fontId="2"/>
  </si>
  <si>
    <t>ハローズ海田市駅前店</t>
    <rPh sb="4" eb="6">
      <t>カイタ</t>
    </rPh>
    <rPh sb="6" eb="7">
      <t>シ</t>
    </rPh>
    <rPh sb="7" eb="8">
      <t>エキ</t>
    </rPh>
    <rPh sb="8" eb="9">
      <t>マエ</t>
    </rPh>
    <rPh sb="9" eb="10">
      <t>テン</t>
    </rPh>
    <phoneticPr fontId="3"/>
  </si>
  <si>
    <t>スーパーベルクス中葛西店</t>
    <rPh sb="11" eb="12">
      <t>テン</t>
    </rPh>
    <phoneticPr fontId="3"/>
  </si>
  <si>
    <t>東京都江戸川区</t>
    <phoneticPr fontId="2"/>
  </si>
  <si>
    <t>バロー中志段味店</t>
    <rPh sb="3" eb="4">
      <t>ナカ</t>
    </rPh>
    <rPh sb="7" eb="8">
      <t>テン</t>
    </rPh>
    <phoneticPr fontId="3"/>
  </si>
  <si>
    <t>愛知県名古屋市</t>
    <phoneticPr fontId="2"/>
  </si>
  <si>
    <t>ラ・ムー亀田店</t>
  </si>
  <si>
    <t>ヤマザワ角田店</t>
    <rPh sb="4" eb="7">
      <t>カクダテン</t>
    </rPh>
    <phoneticPr fontId="3"/>
  </si>
  <si>
    <t>バロー下九沢</t>
    <rPh sb="3" eb="6">
      <t>シモクザワ</t>
    </rPh>
    <phoneticPr fontId="3"/>
  </si>
  <si>
    <t>アルビス笠舞店</t>
  </si>
  <si>
    <t>タウンプラザかねひでよなばる市場</t>
    <rPh sb="14" eb="16">
      <t>イチバ</t>
    </rPh>
    <phoneticPr fontId="2"/>
  </si>
  <si>
    <t>ナルス直江津東店</t>
  </si>
  <si>
    <t>ハローズ佐古店</t>
  </si>
  <si>
    <t>元気市場たかはし元木店</t>
  </si>
  <si>
    <t>バロー浜松中島店</t>
  </si>
  <si>
    <t>2019.10</t>
    <phoneticPr fontId="2"/>
  </si>
  <si>
    <t>-</t>
    <phoneticPr fontId="2"/>
  </si>
  <si>
    <t>地盤改良解体工事</t>
    <phoneticPr fontId="2"/>
  </si>
  <si>
    <t>ジュンテンドー大竹店</t>
    <rPh sb="7" eb="9">
      <t>オオタケ</t>
    </rPh>
    <rPh sb="9" eb="10">
      <t>テン</t>
    </rPh>
    <phoneticPr fontId="3"/>
  </si>
  <si>
    <t>ハローズ大林店</t>
  </si>
  <si>
    <t>アルビス小松幸町店</t>
  </si>
  <si>
    <t>Av･Br伊万里店</t>
  </si>
  <si>
    <t>TNF-D</t>
    <phoneticPr fontId="2"/>
  </si>
  <si>
    <t>タウンプラザかねひで名護店</t>
    <rPh sb="10" eb="13">
      <t>ナゴテン</t>
    </rPh>
    <phoneticPr fontId="2"/>
  </si>
  <si>
    <t>バロー領下店</t>
  </si>
  <si>
    <t>岐阜県岐阜市</t>
    <phoneticPr fontId="2"/>
  </si>
  <si>
    <t>TNF-D</t>
    <phoneticPr fontId="2"/>
  </si>
  <si>
    <t>フードD365見山店</t>
  </si>
  <si>
    <t>大阪屋ショップ豊田店</t>
  </si>
  <si>
    <t>ハローズ西条店</t>
  </si>
  <si>
    <t>2020.10</t>
    <phoneticPr fontId="2"/>
  </si>
  <si>
    <t>ルネサンス野田店</t>
    <rPh sb="7" eb="8">
      <t>テン</t>
    </rPh>
    <phoneticPr fontId="2"/>
  </si>
  <si>
    <t>インドアゴルフサロン</t>
  </si>
  <si>
    <t>JOYFIT24津桜橋</t>
    <rPh sb="8" eb="9">
      <t>ツ</t>
    </rPh>
    <rPh sb="9" eb="11">
      <t>サクラバシ</t>
    </rPh>
    <phoneticPr fontId="2"/>
  </si>
  <si>
    <t>梅田駅北倉庫Ａ棟</t>
  </si>
  <si>
    <t>梅田駅北倉庫Ｂ棟</t>
  </si>
  <si>
    <t>梅田駅北倉庫Ｃ棟</t>
  </si>
  <si>
    <t>梅田駅北倉庫Ｄ棟</t>
  </si>
  <si>
    <t xml:space="preserve">高知ORS </t>
    <rPh sb="0" eb="2">
      <t>コウチ</t>
    </rPh>
    <phoneticPr fontId="3"/>
  </si>
  <si>
    <t>田中種苗倉庫棟</t>
    <rPh sb="0" eb="2">
      <t>タナカ</t>
    </rPh>
    <rPh sb="2" eb="4">
      <t>シュビョウ</t>
    </rPh>
    <rPh sb="4" eb="6">
      <t>ソウコ</t>
    </rPh>
    <rPh sb="6" eb="7">
      <t>トウ</t>
    </rPh>
    <phoneticPr fontId="3"/>
  </si>
  <si>
    <t>東武運輸上越倉庫①</t>
    <rPh sb="0" eb="2">
      <t>トウブ</t>
    </rPh>
    <rPh sb="2" eb="4">
      <t>ウンユ</t>
    </rPh>
    <rPh sb="4" eb="6">
      <t>ジョウエツ</t>
    </rPh>
    <rPh sb="6" eb="8">
      <t>ソウコ</t>
    </rPh>
    <phoneticPr fontId="3"/>
  </si>
  <si>
    <t>東武運輸上越倉庫②</t>
    <rPh sb="0" eb="2">
      <t>トウブ</t>
    </rPh>
    <rPh sb="2" eb="4">
      <t>ウンユ</t>
    </rPh>
    <rPh sb="4" eb="6">
      <t>ジョウエツ</t>
    </rPh>
    <rPh sb="6" eb="8">
      <t>ソウコ</t>
    </rPh>
    <phoneticPr fontId="3"/>
  </si>
  <si>
    <t>吹田倉庫</t>
    <rPh sb="0" eb="2">
      <t>スイタ</t>
    </rPh>
    <rPh sb="2" eb="4">
      <t>ソウコ</t>
    </rPh>
    <phoneticPr fontId="3"/>
  </si>
  <si>
    <t>吹田鉄道倉庫</t>
    <rPh sb="1" eb="2">
      <t>タ</t>
    </rPh>
    <phoneticPr fontId="2"/>
  </si>
  <si>
    <t>信ナカビーエス資材置場</t>
    <rPh sb="0" eb="1">
      <t>シン</t>
    </rPh>
    <rPh sb="7" eb="9">
      <t>シザイ</t>
    </rPh>
    <rPh sb="8" eb="10">
      <t>オキバ</t>
    </rPh>
    <phoneticPr fontId="3"/>
  </si>
  <si>
    <t>九州児湯フーズ大分支店</t>
    <rPh sb="0" eb="2">
      <t>キュウシュウ</t>
    </rPh>
    <rPh sb="2" eb="3">
      <t>ジ</t>
    </rPh>
    <rPh sb="3" eb="4">
      <t>ユ</t>
    </rPh>
    <rPh sb="7" eb="9">
      <t>オオイタ</t>
    </rPh>
    <rPh sb="9" eb="11">
      <t>シテン</t>
    </rPh>
    <phoneticPr fontId="3"/>
  </si>
  <si>
    <t>コープ伊豆センター</t>
    <rPh sb="3" eb="5">
      <t>イズ</t>
    </rPh>
    <phoneticPr fontId="3"/>
  </si>
  <si>
    <t>新三田PCB保管庫</t>
    <phoneticPr fontId="2"/>
  </si>
  <si>
    <t>平屋建</t>
    <phoneticPr fontId="2"/>
  </si>
  <si>
    <t>グリーンライフ商品倉庫</t>
    <rPh sb="7" eb="9">
      <t>ショウヒン</t>
    </rPh>
    <rPh sb="9" eb="11">
      <t>ソウコ</t>
    </rPh>
    <phoneticPr fontId="3"/>
  </si>
  <si>
    <t>T-BAGS</t>
    <phoneticPr fontId="2"/>
  </si>
  <si>
    <t>あさの冷蔵庫</t>
    <rPh sb="3" eb="6">
      <t>レイゾウコ</t>
    </rPh>
    <phoneticPr fontId="3"/>
  </si>
  <si>
    <t>韓国広場大阪倉庫</t>
    <rPh sb="0" eb="2">
      <t>カンコク</t>
    </rPh>
    <rPh sb="2" eb="4">
      <t>ヒロバ</t>
    </rPh>
    <rPh sb="4" eb="6">
      <t>オオサカ</t>
    </rPh>
    <rPh sb="6" eb="8">
      <t>ソウコ</t>
    </rPh>
    <phoneticPr fontId="3"/>
  </si>
  <si>
    <t>2012.10</t>
    <phoneticPr fontId="2"/>
  </si>
  <si>
    <t>スギコ産業倉庫</t>
    <rPh sb="3" eb="5">
      <t>サンギョウ</t>
    </rPh>
    <rPh sb="5" eb="7">
      <t>ソウコ</t>
    </rPh>
    <phoneticPr fontId="3"/>
  </si>
  <si>
    <t>岩本工業倉庫棟</t>
    <rPh sb="0" eb="2">
      <t>イワモト</t>
    </rPh>
    <rPh sb="2" eb="4">
      <t>コウギョウ</t>
    </rPh>
    <rPh sb="4" eb="6">
      <t>ソウコ</t>
    </rPh>
    <rPh sb="6" eb="7">
      <t>トウ</t>
    </rPh>
    <phoneticPr fontId="3"/>
  </si>
  <si>
    <t>３階建</t>
    <phoneticPr fontId="2"/>
  </si>
  <si>
    <t>JA東西しらかわ矢吹総合支店倉庫</t>
    <rPh sb="2" eb="4">
      <t>トウザイ</t>
    </rPh>
    <rPh sb="8" eb="10">
      <t>ヤブキ</t>
    </rPh>
    <rPh sb="10" eb="12">
      <t>ソウゴウ</t>
    </rPh>
    <rPh sb="12" eb="14">
      <t>シテン</t>
    </rPh>
    <rPh sb="14" eb="16">
      <t>ソウコ</t>
    </rPh>
    <phoneticPr fontId="3"/>
  </si>
  <si>
    <t>日通トランスポート</t>
    <rPh sb="0" eb="2">
      <t>ニッツウ</t>
    </rPh>
    <phoneticPr fontId="3"/>
  </si>
  <si>
    <t>２階建</t>
    <phoneticPr fontId="2"/>
  </si>
  <si>
    <t>WT</t>
    <phoneticPr fontId="2"/>
  </si>
  <si>
    <t>原商鳥取支店</t>
    <rPh sb="0" eb="1">
      <t>ハラ</t>
    </rPh>
    <rPh sb="1" eb="2">
      <t>ショウ</t>
    </rPh>
    <rPh sb="2" eb="4">
      <t>トットリ</t>
    </rPh>
    <rPh sb="4" eb="6">
      <t>シテン</t>
    </rPh>
    <phoneticPr fontId="3"/>
  </si>
  <si>
    <t>稲和ファーム</t>
    <rPh sb="0" eb="1">
      <t>イネ</t>
    </rPh>
    <rPh sb="1" eb="2">
      <t>ワ</t>
    </rPh>
    <phoneticPr fontId="3"/>
  </si>
  <si>
    <t>三栄商事営業倉庫</t>
    <rPh sb="0" eb="2">
      <t>サンエイ</t>
    </rPh>
    <rPh sb="2" eb="4">
      <t>ショウジ</t>
    </rPh>
    <rPh sb="4" eb="6">
      <t>エイギョウ</t>
    </rPh>
    <rPh sb="6" eb="8">
      <t>ソウコ</t>
    </rPh>
    <phoneticPr fontId="3"/>
  </si>
  <si>
    <t>日立物流大黒配送センター</t>
    <rPh sb="0" eb="2">
      <t>ヒタチ</t>
    </rPh>
    <rPh sb="2" eb="4">
      <t>ブツリュウ</t>
    </rPh>
    <rPh sb="4" eb="6">
      <t>ダイコク</t>
    </rPh>
    <rPh sb="6" eb="8">
      <t>ハイソウ</t>
    </rPh>
    <phoneticPr fontId="3"/>
  </si>
  <si>
    <t>池伝大阪支店</t>
    <rPh sb="0" eb="1">
      <t>イケ</t>
    </rPh>
    <rPh sb="1" eb="2">
      <t>デン</t>
    </rPh>
    <rPh sb="2" eb="4">
      <t>オオサカ</t>
    </rPh>
    <rPh sb="4" eb="6">
      <t>シテン</t>
    </rPh>
    <phoneticPr fontId="3"/>
  </si>
  <si>
    <t>新日鐵住金艇庫（紀の川ボート）</t>
    <rPh sb="0" eb="3">
      <t>シンニッテツ</t>
    </rPh>
    <rPh sb="3" eb="5">
      <t>スミキン</t>
    </rPh>
    <rPh sb="5" eb="7">
      <t>テイコ</t>
    </rPh>
    <rPh sb="8" eb="9">
      <t>キ</t>
    </rPh>
    <rPh sb="10" eb="11">
      <t>カワ</t>
    </rPh>
    <phoneticPr fontId="3"/>
  </si>
  <si>
    <t>藤久運輸倉庫</t>
    <rPh sb="0" eb="1">
      <t>フジ</t>
    </rPh>
    <rPh sb="1" eb="2">
      <t>ク</t>
    </rPh>
    <rPh sb="2" eb="4">
      <t>ウンユ</t>
    </rPh>
    <rPh sb="4" eb="6">
      <t>ソウコ</t>
    </rPh>
    <phoneticPr fontId="3"/>
  </si>
  <si>
    <t>赤レンガ倉庫</t>
    <rPh sb="0" eb="1">
      <t>アカ</t>
    </rPh>
    <rPh sb="4" eb="6">
      <t>ソウコ</t>
    </rPh>
    <phoneticPr fontId="3"/>
  </si>
  <si>
    <t>富田製薬工場</t>
    <rPh sb="0" eb="2">
      <t>トミタ</t>
    </rPh>
    <rPh sb="2" eb="4">
      <t>セイヤク</t>
    </rPh>
    <rPh sb="4" eb="6">
      <t>コウジョウ</t>
    </rPh>
    <phoneticPr fontId="3"/>
  </si>
  <si>
    <t>平屋建</t>
    <phoneticPr fontId="2"/>
  </si>
  <si>
    <t>ハイブリッド</t>
    <phoneticPr fontId="2"/>
  </si>
  <si>
    <t>向島1丁目倉庫</t>
    <rPh sb="0" eb="2">
      <t>ムカイジマ</t>
    </rPh>
    <rPh sb="3" eb="5">
      <t>チョウメ</t>
    </rPh>
    <rPh sb="5" eb="7">
      <t>ソウコ</t>
    </rPh>
    <phoneticPr fontId="3"/>
  </si>
  <si>
    <t>トーザイ貿易重機置場</t>
    <rPh sb="4" eb="6">
      <t>ボウエキ</t>
    </rPh>
    <rPh sb="6" eb="8">
      <t>ジュウキ</t>
    </rPh>
    <rPh sb="8" eb="10">
      <t>オキバ</t>
    </rPh>
    <phoneticPr fontId="3"/>
  </si>
  <si>
    <t>ミヤカン新工場倉庫棟</t>
    <rPh sb="4" eb="5">
      <t>シン</t>
    </rPh>
    <rPh sb="5" eb="7">
      <t>コウジョウ</t>
    </rPh>
    <phoneticPr fontId="3"/>
  </si>
  <si>
    <t>2階建</t>
    <phoneticPr fontId="2"/>
  </si>
  <si>
    <t>宮坂米倉庫</t>
  </si>
  <si>
    <t>龍喜飯店</t>
  </si>
  <si>
    <t>サンライズ産業浪岡第二倉庫</t>
    <rPh sb="5" eb="7">
      <t>サンギョウ</t>
    </rPh>
    <rPh sb="7" eb="9">
      <t>ナミオカ</t>
    </rPh>
    <rPh sb="9" eb="11">
      <t>ダイニ</t>
    </rPh>
    <rPh sb="11" eb="13">
      <t>ソウコ</t>
    </rPh>
    <phoneticPr fontId="3"/>
  </si>
  <si>
    <t>ジャパンフードサポート玄米低温倉庫</t>
  </si>
  <si>
    <t>F倉庫</t>
    <rPh sb="1" eb="3">
      <t>ソウコ</t>
    </rPh>
    <phoneticPr fontId="2"/>
  </si>
  <si>
    <t>ライフ江北駅前店</t>
    <rPh sb="3" eb="5">
      <t>コウホク</t>
    </rPh>
    <rPh sb="5" eb="7">
      <t>エキマエ</t>
    </rPh>
    <rPh sb="7" eb="8">
      <t>テン</t>
    </rPh>
    <phoneticPr fontId="2"/>
  </si>
  <si>
    <t>内村電機倉庫</t>
    <rPh sb="4" eb="6">
      <t>ソウコ</t>
    </rPh>
    <phoneticPr fontId="2"/>
  </si>
  <si>
    <t>阿賀マリノポリス</t>
    <rPh sb="0" eb="2">
      <t>アガ</t>
    </rPh>
    <phoneticPr fontId="3"/>
  </si>
  <si>
    <t>秋田物流センター</t>
  </si>
  <si>
    <t>平屋建</t>
    <phoneticPr fontId="2"/>
  </si>
  <si>
    <t>アートコーポレーション大阪</t>
  </si>
  <si>
    <t>姫島駅高架下（Ⅱ期）</t>
    <rPh sb="2" eb="3">
      <t>エキ</t>
    </rPh>
    <phoneticPr fontId="2"/>
  </si>
  <si>
    <t>関西トランスウェイ</t>
  </si>
  <si>
    <t>中国通運冷蔵倉庫</t>
  </si>
  <si>
    <t>浪岡配送センター</t>
  </si>
  <si>
    <t>ホリ・コーポレーション</t>
  </si>
  <si>
    <t>JA郡山市耕作物共同利用施設</t>
  </si>
  <si>
    <t>JA庄内みどり広野低温米倉庫</t>
  </si>
  <si>
    <t>三和鋲螺製作所倉庫</t>
  </si>
  <si>
    <t>大潟村同友会低温倉庫</t>
  </si>
  <si>
    <t>山進運輸境港配送センター</t>
  </si>
  <si>
    <t>サンライズ産業第三倉庫</t>
  </si>
  <si>
    <t>エンドレステック丘珠物流施設</t>
  </si>
  <si>
    <t>ランプロジェクト倉庫</t>
    <rPh sb="8" eb="10">
      <t>ソウコ</t>
    </rPh>
    <phoneticPr fontId="3"/>
  </si>
  <si>
    <t>フィールドメンテナンス倉庫</t>
    <rPh sb="11" eb="13">
      <t>ソウコ</t>
    </rPh>
    <phoneticPr fontId="2"/>
  </si>
  <si>
    <t>境港海陸運送竹内2号倉庫</t>
  </si>
  <si>
    <t>センコー北広島危険物倉庫</t>
  </si>
  <si>
    <t>ナイス北海道物流センター</t>
    <rPh sb="3" eb="6">
      <t>ホッカイドウ</t>
    </rPh>
    <phoneticPr fontId="2"/>
  </si>
  <si>
    <t>竹原火力資材倉庫</t>
  </si>
  <si>
    <t>2016.10</t>
    <phoneticPr fontId="2"/>
  </si>
  <si>
    <t>赤田運輸産業倉庫</t>
  </si>
  <si>
    <t>酒田酒造定温倉庫</t>
  </si>
  <si>
    <t>ヤンマーアグリジャパン白石支店倉庫</t>
  </si>
  <si>
    <t>内村電機工務店倉庫</t>
  </si>
  <si>
    <t>レントオール広島事務所</t>
  </si>
  <si>
    <t>JAいわて滝沢倉庫「いわて純情米」</t>
    <phoneticPr fontId="2"/>
  </si>
  <si>
    <t>錦織運送倉庫</t>
    <phoneticPr fontId="2"/>
  </si>
  <si>
    <t>事務所北側倉庫増築</t>
    <phoneticPr fontId="2"/>
  </si>
  <si>
    <t>羽田倉庫</t>
    <phoneticPr fontId="2"/>
  </si>
  <si>
    <t>田川商運㈱　定温倉庫</t>
    <phoneticPr fontId="2"/>
  </si>
  <si>
    <t>田川商運㈱　常温倉庫</t>
    <phoneticPr fontId="2"/>
  </si>
  <si>
    <t>関西トランスウェイ㈱南大阪第2物流センター（冷蔵棟）</t>
    <phoneticPr fontId="2"/>
  </si>
  <si>
    <t>飛島埠頭合同事務所倉庫</t>
    <rPh sb="0" eb="2">
      <t>トビシマ</t>
    </rPh>
    <rPh sb="2" eb="4">
      <t>フトウ</t>
    </rPh>
    <rPh sb="4" eb="6">
      <t>ゴウドウ</t>
    </rPh>
    <rPh sb="6" eb="8">
      <t>ジム</t>
    </rPh>
    <rPh sb="8" eb="9">
      <t>ショ</t>
    </rPh>
    <rPh sb="9" eb="11">
      <t>ソウコ</t>
    </rPh>
    <phoneticPr fontId="2"/>
  </si>
  <si>
    <t>ハニーズ物流センター</t>
  </si>
  <si>
    <t>三岐通運桑名市多度倉庫</t>
  </si>
  <si>
    <t>テニスコート東側倉庫</t>
  </si>
  <si>
    <t>ARCA新社屋</t>
  </si>
  <si>
    <t>JA豊頃町種子馬鈴薯貯蔵施設</t>
  </si>
  <si>
    <t>日本通運士別倉庫</t>
  </si>
  <si>
    <t>東区丘珠流通施設</t>
  </si>
  <si>
    <t>スギモト精肉冷蔵庫</t>
  </si>
  <si>
    <t>福松屋運送本社倉庫</t>
    <rPh sb="5" eb="7">
      <t>ホンシャ</t>
    </rPh>
    <rPh sb="7" eb="9">
      <t>ソウコ</t>
    </rPh>
    <phoneticPr fontId="3"/>
  </si>
  <si>
    <t>静岡県裾野市</t>
    <phoneticPr fontId="2"/>
  </si>
  <si>
    <t>アクティオ千葉工場（倉庫棟）</t>
    <rPh sb="10" eb="12">
      <t>ソウコ</t>
    </rPh>
    <rPh sb="12" eb="13">
      <t>トウ</t>
    </rPh>
    <phoneticPr fontId="3"/>
  </si>
  <si>
    <t>千葉県市原市</t>
    <phoneticPr fontId="2"/>
  </si>
  <si>
    <t>JAにしみの上多度低温倉庫</t>
    <rPh sb="8" eb="9">
      <t>ド</t>
    </rPh>
    <rPh sb="9" eb="11">
      <t>テイオン</t>
    </rPh>
    <rPh sb="11" eb="13">
      <t>ソウコ</t>
    </rPh>
    <phoneticPr fontId="3"/>
  </si>
  <si>
    <t>2017.10</t>
    <phoneticPr fontId="2"/>
  </si>
  <si>
    <t>釧路厚生社発酵2号棟</t>
  </si>
  <si>
    <t>ポルシェ岡山</t>
  </si>
  <si>
    <t>岡山県岡山市</t>
    <phoneticPr fontId="2"/>
  </si>
  <si>
    <t>ビーンズプレス吉川倉庫</t>
    <rPh sb="7" eb="9">
      <t>ヨシカワ</t>
    </rPh>
    <rPh sb="9" eb="11">
      <t>ソウコ</t>
    </rPh>
    <phoneticPr fontId="3"/>
  </si>
  <si>
    <t>太平洋セメント大阪サービスステーション</t>
    <rPh sb="0" eb="3">
      <t>タイヘイヨウ</t>
    </rPh>
    <rPh sb="7" eb="9">
      <t>オオサカ</t>
    </rPh>
    <phoneticPr fontId="3"/>
  </si>
  <si>
    <t>大阪府大阪市</t>
    <phoneticPr fontId="2"/>
  </si>
  <si>
    <t>フレッシュ物流配送センター</t>
    <rPh sb="5" eb="7">
      <t>ブツリュウ</t>
    </rPh>
    <rPh sb="7" eb="9">
      <t>ハイソウ</t>
    </rPh>
    <phoneticPr fontId="3"/>
  </si>
  <si>
    <t>TNF-D</t>
    <phoneticPr fontId="2"/>
  </si>
  <si>
    <t>フレートサービス倉庫</t>
    <rPh sb="8" eb="10">
      <t>ソウコ</t>
    </rPh>
    <phoneticPr fontId="3"/>
  </si>
  <si>
    <t>共同冷蔵大井物流センター</t>
    <rPh sb="0" eb="2">
      <t>キョウドウ</t>
    </rPh>
    <rPh sb="2" eb="4">
      <t>レイゾウ</t>
    </rPh>
    <rPh sb="4" eb="6">
      <t>オオイ</t>
    </rPh>
    <rPh sb="6" eb="8">
      <t>ブツリュウ</t>
    </rPh>
    <phoneticPr fontId="3"/>
  </si>
  <si>
    <t>JA山形おきたま基幹的農業倉庫</t>
    <rPh sb="2" eb="4">
      <t>ヤマガタ</t>
    </rPh>
    <rPh sb="8" eb="10">
      <t>キカン</t>
    </rPh>
    <rPh sb="10" eb="11">
      <t>テキ</t>
    </rPh>
    <rPh sb="11" eb="13">
      <t>ノウギョウ</t>
    </rPh>
    <rPh sb="13" eb="15">
      <t>ソウコ</t>
    </rPh>
    <phoneticPr fontId="3"/>
  </si>
  <si>
    <t>山形県東置賜郡</t>
    <phoneticPr fontId="2"/>
  </si>
  <si>
    <t>山中産業八代倉庫</t>
  </si>
  <si>
    <t>熊本県八代市</t>
    <phoneticPr fontId="2"/>
  </si>
  <si>
    <t>前田運送E棟倉庫</t>
    <rPh sb="0" eb="2">
      <t>マエダ</t>
    </rPh>
    <rPh sb="2" eb="4">
      <t>ウンソウ</t>
    </rPh>
    <rPh sb="5" eb="6">
      <t>トウ</t>
    </rPh>
    <rPh sb="6" eb="8">
      <t>ソウコ</t>
    </rPh>
    <phoneticPr fontId="3"/>
  </si>
  <si>
    <t>三重県三重郡</t>
    <phoneticPr fontId="2"/>
  </si>
  <si>
    <t>日立建機函館営業所レンタル倉庫</t>
    <rPh sb="0" eb="2">
      <t>ヒタチ</t>
    </rPh>
    <phoneticPr fontId="3"/>
  </si>
  <si>
    <t>北海道北斗市</t>
    <phoneticPr fontId="2"/>
  </si>
  <si>
    <t>豊頃町農業協同組合肥料倉庫棟</t>
    <rPh sb="0" eb="2">
      <t>トヨコロ</t>
    </rPh>
    <phoneticPr fontId="3"/>
  </si>
  <si>
    <t>北海道中川郡</t>
    <phoneticPr fontId="2"/>
  </si>
  <si>
    <t>北海道中川郡</t>
    <phoneticPr fontId="2"/>
  </si>
  <si>
    <t>弘前倉庫五所川原倉庫</t>
    <rPh sb="4" eb="8">
      <t>ゴショガワラ</t>
    </rPh>
    <rPh sb="8" eb="10">
      <t>ソウコ</t>
    </rPh>
    <phoneticPr fontId="3"/>
  </si>
  <si>
    <t>青森県五所川原市</t>
    <phoneticPr fontId="2"/>
  </si>
  <si>
    <t>水産鮮度保持施設</t>
    <rPh sb="0" eb="2">
      <t>スイサン</t>
    </rPh>
    <rPh sb="2" eb="4">
      <t>センド</t>
    </rPh>
    <rPh sb="4" eb="6">
      <t>ホジ</t>
    </rPh>
    <rPh sb="6" eb="8">
      <t>シセツ</t>
    </rPh>
    <phoneticPr fontId="3"/>
  </si>
  <si>
    <t>丸山HD堂山新田倉庫</t>
  </si>
  <si>
    <t>静岡県菊川市</t>
    <phoneticPr fontId="2"/>
  </si>
  <si>
    <t>サンライズ産業花巻店第二倉庫</t>
  </si>
  <si>
    <t>岩手県花巻市</t>
    <phoneticPr fontId="2"/>
  </si>
  <si>
    <t>久保田工業本社倉庫棟</t>
    <rPh sb="7" eb="10">
      <t>ソウコトウ</t>
    </rPh>
    <phoneticPr fontId="3"/>
  </si>
  <si>
    <t>イトハラ水産朝酌商品セットセンター</t>
  </si>
  <si>
    <t>島根県松江市</t>
    <phoneticPr fontId="2"/>
  </si>
  <si>
    <t>JA会津よつば猪苗代物流合理化施設</t>
  </si>
  <si>
    <t>福島県耶麻郡</t>
    <phoneticPr fontId="2"/>
  </si>
  <si>
    <t>かどや製油第二工場（倉庫棟）</t>
    <rPh sb="10" eb="12">
      <t>ソウコ</t>
    </rPh>
    <rPh sb="12" eb="13">
      <t>トウ</t>
    </rPh>
    <phoneticPr fontId="2"/>
  </si>
  <si>
    <t>千葉県袖ヶ浦市</t>
    <phoneticPr fontId="2"/>
  </si>
  <si>
    <t>本田興業本社ビル（倉庫棟）</t>
    <rPh sb="9" eb="11">
      <t>ソウコ</t>
    </rPh>
    <rPh sb="11" eb="12">
      <t>トウ</t>
    </rPh>
    <phoneticPr fontId="2"/>
  </si>
  <si>
    <t>滋賀運送竜王物流センター</t>
  </si>
  <si>
    <t>太平洋セメント和歌山ＳＳ倉庫</t>
  </si>
  <si>
    <t>和歌山県和歌山市</t>
    <phoneticPr fontId="2"/>
  </si>
  <si>
    <t>スギヤマ紙業倉庫</t>
  </si>
  <si>
    <t>中川鋼管潮見町倉庫</t>
  </si>
  <si>
    <t>３階建</t>
    <rPh sb="1" eb="3">
      <t>ガイダテ</t>
    </rPh>
    <phoneticPr fontId="2"/>
  </si>
  <si>
    <t>JA山形全農庄内南部ライスステーション</t>
  </si>
  <si>
    <t>一柳運送倉庫</t>
  </si>
  <si>
    <t>川健川村商店倉庫</t>
  </si>
  <si>
    <t>トラストシステム</t>
  </si>
  <si>
    <t>TNF-D・T-BAGS</t>
    <phoneticPr fontId="2"/>
  </si>
  <si>
    <t>大丸防音茨城機材センター倉庫</t>
  </si>
  <si>
    <t>丸カ運送倉庫</t>
  </si>
  <si>
    <t>つくば市学園の森</t>
  </si>
  <si>
    <t>弘前倉庫五所川原倉庫</t>
    <rPh sb="2" eb="4">
      <t>ソウコ</t>
    </rPh>
    <phoneticPr fontId="2"/>
  </si>
  <si>
    <t>浪田商事農産物一時保管倉庫</t>
  </si>
  <si>
    <t>柳川合同西蒲池センター</t>
  </si>
  <si>
    <t>日幸産業運輸石狩第二物流センター</t>
  </si>
  <si>
    <t>朝日ヶ丘産業本地物流センター</t>
  </si>
  <si>
    <t>かりや愛知中央生活協同組合新物流センター</t>
  </si>
  <si>
    <t>日本海冷凍魚冷蔵庫</t>
    <rPh sb="0" eb="2">
      <t>ニッポン</t>
    </rPh>
    <rPh sb="2" eb="3">
      <t>カイ</t>
    </rPh>
    <rPh sb="3" eb="5">
      <t>レイトウ</t>
    </rPh>
    <rPh sb="5" eb="6">
      <t>サカナ</t>
    </rPh>
    <rPh sb="6" eb="9">
      <t>レイゾウコ</t>
    </rPh>
    <phoneticPr fontId="3"/>
  </si>
  <si>
    <t>日本ペイント防食コーティングス倉庫</t>
  </si>
  <si>
    <t>弘前倉庫五所川原倉庫</t>
  </si>
  <si>
    <t>中央物産伊勢原LC危険物倉庫</t>
  </si>
  <si>
    <t>JA全農中四国農薬危険物貯蔵施設　</t>
  </si>
  <si>
    <t>TNF-D・ハイブリッド</t>
    <phoneticPr fontId="2"/>
  </si>
  <si>
    <t>協栄倉庫F棟危険物倉庫</t>
  </si>
  <si>
    <t>東方町倉庫PJ</t>
  </si>
  <si>
    <t>JAごしょつがる米穀低温倉庫</t>
  </si>
  <si>
    <t>センコン物流新潟倉庫</t>
  </si>
  <si>
    <t>山陽海運倉庫棟</t>
  </si>
  <si>
    <t>弘前倉庫五所川原倉庫Ⅳ期</t>
  </si>
  <si>
    <t>エスラインギフ川口支店（Ⅱ期）</t>
    <rPh sb="13" eb="14">
      <t>キ</t>
    </rPh>
    <phoneticPr fontId="3"/>
  </si>
  <si>
    <t>埼玉県川口市</t>
    <phoneticPr fontId="2"/>
  </si>
  <si>
    <t>青森県上北郡</t>
    <phoneticPr fontId="2"/>
  </si>
  <si>
    <t>日本海冷凍魚㈱冷蔵庫（Ⅱ期）</t>
  </si>
  <si>
    <t>丸善運輸関西神戸東灘区倉庫</t>
  </si>
  <si>
    <t>オート化学北茨城工場倉庫</t>
    <rPh sb="3" eb="5">
      <t>カガク</t>
    </rPh>
    <rPh sb="5" eb="8">
      <t>キタイバラキ</t>
    </rPh>
    <rPh sb="8" eb="10">
      <t>コウジョウ</t>
    </rPh>
    <rPh sb="10" eb="12">
      <t>ソウコ</t>
    </rPh>
    <phoneticPr fontId="3"/>
  </si>
  <si>
    <t>JAみちのく村山大石田低温倉庫</t>
  </si>
  <si>
    <t>石巻物流センター</t>
  </si>
  <si>
    <t>カナモト小浜営業所</t>
  </si>
  <si>
    <t>エンドレス・テック函館市港町倉庫</t>
    <rPh sb="9" eb="12">
      <t>ハコダテシ</t>
    </rPh>
    <rPh sb="12" eb="14">
      <t>ミナトマチ</t>
    </rPh>
    <rPh sb="14" eb="16">
      <t>ソウコ</t>
    </rPh>
    <phoneticPr fontId="3"/>
  </si>
  <si>
    <t>レント中京管理センター</t>
    <rPh sb="3" eb="5">
      <t>チュウキョウ</t>
    </rPh>
    <rPh sb="5" eb="7">
      <t>カンリ</t>
    </rPh>
    <phoneticPr fontId="3"/>
  </si>
  <si>
    <t>２階建</t>
    <phoneticPr fontId="2"/>
  </si>
  <si>
    <t>和久楽MRC</t>
    <rPh sb="0" eb="2">
      <t>カズヒサ</t>
    </rPh>
    <rPh sb="2" eb="3">
      <t>ラク</t>
    </rPh>
    <phoneticPr fontId="3"/>
  </si>
  <si>
    <t>南九州酒販加治木支店</t>
  </si>
  <si>
    <t>鹿児島県姶良市</t>
    <rPh sb="0" eb="4">
      <t>カゴシマケン</t>
    </rPh>
    <rPh sb="4" eb="6">
      <t>アイラ</t>
    </rPh>
    <rPh sb="6" eb="7">
      <t>シ</t>
    </rPh>
    <phoneticPr fontId="2"/>
  </si>
  <si>
    <t>福島パッケージステーション</t>
  </si>
  <si>
    <t>福島県福島市</t>
    <rPh sb="0" eb="3">
      <t>フクシマケン</t>
    </rPh>
    <rPh sb="3" eb="6">
      <t>フクシマシ</t>
    </rPh>
    <phoneticPr fontId="2"/>
  </si>
  <si>
    <t>QC保存倉庫</t>
  </si>
  <si>
    <t>福岡県大牟田市</t>
    <rPh sb="0" eb="3">
      <t>フクオカケン</t>
    </rPh>
    <phoneticPr fontId="2"/>
  </si>
  <si>
    <t>エスラインギフ川口支店（Ⅲ期）</t>
  </si>
  <si>
    <t>埼玉県川口市</t>
  </si>
  <si>
    <t>ハーディック事務所・倉庫</t>
  </si>
  <si>
    <t>北海道石狩郡</t>
    <rPh sb="0" eb="3">
      <t>ホッカイドウ</t>
    </rPh>
    <rPh sb="3" eb="6">
      <t>イシカリグン</t>
    </rPh>
    <phoneticPr fontId="2"/>
  </si>
  <si>
    <t>三共理化工業倉庫</t>
  </si>
  <si>
    <t>琉球大学立体駐車場</t>
    <rPh sb="0" eb="2">
      <t>リュウキュウ</t>
    </rPh>
    <rPh sb="2" eb="4">
      <t>ダイガク</t>
    </rPh>
    <rPh sb="4" eb="6">
      <t>リッタイ</t>
    </rPh>
    <rPh sb="6" eb="9">
      <t>チュウシャジョウ</t>
    </rPh>
    <phoneticPr fontId="3"/>
  </si>
  <si>
    <t>大阪大学自走式立体駐車場</t>
  </si>
  <si>
    <t>スーパービバホーム岩槻店駐車場①</t>
    <rPh sb="12" eb="15">
      <t>チュウシャジョウ</t>
    </rPh>
    <phoneticPr fontId="2"/>
  </si>
  <si>
    <t>スーパービバホーム岩槻店駐車場②</t>
    <rPh sb="12" eb="15">
      <t>チュウシャジョウ</t>
    </rPh>
    <phoneticPr fontId="2"/>
  </si>
  <si>
    <t>沖縄ブライダルプラン駐車場</t>
    <rPh sb="0" eb="2">
      <t>オキナワ</t>
    </rPh>
    <rPh sb="10" eb="13">
      <t>チュウシャジョウ</t>
    </rPh>
    <phoneticPr fontId="3"/>
  </si>
  <si>
    <t>させぼ五番街５街区駐車場</t>
    <rPh sb="3" eb="6">
      <t>ゴバンガイ</t>
    </rPh>
    <rPh sb="7" eb="9">
      <t>ガイク</t>
    </rPh>
    <rPh sb="9" eb="12">
      <t>チュウシャジョウ</t>
    </rPh>
    <phoneticPr fontId="3"/>
  </si>
  <si>
    <t>諏訪2丁目駐車場A棟</t>
    <rPh sb="0" eb="2">
      <t>スワ</t>
    </rPh>
    <rPh sb="3" eb="5">
      <t>チョウメ</t>
    </rPh>
    <rPh sb="5" eb="8">
      <t>チュウシャジョウ</t>
    </rPh>
    <rPh sb="9" eb="10">
      <t>トウ</t>
    </rPh>
    <phoneticPr fontId="3"/>
  </si>
  <si>
    <t>諏訪3丁目駐車場B棟</t>
    <rPh sb="0" eb="2">
      <t>スワ</t>
    </rPh>
    <rPh sb="3" eb="5">
      <t>チョウメ</t>
    </rPh>
    <rPh sb="5" eb="8">
      <t>チュウシャジョウ</t>
    </rPh>
    <rPh sb="9" eb="10">
      <t>トウ</t>
    </rPh>
    <phoneticPr fontId="3"/>
  </si>
  <si>
    <t>諏訪4丁目駐車場C棟</t>
    <rPh sb="0" eb="2">
      <t>スワ</t>
    </rPh>
    <rPh sb="3" eb="5">
      <t>チョウメ</t>
    </rPh>
    <rPh sb="5" eb="8">
      <t>チュウシャジョウ</t>
    </rPh>
    <rPh sb="9" eb="10">
      <t>トウ</t>
    </rPh>
    <phoneticPr fontId="3"/>
  </si>
  <si>
    <t>新日鉄寮駐車場</t>
    <rPh sb="0" eb="3">
      <t>シンニッテツ</t>
    </rPh>
    <rPh sb="3" eb="4">
      <t>リョウ</t>
    </rPh>
    <rPh sb="4" eb="7">
      <t>チュウシャジョウ</t>
    </rPh>
    <phoneticPr fontId="3"/>
  </si>
  <si>
    <t>サンタウンプラザ駐車場</t>
    <rPh sb="8" eb="11">
      <t>チュウシャジョウ</t>
    </rPh>
    <phoneticPr fontId="3"/>
  </si>
  <si>
    <t>亀岡大井町ストックヤード（駐車場棟）</t>
    <rPh sb="13" eb="16">
      <t>チュウシャジョウ</t>
    </rPh>
    <phoneticPr fontId="2"/>
  </si>
  <si>
    <t>駐車場</t>
    <phoneticPr fontId="2"/>
  </si>
  <si>
    <t>岩国錦帯橋空港立体駐車場</t>
  </si>
  <si>
    <t>西宮マリナパークシティ自走式駐車場</t>
    <rPh sb="0" eb="2">
      <t>ニシノミヤ</t>
    </rPh>
    <rPh sb="11" eb="14">
      <t>ジソウシキ</t>
    </rPh>
    <rPh sb="14" eb="17">
      <t>チュウシャジョウ</t>
    </rPh>
    <phoneticPr fontId="3"/>
  </si>
  <si>
    <t>兵庫県西宮市</t>
    <phoneticPr fontId="2"/>
  </si>
  <si>
    <t>HTB駐車場　ヒルトンホテル東京ベイ駐車場</t>
    <phoneticPr fontId="2"/>
  </si>
  <si>
    <t>１層２段</t>
    <rPh sb="1" eb="2">
      <t>ソウ</t>
    </rPh>
    <rPh sb="3" eb="4">
      <t>ダン</t>
    </rPh>
    <phoneticPr fontId="2"/>
  </si>
  <si>
    <t>原町田6丁目駐車場</t>
  </si>
  <si>
    <t>駐車場</t>
    <phoneticPr fontId="2"/>
  </si>
  <si>
    <t>４層５段</t>
    <rPh sb="1" eb="2">
      <t>ソウ</t>
    </rPh>
    <rPh sb="3" eb="4">
      <t>ダン</t>
    </rPh>
    <phoneticPr fontId="2"/>
  </si>
  <si>
    <t>ホクガン駐車場</t>
  </si>
  <si>
    <t>２層３段</t>
    <rPh sb="1" eb="2">
      <t>ソウ</t>
    </rPh>
    <rPh sb="3" eb="4">
      <t>ダン</t>
    </rPh>
    <phoneticPr fontId="2"/>
  </si>
  <si>
    <t>ジャムフレンドクラブむつ十二林店</t>
  </si>
  <si>
    <t>１層２段</t>
    <phoneticPr fontId="2"/>
  </si>
  <si>
    <t>ホテルグランビュー高崎駐車場</t>
  </si>
  <si>
    <t>NHKラジオ局</t>
    <rPh sb="6" eb="7">
      <t>キョク</t>
    </rPh>
    <phoneticPr fontId="3"/>
  </si>
  <si>
    <t>地下</t>
    <phoneticPr fontId="2"/>
  </si>
  <si>
    <t>ハイブリッド</t>
    <phoneticPr fontId="2"/>
  </si>
  <si>
    <t>油脂タンク（Ⅰ期）</t>
  </si>
  <si>
    <t>油脂タンク（Ⅱ期）</t>
    <rPh sb="0" eb="2">
      <t>ユシ</t>
    </rPh>
    <rPh sb="7" eb="8">
      <t>キ</t>
    </rPh>
    <phoneticPr fontId="3"/>
  </si>
  <si>
    <t>JA邑楽館林板倉Ａ重油重填施設</t>
    <rPh sb="2" eb="3">
      <t>ムラ</t>
    </rPh>
    <rPh sb="3" eb="4">
      <t>ラク</t>
    </rPh>
    <rPh sb="4" eb="6">
      <t>タテバヤシ</t>
    </rPh>
    <rPh sb="6" eb="8">
      <t>イタクラ</t>
    </rPh>
    <rPh sb="9" eb="11">
      <t>ジュウユ</t>
    </rPh>
    <rPh sb="11" eb="12">
      <t>シゲ</t>
    </rPh>
    <rPh sb="12" eb="13">
      <t>マコト</t>
    </rPh>
    <rPh sb="13" eb="15">
      <t>シセツ</t>
    </rPh>
    <phoneticPr fontId="3"/>
  </si>
  <si>
    <t>群馬県邑楽郡</t>
    <phoneticPr fontId="2"/>
  </si>
  <si>
    <t>-</t>
    <phoneticPr fontId="2"/>
  </si>
  <si>
    <t>かどや製油第二工場（貯留施設）</t>
    <rPh sb="10" eb="12">
      <t>チョリュウ</t>
    </rPh>
    <rPh sb="12" eb="14">
      <t>シセツ</t>
    </rPh>
    <phoneticPr fontId="2"/>
  </si>
  <si>
    <t>千葉県袖ヶ浦市</t>
    <phoneticPr fontId="2"/>
  </si>
  <si>
    <t>トーエネック伊勢営業所</t>
    <rPh sb="8" eb="11">
      <t>エイギョウショ</t>
    </rPh>
    <phoneticPr fontId="3"/>
  </si>
  <si>
    <t>WT</t>
    <phoneticPr fontId="2"/>
  </si>
  <si>
    <t>ディスカウントストア</t>
    <phoneticPr fontId="2"/>
  </si>
  <si>
    <t>セリアフレスポ境港店</t>
  </si>
  <si>
    <t>MEGAドン・キホーテ岐阜瑞穂店</t>
    <rPh sb="11" eb="13">
      <t>ギフ</t>
    </rPh>
    <rPh sb="13" eb="15">
      <t>ミズホ</t>
    </rPh>
    <rPh sb="15" eb="16">
      <t>テン</t>
    </rPh>
    <phoneticPr fontId="3"/>
  </si>
  <si>
    <t>MEGAドン・キホーテ 宜野湾店</t>
  </si>
  <si>
    <t>ディスカウントストア</t>
    <phoneticPr fontId="2"/>
  </si>
  <si>
    <t>ディスカウントストア</t>
    <phoneticPr fontId="2"/>
  </si>
  <si>
    <t>ドン・キホーテ弘前店</t>
    <rPh sb="7" eb="9">
      <t>ヒロサキ</t>
    </rPh>
    <rPh sb="9" eb="10">
      <t>テン</t>
    </rPh>
    <phoneticPr fontId="3"/>
  </si>
  <si>
    <t>ディスカウントストア</t>
    <phoneticPr fontId="2"/>
  </si>
  <si>
    <t>MEGAドン・キホーテうるま店</t>
    <rPh sb="14" eb="15">
      <t>テン</t>
    </rPh>
    <phoneticPr fontId="3"/>
  </si>
  <si>
    <t>MEGAドン・キホーテ菊陽店</t>
  </si>
  <si>
    <t>２階建</t>
    <phoneticPr fontId="2"/>
  </si>
  <si>
    <t>ダイソーベルクス墨田鐘ヶ淵店</t>
  </si>
  <si>
    <t>MEGAドン・キホーテ都城店</t>
    <rPh sb="11" eb="13">
      <t>ミヤコノジョウ</t>
    </rPh>
    <rPh sb="13" eb="14">
      <t>テン</t>
    </rPh>
    <phoneticPr fontId="3"/>
  </si>
  <si>
    <t>2014.10</t>
    <phoneticPr fontId="2"/>
  </si>
  <si>
    <t>ラ・ムー和歌山西浜店</t>
    <rPh sb="4" eb="7">
      <t>ワカヤマ</t>
    </rPh>
    <rPh sb="7" eb="9">
      <t>ニシハマ</t>
    </rPh>
    <rPh sb="9" eb="10">
      <t>テン</t>
    </rPh>
    <phoneticPr fontId="3"/>
  </si>
  <si>
    <t>ディスカウントストア</t>
    <phoneticPr fontId="2"/>
  </si>
  <si>
    <t>平屋建</t>
    <phoneticPr fontId="2"/>
  </si>
  <si>
    <t>MEGAドン・キホーテ千種香流店</t>
    <rPh sb="13" eb="14">
      <t>カオ</t>
    </rPh>
    <rPh sb="14" eb="15">
      <t>ナガ</t>
    </rPh>
    <rPh sb="15" eb="16">
      <t>テン</t>
    </rPh>
    <phoneticPr fontId="2"/>
  </si>
  <si>
    <t>ディスカウントストア</t>
    <phoneticPr fontId="2"/>
  </si>
  <si>
    <t>ヤマザワ村山駅西店貸店舗（ダイソー様）</t>
    <phoneticPr fontId="2"/>
  </si>
  <si>
    <t>ディスカウントストア</t>
    <phoneticPr fontId="2"/>
  </si>
  <si>
    <t>ダイレックス三原宮浦店</t>
    <rPh sb="6" eb="8">
      <t>ミハラ</t>
    </rPh>
    <rPh sb="8" eb="10">
      <t>ミヤウラ</t>
    </rPh>
    <rPh sb="10" eb="11">
      <t>テン</t>
    </rPh>
    <phoneticPr fontId="3"/>
  </si>
  <si>
    <t>TNF-D</t>
    <phoneticPr fontId="2"/>
  </si>
  <si>
    <t>ダイレックス相生店</t>
  </si>
  <si>
    <t>S造</t>
    <phoneticPr fontId="2"/>
  </si>
  <si>
    <t>MEGAドン・キホーテ甲府店</t>
    <rPh sb="11" eb="14">
      <t>コウフテン</t>
    </rPh>
    <phoneticPr fontId="2"/>
  </si>
  <si>
    <t>山梨県甲府市</t>
    <phoneticPr fontId="2"/>
  </si>
  <si>
    <t>ダイソー西舞鶴店</t>
    <rPh sb="4" eb="5">
      <t>ニシ</t>
    </rPh>
    <rPh sb="5" eb="7">
      <t>マイヅル</t>
    </rPh>
    <rPh sb="7" eb="8">
      <t>ミセ</t>
    </rPh>
    <phoneticPr fontId="3"/>
  </si>
  <si>
    <t>ディスカウントストア</t>
    <phoneticPr fontId="2"/>
  </si>
  <si>
    <t>ドラッグストア</t>
    <phoneticPr fontId="2"/>
  </si>
  <si>
    <t>ひまわり・エヴリィ可部店</t>
  </si>
  <si>
    <t>ひまわり東深津店</t>
  </si>
  <si>
    <t>ひまわり中庄店</t>
  </si>
  <si>
    <t>ドラッグストア</t>
    <phoneticPr fontId="2"/>
  </si>
  <si>
    <t>ウェルネス安来店</t>
  </si>
  <si>
    <t>ZAGZAG乙島店　</t>
    <rPh sb="6" eb="7">
      <t>オツ</t>
    </rPh>
    <rPh sb="7" eb="8">
      <t>シマ</t>
    </rPh>
    <rPh sb="8" eb="9">
      <t>テン</t>
    </rPh>
    <phoneticPr fontId="3"/>
  </si>
  <si>
    <t>ドラッグストア</t>
    <phoneticPr fontId="2"/>
  </si>
  <si>
    <t>ウォンツ西大寺店</t>
    <rPh sb="4" eb="7">
      <t>サイダイジ</t>
    </rPh>
    <rPh sb="7" eb="8">
      <t>テン</t>
    </rPh>
    <phoneticPr fontId="3"/>
  </si>
  <si>
    <t>コスモス薬品西大寺店</t>
    <rPh sb="4" eb="6">
      <t>ヤクヒン</t>
    </rPh>
    <rPh sb="6" eb="9">
      <t>サイダイジ</t>
    </rPh>
    <rPh sb="9" eb="10">
      <t>テン</t>
    </rPh>
    <phoneticPr fontId="3"/>
  </si>
  <si>
    <t>ウエルシア薬局新潟さつき野店</t>
    <rPh sb="5" eb="7">
      <t>ヤッキョク</t>
    </rPh>
    <rPh sb="7" eb="9">
      <t>ニイガタ</t>
    </rPh>
    <rPh sb="12" eb="13">
      <t>ノ</t>
    </rPh>
    <rPh sb="13" eb="14">
      <t>ミセ</t>
    </rPh>
    <phoneticPr fontId="3"/>
  </si>
  <si>
    <t>ウエルシア薬局川口峯店</t>
    <rPh sb="5" eb="7">
      <t>ヤッキョク</t>
    </rPh>
    <rPh sb="7" eb="9">
      <t>カワグチ</t>
    </rPh>
    <rPh sb="9" eb="10">
      <t>ミネ</t>
    </rPh>
    <rPh sb="10" eb="11">
      <t>テン</t>
    </rPh>
    <phoneticPr fontId="3"/>
  </si>
  <si>
    <t>ドラッグストア</t>
    <phoneticPr fontId="2"/>
  </si>
  <si>
    <t>ウエルシア薬局松本高宮西店</t>
    <rPh sb="5" eb="7">
      <t>ヤッキョク</t>
    </rPh>
    <rPh sb="7" eb="9">
      <t>マツモト</t>
    </rPh>
    <rPh sb="9" eb="11">
      <t>タカミヤ</t>
    </rPh>
    <rPh sb="11" eb="12">
      <t>ニシ</t>
    </rPh>
    <rPh sb="12" eb="13">
      <t>テン</t>
    </rPh>
    <phoneticPr fontId="3"/>
  </si>
  <si>
    <t>ウエルシア山武成東店</t>
    <rPh sb="5" eb="7">
      <t>サンブ</t>
    </rPh>
    <rPh sb="7" eb="8">
      <t>ナ</t>
    </rPh>
    <rPh sb="8" eb="9">
      <t>ヒガシ</t>
    </rPh>
    <rPh sb="9" eb="10">
      <t>テン</t>
    </rPh>
    <phoneticPr fontId="3"/>
  </si>
  <si>
    <t>ドラッグストア</t>
    <phoneticPr fontId="2"/>
  </si>
  <si>
    <t>ウエルシア東川口店</t>
    <rPh sb="5" eb="8">
      <t>ヒガシカワグチ</t>
    </rPh>
    <rPh sb="8" eb="9">
      <t>テン</t>
    </rPh>
    <phoneticPr fontId="3"/>
  </si>
  <si>
    <t>寺島薬局下妻田下店</t>
    <rPh sb="0" eb="2">
      <t>テラシマ</t>
    </rPh>
    <rPh sb="2" eb="4">
      <t>ヤッキョク</t>
    </rPh>
    <rPh sb="4" eb="5">
      <t>シタ</t>
    </rPh>
    <rPh sb="5" eb="6">
      <t>ツマ</t>
    </rPh>
    <rPh sb="6" eb="7">
      <t>タ</t>
    </rPh>
    <rPh sb="7" eb="8">
      <t>シタ</t>
    </rPh>
    <rPh sb="8" eb="9">
      <t>テン</t>
    </rPh>
    <phoneticPr fontId="3"/>
  </si>
  <si>
    <t>ドラッグストア</t>
    <phoneticPr fontId="2"/>
  </si>
  <si>
    <t>ウエルシア八千代大和田</t>
    <rPh sb="5" eb="8">
      <t>ヤチヨ</t>
    </rPh>
    <rPh sb="8" eb="11">
      <t>オオワダ</t>
    </rPh>
    <phoneticPr fontId="3"/>
  </si>
  <si>
    <t>ウエルシア土気店</t>
    <rPh sb="5" eb="7">
      <t>トケ</t>
    </rPh>
    <rPh sb="7" eb="8">
      <t>テン</t>
    </rPh>
    <phoneticPr fontId="3"/>
  </si>
  <si>
    <t>寺島薬局土浦田中店</t>
    <rPh sb="0" eb="2">
      <t>テラシマ</t>
    </rPh>
    <rPh sb="2" eb="4">
      <t>ヤッキョク</t>
    </rPh>
    <rPh sb="4" eb="6">
      <t>ツチウラ</t>
    </rPh>
    <rPh sb="6" eb="8">
      <t>タナカ</t>
    </rPh>
    <rPh sb="8" eb="9">
      <t>テン</t>
    </rPh>
    <phoneticPr fontId="4"/>
  </si>
  <si>
    <t>ウエルシア君津西坂田店</t>
    <rPh sb="5" eb="7">
      <t>キミツ</t>
    </rPh>
    <rPh sb="7" eb="8">
      <t>ニシ</t>
    </rPh>
    <rPh sb="8" eb="10">
      <t>サカタ</t>
    </rPh>
    <rPh sb="10" eb="11">
      <t>テン</t>
    </rPh>
    <phoneticPr fontId="4"/>
  </si>
  <si>
    <t>ZAGZAG高松春日店</t>
    <rPh sb="6" eb="8">
      <t>タカマツ</t>
    </rPh>
    <rPh sb="8" eb="11">
      <t>カスガテン</t>
    </rPh>
    <phoneticPr fontId="3"/>
  </si>
  <si>
    <t>2010.10</t>
    <phoneticPr fontId="2"/>
  </si>
  <si>
    <t>ウエルシア薬局甲府富竹店</t>
    <rPh sb="5" eb="7">
      <t>ヤッキョク</t>
    </rPh>
    <rPh sb="7" eb="9">
      <t>コウフ</t>
    </rPh>
    <rPh sb="9" eb="10">
      <t>トミ</t>
    </rPh>
    <rPh sb="10" eb="11">
      <t>タケ</t>
    </rPh>
    <rPh sb="11" eb="12">
      <t>テン</t>
    </rPh>
    <phoneticPr fontId="3"/>
  </si>
  <si>
    <t>ドラッグてらしまかすみがうら大和田店</t>
    <rPh sb="14" eb="18">
      <t>オオワダテン</t>
    </rPh>
    <phoneticPr fontId="3"/>
  </si>
  <si>
    <t>ウエルシア薬局我孫子若松店</t>
    <rPh sb="5" eb="7">
      <t>ヤッキョク</t>
    </rPh>
    <rPh sb="7" eb="10">
      <t>アビコ</t>
    </rPh>
    <rPh sb="10" eb="13">
      <t>ワカマツテン</t>
    </rPh>
    <phoneticPr fontId="3"/>
  </si>
  <si>
    <t>ウエルシア薬局新潟大学前店</t>
    <rPh sb="5" eb="7">
      <t>ヤッキョク</t>
    </rPh>
    <phoneticPr fontId="3"/>
  </si>
  <si>
    <t>ウエルシア薬局つくば研究学園店</t>
    <rPh sb="5" eb="7">
      <t>ヤッキョク</t>
    </rPh>
    <phoneticPr fontId="3"/>
  </si>
  <si>
    <t>V・ドラッグ大垣岩宿店</t>
    <rPh sb="6" eb="8">
      <t>オオガキ</t>
    </rPh>
    <rPh sb="8" eb="11">
      <t>イワジュクテン</t>
    </rPh>
    <phoneticPr fontId="3"/>
  </si>
  <si>
    <t>ドラッグストア</t>
    <phoneticPr fontId="2"/>
  </si>
  <si>
    <t>ドラッグセイムス高知宝永店</t>
    <rPh sb="8" eb="10">
      <t>コウチ</t>
    </rPh>
    <rPh sb="10" eb="12">
      <t>ホウエイ</t>
    </rPh>
    <rPh sb="12" eb="13">
      <t>テン</t>
    </rPh>
    <phoneticPr fontId="3"/>
  </si>
  <si>
    <t>セイムス春日部店</t>
    <rPh sb="4" eb="7">
      <t>カスカベ</t>
    </rPh>
    <rPh sb="7" eb="8">
      <t>テン</t>
    </rPh>
    <phoneticPr fontId="3"/>
  </si>
  <si>
    <t>クリエイトS・D寒川倉見店</t>
    <rPh sb="8" eb="10">
      <t>サムカワ</t>
    </rPh>
    <rPh sb="10" eb="12">
      <t>クラミ</t>
    </rPh>
    <rPh sb="12" eb="13">
      <t>テン</t>
    </rPh>
    <phoneticPr fontId="3"/>
  </si>
  <si>
    <t>ウェルネス出雲ドーム北店</t>
    <rPh sb="5" eb="7">
      <t>イズモ</t>
    </rPh>
    <rPh sb="10" eb="11">
      <t>キタ</t>
    </rPh>
    <rPh sb="11" eb="12">
      <t>テン</t>
    </rPh>
    <phoneticPr fontId="3"/>
  </si>
  <si>
    <t>ドラッグセイムス安芸矢ノ丸店</t>
    <rPh sb="8" eb="10">
      <t>アキ</t>
    </rPh>
    <rPh sb="10" eb="11">
      <t>ヤ</t>
    </rPh>
    <rPh sb="12" eb="13">
      <t>マル</t>
    </rPh>
    <rPh sb="13" eb="14">
      <t>テン</t>
    </rPh>
    <phoneticPr fontId="3"/>
  </si>
  <si>
    <t>バロー焼津石津店</t>
    <rPh sb="3" eb="5">
      <t>ヤイヅ</t>
    </rPh>
    <rPh sb="5" eb="6">
      <t>イシ</t>
    </rPh>
    <rPh sb="6" eb="7">
      <t>ツ</t>
    </rPh>
    <rPh sb="7" eb="8">
      <t>テン</t>
    </rPh>
    <phoneticPr fontId="3"/>
  </si>
  <si>
    <t>ZAGZAG福山山手店</t>
    <rPh sb="6" eb="8">
      <t>フクヤマ</t>
    </rPh>
    <rPh sb="8" eb="10">
      <t>ヤマテ</t>
    </rPh>
    <rPh sb="10" eb="11">
      <t>テン</t>
    </rPh>
    <phoneticPr fontId="3"/>
  </si>
  <si>
    <t>サンドラッグ鏡島店</t>
    <rPh sb="6" eb="7">
      <t>カガミ</t>
    </rPh>
    <rPh sb="7" eb="8">
      <t>シマ</t>
    </rPh>
    <rPh sb="8" eb="9">
      <t>テン</t>
    </rPh>
    <phoneticPr fontId="3"/>
  </si>
  <si>
    <t>ドラッグストア</t>
    <phoneticPr fontId="2"/>
  </si>
  <si>
    <t>ドラックヤマザワ旭新町店</t>
    <rPh sb="8" eb="11">
      <t>アサヒシンマチ</t>
    </rPh>
    <rPh sb="11" eb="12">
      <t>テン</t>
    </rPh>
    <phoneticPr fontId="3"/>
  </si>
  <si>
    <t>V・ドラッグ中切店</t>
    <rPh sb="6" eb="7">
      <t>ナカ</t>
    </rPh>
    <rPh sb="7" eb="8">
      <t>キリ</t>
    </rPh>
    <rPh sb="8" eb="9">
      <t>テン</t>
    </rPh>
    <phoneticPr fontId="3"/>
  </si>
  <si>
    <t>キリン堂助任橋店</t>
    <rPh sb="3" eb="4">
      <t>ドウ</t>
    </rPh>
    <rPh sb="4" eb="5">
      <t>スケ</t>
    </rPh>
    <rPh sb="5" eb="6">
      <t>ニン</t>
    </rPh>
    <rPh sb="6" eb="7">
      <t>ハシ</t>
    </rPh>
    <rPh sb="7" eb="8">
      <t>テン</t>
    </rPh>
    <phoneticPr fontId="3"/>
  </si>
  <si>
    <t>ツルハドラッグ新海町店</t>
    <rPh sb="7" eb="9">
      <t>シンカイ</t>
    </rPh>
    <rPh sb="9" eb="10">
      <t>マチ</t>
    </rPh>
    <rPh sb="10" eb="11">
      <t>テン</t>
    </rPh>
    <phoneticPr fontId="3"/>
  </si>
  <si>
    <t>ドラッグストア</t>
    <phoneticPr fontId="2"/>
  </si>
  <si>
    <t>ZAGZAG津山小原店</t>
    <rPh sb="6" eb="8">
      <t>ツヤマ</t>
    </rPh>
    <rPh sb="8" eb="10">
      <t>オバラ</t>
    </rPh>
    <rPh sb="10" eb="11">
      <t>テン</t>
    </rPh>
    <phoneticPr fontId="3"/>
  </si>
  <si>
    <t>ツルハ天童芳賀店</t>
    <rPh sb="3" eb="5">
      <t>テンドウ</t>
    </rPh>
    <rPh sb="5" eb="6">
      <t>ヨシ</t>
    </rPh>
    <rPh sb="6" eb="7">
      <t>ガ</t>
    </rPh>
    <rPh sb="7" eb="8">
      <t>テン</t>
    </rPh>
    <phoneticPr fontId="3"/>
  </si>
  <si>
    <t>ドラッグセイムス足立保木間店</t>
    <rPh sb="8" eb="10">
      <t>アダチ</t>
    </rPh>
    <rPh sb="10" eb="11">
      <t>ホ</t>
    </rPh>
    <rPh sb="11" eb="12">
      <t>キ</t>
    </rPh>
    <rPh sb="12" eb="13">
      <t>マ</t>
    </rPh>
    <rPh sb="13" eb="14">
      <t>テン</t>
    </rPh>
    <phoneticPr fontId="3"/>
  </si>
  <si>
    <t>ドラッグコスモス阿南店</t>
    <rPh sb="8" eb="10">
      <t>アナン</t>
    </rPh>
    <rPh sb="10" eb="11">
      <t>ミセ</t>
    </rPh>
    <phoneticPr fontId="3"/>
  </si>
  <si>
    <t>ドラッグストア</t>
    <phoneticPr fontId="2"/>
  </si>
  <si>
    <t>V・ドラッグ美浜店</t>
    <rPh sb="6" eb="7">
      <t>ミ</t>
    </rPh>
    <rPh sb="7" eb="8">
      <t>ハマ</t>
    </rPh>
    <rPh sb="8" eb="9">
      <t>テン</t>
    </rPh>
    <phoneticPr fontId="3"/>
  </si>
  <si>
    <t>ドラッグセイムス天神橋店</t>
    <rPh sb="8" eb="10">
      <t>テンジン</t>
    </rPh>
    <rPh sb="10" eb="11">
      <t>ハシ</t>
    </rPh>
    <rPh sb="11" eb="12">
      <t>テン</t>
    </rPh>
    <phoneticPr fontId="3"/>
  </si>
  <si>
    <t>V・ドラッグ蓮花寺店</t>
    <rPh sb="6" eb="9">
      <t>レンゲジ</t>
    </rPh>
    <rPh sb="9" eb="10">
      <t>テン</t>
    </rPh>
    <phoneticPr fontId="3"/>
  </si>
  <si>
    <t>ドラッグヤマザワ花沢店</t>
    <rPh sb="10" eb="11">
      <t>テン</t>
    </rPh>
    <phoneticPr fontId="2"/>
  </si>
  <si>
    <t>V・ドラッグ松任東店</t>
    <rPh sb="6" eb="8">
      <t>マツトウ</t>
    </rPh>
    <rPh sb="8" eb="9">
      <t>ヒガシ</t>
    </rPh>
    <rPh sb="9" eb="10">
      <t>テン</t>
    </rPh>
    <phoneticPr fontId="3"/>
  </si>
  <si>
    <t>ドラッグセイムス稲葉店</t>
    <rPh sb="8" eb="10">
      <t>イナバ</t>
    </rPh>
    <rPh sb="10" eb="11">
      <t>テン</t>
    </rPh>
    <phoneticPr fontId="3"/>
  </si>
  <si>
    <t>ツルハドラッグ河北店</t>
    <rPh sb="7" eb="9">
      <t>カワキタ</t>
    </rPh>
    <rPh sb="9" eb="10">
      <t>テン</t>
    </rPh>
    <phoneticPr fontId="3"/>
  </si>
  <si>
    <t>ツルハドラッグ大内店</t>
    <rPh sb="9" eb="10">
      <t>テン</t>
    </rPh>
    <phoneticPr fontId="2"/>
  </si>
  <si>
    <t>くすりのレディ井口店</t>
  </si>
  <si>
    <t>ドラッグストア</t>
    <phoneticPr fontId="2"/>
  </si>
  <si>
    <t>V・ドラッグ蟹江店</t>
    <rPh sb="8" eb="9">
      <t>テン</t>
    </rPh>
    <phoneticPr fontId="2"/>
  </si>
  <si>
    <t>V・ドラッグ長島店</t>
    <rPh sb="8" eb="9">
      <t>テン</t>
    </rPh>
    <phoneticPr fontId="2"/>
  </si>
  <si>
    <t>ウェルネス出雲中野店</t>
    <rPh sb="5" eb="7">
      <t>イズモ</t>
    </rPh>
    <phoneticPr fontId="3"/>
  </si>
  <si>
    <t>V・ドラッグ武豊店</t>
    <rPh sb="8" eb="9">
      <t>テン</t>
    </rPh>
    <phoneticPr fontId="2"/>
  </si>
  <si>
    <t>ドラッグユタカ南陽店</t>
    <rPh sb="9" eb="10">
      <t>テン</t>
    </rPh>
    <phoneticPr fontId="2"/>
  </si>
  <si>
    <t>平屋建</t>
    <phoneticPr fontId="2"/>
  </si>
  <si>
    <t>V・ドラッグ越前店</t>
    <rPh sb="8" eb="9">
      <t>テン</t>
    </rPh>
    <phoneticPr fontId="2"/>
  </si>
  <si>
    <t>ドラッグセイムス吉川さくら通り店</t>
    <rPh sb="15" eb="16">
      <t>テン</t>
    </rPh>
    <phoneticPr fontId="2"/>
  </si>
  <si>
    <t>薬王堂由利本荘大内店</t>
  </si>
  <si>
    <t>薬王堂由利本荘荒町店</t>
    <rPh sb="9" eb="10">
      <t>テン</t>
    </rPh>
    <phoneticPr fontId="2"/>
  </si>
  <si>
    <t>V・ドラッグ大垣西店</t>
    <rPh sb="9" eb="10">
      <t>テン</t>
    </rPh>
    <phoneticPr fontId="2"/>
  </si>
  <si>
    <t>ツルハドラッグ村山西店</t>
    <rPh sb="9" eb="10">
      <t>ニシ</t>
    </rPh>
    <rPh sb="10" eb="11">
      <t>テン</t>
    </rPh>
    <phoneticPr fontId="2"/>
  </si>
  <si>
    <t>V・ドラッグ笠松店</t>
    <rPh sb="8" eb="9">
      <t>テン</t>
    </rPh>
    <phoneticPr fontId="2"/>
  </si>
  <si>
    <t>V・ドラッグ二瀬店</t>
    <rPh sb="8" eb="9">
      <t>テン</t>
    </rPh>
    <phoneticPr fontId="2"/>
  </si>
  <si>
    <t>ツルハドラッグ直川</t>
  </si>
  <si>
    <t>ツルハドラッグ蛇田店</t>
  </si>
  <si>
    <t>ベルクス西新井西店</t>
  </si>
  <si>
    <t>V・ドラッグ今池店</t>
  </si>
  <si>
    <t>ツルハドラッグ登米加賀野店</t>
  </si>
  <si>
    <t>Ｖ・ｄｒｕｇ中部薬品岐阜県庁西店</t>
    <phoneticPr fontId="2"/>
  </si>
  <si>
    <t>平屋建</t>
    <phoneticPr fontId="2"/>
  </si>
  <si>
    <t>薬王堂気仙沼鹿折店</t>
    <phoneticPr fontId="2"/>
  </si>
  <si>
    <t>ドラッグストア</t>
    <phoneticPr fontId="2"/>
  </si>
  <si>
    <t>Vドラッグ　刈谷下重原店</t>
    <phoneticPr fontId="2"/>
  </si>
  <si>
    <t>薬王堂五所川原稲実店</t>
    <rPh sb="7" eb="8">
      <t>イネ</t>
    </rPh>
    <rPh sb="8" eb="9">
      <t>ミ</t>
    </rPh>
    <rPh sb="9" eb="10">
      <t>テン</t>
    </rPh>
    <phoneticPr fontId="2"/>
  </si>
  <si>
    <t>ZAGZAG向島店</t>
  </si>
  <si>
    <t>V・ドラッグ北丸子店</t>
  </si>
  <si>
    <t>V・ドラッグ日進赤池店</t>
  </si>
  <si>
    <t>ツルハドラッグ紀三井寺店</t>
  </si>
  <si>
    <t>サトー商会南小泉店</t>
    <rPh sb="3" eb="5">
      <t>ショウカイ</t>
    </rPh>
    <rPh sb="5" eb="6">
      <t>ミナミ</t>
    </rPh>
    <rPh sb="6" eb="8">
      <t>コイズミ</t>
    </rPh>
    <rPh sb="8" eb="9">
      <t>テン</t>
    </rPh>
    <phoneticPr fontId="2"/>
  </si>
  <si>
    <t>ツルハドラッグ鹿島台店</t>
  </si>
  <si>
    <t>セイムス古川東店</t>
  </si>
  <si>
    <t>ツルハドラッグ南幌店</t>
  </si>
  <si>
    <t>クリエイトS・D足立綾瀬店</t>
    <rPh sb="8" eb="10">
      <t>アダチ</t>
    </rPh>
    <rPh sb="10" eb="13">
      <t>アヤセテン</t>
    </rPh>
    <phoneticPr fontId="3"/>
  </si>
  <si>
    <t>ツルハドラッグ石巻鹿又店</t>
    <rPh sb="7" eb="9">
      <t>イシノマキ</t>
    </rPh>
    <rPh sb="9" eb="10">
      <t>シカ</t>
    </rPh>
    <rPh sb="10" eb="11">
      <t>マタ</t>
    </rPh>
    <rPh sb="11" eb="12">
      <t>テン</t>
    </rPh>
    <phoneticPr fontId="3"/>
  </si>
  <si>
    <t>薬王堂能代寺向店</t>
    <rPh sb="0" eb="1">
      <t>クスリ</t>
    </rPh>
    <rPh sb="1" eb="2">
      <t>オウ</t>
    </rPh>
    <rPh sb="2" eb="3">
      <t>ドウ</t>
    </rPh>
    <rPh sb="3" eb="5">
      <t>ノシロ</t>
    </rPh>
    <rPh sb="5" eb="6">
      <t>テラ</t>
    </rPh>
    <rPh sb="6" eb="7">
      <t>ム</t>
    </rPh>
    <rPh sb="7" eb="8">
      <t>テン</t>
    </rPh>
    <phoneticPr fontId="3"/>
  </si>
  <si>
    <t>ツルハドラッグ大河原店</t>
    <rPh sb="7" eb="10">
      <t>オオカワラ</t>
    </rPh>
    <rPh sb="10" eb="11">
      <t>テン</t>
    </rPh>
    <phoneticPr fontId="3"/>
  </si>
  <si>
    <t>宮城県柴田郡</t>
    <phoneticPr fontId="2"/>
  </si>
  <si>
    <t>薬王堂富谷成田店</t>
    <rPh sb="0" eb="3">
      <t>ヤクオウドウ</t>
    </rPh>
    <rPh sb="3" eb="4">
      <t>トミ</t>
    </rPh>
    <rPh sb="4" eb="5">
      <t>タニ</t>
    </rPh>
    <rPh sb="5" eb="7">
      <t>ナリタ</t>
    </rPh>
    <rPh sb="7" eb="8">
      <t>テン</t>
    </rPh>
    <phoneticPr fontId="3"/>
  </si>
  <si>
    <t>宮城県富谷市</t>
    <phoneticPr fontId="2"/>
  </si>
  <si>
    <t>ツルハドラッグ登米米山店</t>
    <rPh sb="7" eb="9">
      <t>トメ</t>
    </rPh>
    <rPh sb="9" eb="12">
      <t>ヨネヤマテン</t>
    </rPh>
    <phoneticPr fontId="3"/>
  </si>
  <si>
    <t>宮城県登米市</t>
    <phoneticPr fontId="2"/>
  </si>
  <si>
    <t>V・ドラッグ宝神店</t>
    <rPh sb="6" eb="7">
      <t>タカラ</t>
    </rPh>
    <rPh sb="7" eb="8">
      <t>カミ</t>
    </rPh>
    <rPh sb="8" eb="9">
      <t>テン</t>
    </rPh>
    <phoneticPr fontId="3"/>
  </si>
  <si>
    <t>S造</t>
    <phoneticPr fontId="2"/>
  </si>
  <si>
    <t>ツルハドラッグ宮城山元店</t>
    <rPh sb="7" eb="9">
      <t>ミヤギ</t>
    </rPh>
    <rPh sb="9" eb="11">
      <t>ヤマモト</t>
    </rPh>
    <rPh sb="11" eb="12">
      <t>テン</t>
    </rPh>
    <phoneticPr fontId="3"/>
  </si>
  <si>
    <t>宮城県亘理郡</t>
    <phoneticPr fontId="2"/>
  </si>
  <si>
    <t>ツルハドラッグ新潟彩野店</t>
    <rPh sb="7" eb="9">
      <t>ニイガタ</t>
    </rPh>
    <rPh sb="9" eb="11">
      <t>アヤノ</t>
    </rPh>
    <rPh sb="11" eb="12">
      <t>ミセ</t>
    </rPh>
    <phoneticPr fontId="3"/>
  </si>
  <si>
    <t>ハイブリッド</t>
    <phoneticPr fontId="2"/>
  </si>
  <si>
    <t>クリエイトS・D川和町店</t>
    <rPh sb="11" eb="12">
      <t>テン</t>
    </rPh>
    <phoneticPr fontId="3"/>
  </si>
  <si>
    <t>V・ドラッグ川越店</t>
    <rPh sb="6" eb="8">
      <t>カワゴエ</t>
    </rPh>
    <rPh sb="8" eb="9">
      <t>テン</t>
    </rPh>
    <phoneticPr fontId="3"/>
  </si>
  <si>
    <t>クリエイトS・D横浜別所五丁目店</t>
  </si>
  <si>
    <t>神奈川県横浜市</t>
    <phoneticPr fontId="2"/>
  </si>
  <si>
    <t>ツルハドラッグ男鹿船川店</t>
    <rPh sb="7" eb="8">
      <t>オトコ</t>
    </rPh>
    <rPh sb="8" eb="9">
      <t>シカ</t>
    </rPh>
    <rPh sb="9" eb="10">
      <t>フネ</t>
    </rPh>
    <rPh sb="10" eb="11">
      <t>カワ</t>
    </rPh>
    <rPh sb="11" eb="12">
      <t>テン</t>
    </rPh>
    <phoneticPr fontId="3"/>
  </si>
  <si>
    <t>S造</t>
    <phoneticPr fontId="2"/>
  </si>
  <si>
    <t>ツルハドラッグ伏古11条店</t>
    <rPh sb="7" eb="8">
      <t>フ</t>
    </rPh>
    <rPh sb="8" eb="9">
      <t>コ</t>
    </rPh>
    <rPh sb="11" eb="12">
      <t>ジョウ</t>
    </rPh>
    <rPh sb="12" eb="13">
      <t>テン</t>
    </rPh>
    <phoneticPr fontId="3"/>
  </si>
  <si>
    <t>ツルハドラッグ南気仙沼店</t>
  </si>
  <si>
    <t>薬王堂柴田槻木店</t>
    <rPh sb="0" eb="3">
      <t>ヤクオウドウ</t>
    </rPh>
    <rPh sb="3" eb="5">
      <t>シバタ</t>
    </rPh>
    <rPh sb="5" eb="6">
      <t>ツキ</t>
    </rPh>
    <rPh sb="6" eb="7">
      <t>キ</t>
    </rPh>
    <rPh sb="7" eb="8">
      <t>テン</t>
    </rPh>
    <phoneticPr fontId="3"/>
  </si>
  <si>
    <t>宮城県柴田郡</t>
    <phoneticPr fontId="2"/>
  </si>
  <si>
    <t>ツルハドラッグ青森桜川店</t>
    <rPh sb="7" eb="9">
      <t>アオモリ</t>
    </rPh>
    <rPh sb="9" eb="10">
      <t>サクラ</t>
    </rPh>
    <rPh sb="10" eb="11">
      <t>カワ</t>
    </rPh>
    <rPh sb="11" eb="12">
      <t>テン</t>
    </rPh>
    <phoneticPr fontId="3"/>
  </si>
  <si>
    <t>ツルハドラッグ仙台中田7丁目店</t>
    <rPh sb="7" eb="9">
      <t>センダイ</t>
    </rPh>
    <rPh sb="9" eb="11">
      <t>ナカタ</t>
    </rPh>
    <rPh sb="12" eb="14">
      <t>チョウメ</t>
    </rPh>
    <rPh sb="14" eb="15">
      <t>テン</t>
    </rPh>
    <phoneticPr fontId="3"/>
  </si>
  <si>
    <t>ツルハドラッグ富谷ひより台店</t>
  </si>
  <si>
    <t>ツルハドラッグ甲府向町店</t>
  </si>
  <si>
    <t>山梨県甲府市</t>
    <phoneticPr fontId="2"/>
  </si>
  <si>
    <t>スギ薬局江戸川瑞江店</t>
  </si>
  <si>
    <t>東京都江戸川区</t>
    <phoneticPr fontId="2"/>
  </si>
  <si>
    <t>ツルハドラッグ函館湯川西店</t>
    <rPh sb="7" eb="9">
      <t>ハコダテ</t>
    </rPh>
    <rPh sb="9" eb="11">
      <t>ユカワ</t>
    </rPh>
    <rPh sb="11" eb="12">
      <t>ニシ</t>
    </rPh>
    <rPh sb="12" eb="13">
      <t>テン</t>
    </rPh>
    <phoneticPr fontId="3"/>
  </si>
  <si>
    <t>クリエイトS･D栄鍛冶ヶ谷店</t>
  </si>
  <si>
    <t>ツルハドラッグ村上西店</t>
  </si>
  <si>
    <t>新潟県新潟市</t>
    <phoneticPr fontId="2"/>
  </si>
  <si>
    <t>薬王堂山形川西店</t>
    <rPh sb="0" eb="3">
      <t>ヤクオウドウ</t>
    </rPh>
    <rPh sb="3" eb="5">
      <t>ヤマガタ</t>
    </rPh>
    <rPh sb="5" eb="7">
      <t>カワニシ</t>
    </rPh>
    <rPh sb="7" eb="8">
      <t>テン</t>
    </rPh>
    <phoneticPr fontId="3"/>
  </si>
  <si>
    <t>山形県東置賜郡</t>
    <phoneticPr fontId="2"/>
  </si>
  <si>
    <t>ツルハドラッグ宮城村田店</t>
  </si>
  <si>
    <t>ハイブリッド</t>
    <phoneticPr fontId="2"/>
  </si>
  <si>
    <t>ドラッグセイムス上尾井戸木店</t>
    <rPh sb="12" eb="13">
      <t>キ</t>
    </rPh>
    <phoneticPr fontId="3"/>
  </si>
  <si>
    <t>ツルハドラッグ新発田緑町店</t>
  </si>
  <si>
    <t>ツルハドラッグ新発田緑町店（外構）</t>
    <rPh sb="14" eb="16">
      <t>ガイコウ</t>
    </rPh>
    <phoneticPr fontId="2"/>
  </si>
  <si>
    <t>ドラッグストア</t>
    <phoneticPr fontId="2"/>
  </si>
  <si>
    <t>-</t>
    <phoneticPr fontId="2"/>
  </si>
  <si>
    <t>薬王堂にかほ象潟店</t>
  </si>
  <si>
    <t>クスリのアオキ潟端店</t>
    <rPh sb="7" eb="8">
      <t>ガタ</t>
    </rPh>
    <rPh sb="8" eb="9">
      <t>ハタ</t>
    </rPh>
    <rPh sb="9" eb="10">
      <t>テン</t>
    </rPh>
    <phoneticPr fontId="3"/>
  </si>
  <si>
    <t>石川県河北郡</t>
  </si>
  <si>
    <t>ツルハドラッグ大河原小島店</t>
  </si>
  <si>
    <t>V･ドラッグ千種公園北店</t>
  </si>
  <si>
    <t>ツルハドラッグ百合が原店</t>
  </si>
  <si>
    <t>ドラッグストア</t>
    <phoneticPr fontId="2"/>
  </si>
  <si>
    <t>V・ドラッグ蘇原店</t>
  </si>
  <si>
    <t>ドラッグストア</t>
    <phoneticPr fontId="2"/>
  </si>
  <si>
    <t>ゲンキー羽咋太田店</t>
  </si>
  <si>
    <t>V・ドラッグ半田乙川店</t>
  </si>
  <si>
    <t>秋田県山本郡</t>
    <phoneticPr fontId="2"/>
  </si>
  <si>
    <t>クリエイトS・D厚木旭町店</t>
  </si>
  <si>
    <t>TNF-D・ハイブリッド</t>
    <phoneticPr fontId="2"/>
  </si>
  <si>
    <t>V・ドラッグ豊田東山店</t>
  </si>
  <si>
    <t>V・ドラッグ岡崎医療センター前薬局</t>
    <rPh sb="8" eb="10">
      <t>イリョウ</t>
    </rPh>
    <rPh sb="14" eb="15">
      <t>マエ</t>
    </rPh>
    <rPh sb="15" eb="17">
      <t>ヤッキョク</t>
    </rPh>
    <phoneticPr fontId="16"/>
  </si>
  <si>
    <t>薬王堂角館下菅沢店</t>
  </si>
  <si>
    <t>ヤマザワ谷地店</t>
  </si>
  <si>
    <t>ツルハドラッグ新川3条店</t>
    <rPh sb="7" eb="9">
      <t>シンカワ</t>
    </rPh>
    <rPh sb="10" eb="11">
      <t>ジョウ</t>
    </rPh>
    <rPh sb="11" eb="12">
      <t>ミセ</t>
    </rPh>
    <phoneticPr fontId="3"/>
  </si>
  <si>
    <t>ツルハドラッグ大槌店</t>
    <rPh sb="7" eb="10">
      <t>オオツチテン</t>
    </rPh>
    <phoneticPr fontId="3"/>
  </si>
  <si>
    <t>ツルハドラッグ角館店</t>
  </si>
  <si>
    <t>V・ドラッグ鳴子北店</t>
  </si>
  <si>
    <t>ツルハドラッグ青森本町４丁目店</t>
  </si>
  <si>
    <t>スギ薬局 都島中通店</t>
  </si>
  <si>
    <t>小坂町豚舎</t>
    <rPh sb="0" eb="2">
      <t>コサカ</t>
    </rPh>
    <rPh sb="2" eb="3">
      <t>マチ</t>
    </rPh>
    <rPh sb="3" eb="4">
      <t>トン</t>
    </rPh>
    <rPh sb="4" eb="5">
      <t>シャ</t>
    </rPh>
    <phoneticPr fontId="3"/>
  </si>
  <si>
    <t>木造</t>
    <phoneticPr fontId="2"/>
  </si>
  <si>
    <t>堆肥舎</t>
    <rPh sb="0" eb="2">
      <t>タイヒ</t>
    </rPh>
    <rPh sb="2" eb="3">
      <t>シャ</t>
    </rPh>
    <phoneticPr fontId="3"/>
  </si>
  <si>
    <t>木造</t>
    <phoneticPr fontId="2"/>
  </si>
  <si>
    <t>ぶなしめじ生産施設</t>
    <rPh sb="5" eb="7">
      <t>セイサン</t>
    </rPh>
    <rPh sb="7" eb="9">
      <t>シセツ</t>
    </rPh>
    <phoneticPr fontId="3"/>
  </si>
  <si>
    <t>アド・ワン・ファーム丘珠農場</t>
  </si>
  <si>
    <t>早坂牧場牛舎</t>
  </si>
  <si>
    <t>北海道紋別郡</t>
    <phoneticPr fontId="2"/>
  </si>
  <si>
    <t>黒川牧場VMS牛舎</t>
  </si>
  <si>
    <t>北海道天塩郡</t>
    <phoneticPr fontId="2"/>
  </si>
  <si>
    <t>函館どっぐ中央変電所</t>
  </si>
  <si>
    <t>SDTソーラーパワー山口発電所</t>
  </si>
  <si>
    <t>-</t>
    <phoneticPr fontId="2"/>
  </si>
  <si>
    <t>プラージュ古川駅東店</t>
  </si>
  <si>
    <t>セントラルフィットネスクラブ名取仙台南店</t>
    <rPh sb="14" eb="16">
      <t>ナトリ</t>
    </rPh>
    <rPh sb="16" eb="18">
      <t>センダイ</t>
    </rPh>
    <rPh sb="18" eb="20">
      <t>ミナミテン</t>
    </rPh>
    <phoneticPr fontId="3"/>
  </si>
  <si>
    <t>フィットネスクラブ</t>
    <phoneticPr fontId="2"/>
  </si>
  <si>
    <t>宮城県名取市</t>
    <phoneticPr fontId="2"/>
  </si>
  <si>
    <t>セントラルフィットネスクラブ蘇我店</t>
  </si>
  <si>
    <t>千葉県千葉市</t>
    <phoneticPr fontId="2"/>
  </si>
  <si>
    <t>平屋建</t>
    <phoneticPr fontId="2"/>
  </si>
  <si>
    <t>習志野配送センター</t>
    <rPh sb="0" eb="3">
      <t>ナラシノ</t>
    </rPh>
    <rPh sb="3" eb="5">
      <t>ハイソウ</t>
    </rPh>
    <phoneticPr fontId="3"/>
  </si>
  <si>
    <t>2010.10</t>
    <phoneticPr fontId="2"/>
  </si>
  <si>
    <t>ベア・ロジコ天童低温物流センター</t>
    <rPh sb="6" eb="8">
      <t>テンドウ</t>
    </rPh>
    <rPh sb="8" eb="10">
      <t>テイオン</t>
    </rPh>
    <rPh sb="10" eb="12">
      <t>ブツリュウ</t>
    </rPh>
    <phoneticPr fontId="3"/>
  </si>
  <si>
    <t>ひまわり第二保育園（Ⅰ期）</t>
    <rPh sb="4" eb="6">
      <t>ダイニ</t>
    </rPh>
    <rPh sb="6" eb="9">
      <t>ホイクエン</t>
    </rPh>
    <rPh sb="11" eb="12">
      <t>キ</t>
    </rPh>
    <phoneticPr fontId="3"/>
  </si>
  <si>
    <t>浦和すみれ幼稚園</t>
    <rPh sb="0" eb="2">
      <t>ウラワ</t>
    </rPh>
    <rPh sb="5" eb="8">
      <t>ヨウチエン</t>
    </rPh>
    <phoneticPr fontId="3"/>
  </si>
  <si>
    <t>幼稚園</t>
    <rPh sb="0" eb="3">
      <t>ヨウチエン</t>
    </rPh>
    <phoneticPr fontId="2"/>
  </si>
  <si>
    <t>T-BAGS・TNF+</t>
    <phoneticPr fontId="2"/>
  </si>
  <si>
    <t>なないろ保育園</t>
    <rPh sb="4" eb="7">
      <t>ホイクエン</t>
    </rPh>
    <phoneticPr fontId="3"/>
  </si>
  <si>
    <t>越谷こども園</t>
    <rPh sb="0" eb="2">
      <t>コシガヤ</t>
    </rPh>
    <rPh sb="5" eb="6">
      <t>エン</t>
    </rPh>
    <phoneticPr fontId="3"/>
  </si>
  <si>
    <t>2013.10</t>
    <phoneticPr fontId="2"/>
  </si>
  <si>
    <t>２階建</t>
    <phoneticPr fontId="2"/>
  </si>
  <si>
    <t>若草保育園</t>
    <rPh sb="0" eb="2">
      <t>ワカクサ</t>
    </rPh>
    <rPh sb="2" eb="5">
      <t>ホイクエン</t>
    </rPh>
    <phoneticPr fontId="3"/>
  </si>
  <si>
    <t>仁愛幼育園</t>
    <rPh sb="0" eb="2">
      <t>ジンアイ</t>
    </rPh>
    <rPh sb="2" eb="3">
      <t>ヨウ</t>
    </rPh>
    <rPh sb="3" eb="4">
      <t>イク</t>
    </rPh>
    <rPh sb="4" eb="5">
      <t>エン</t>
    </rPh>
    <phoneticPr fontId="3"/>
  </si>
  <si>
    <t>ささめ保育園</t>
    <rPh sb="3" eb="6">
      <t>ホイクエン</t>
    </rPh>
    <phoneticPr fontId="3"/>
  </si>
  <si>
    <t>越谷保育さくらの森みさと幼稚園</t>
    <rPh sb="0" eb="1">
      <t>コシ</t>
    </rPh>
    <rPh sb="1" eb="2">
      <t>タニ</t>
    </rPh>
    <rPh sb="2" eb="4">
      <t>ホイク</t>
    </rPh>
    <rPh sb="8" eb="9">
      <t>モリ</t>
    </rPh>
    <phoneticPr fontId="3"/>
  </si>
  <si>
    <t>2014.10</t>
    <phoneticPr fontId="2"/>
  </si>
  <si>
    <t>佐賀あかつき保育園（Ⅰ期）</t>
    <rPh sb="11" eb="12">
      <t>キ</t>
    </rPh>
    <phoneticPr fontId="3"/>
  </si>
  <si>
    <t>玉縄子どもセンター</t>
  </si>
  <si>
    <t>浜山保育園</t>
    <rPh sb="0" eb="1">
      <t>ハマ</t>
    </rPh>
    <rPh sb="1" eb="2">
      <t>ヤマ</t>
    </rPh>
    <rPh sb="2" eb="5">
      <t>ホイクエン</t>
    </rPh>
    <phoneticPr fontId="3"/>
  </si>
  <si>
    <t>エンヂェルハート保育園</t>
  </si>
  <si>
    <t>木造</t>
    <phoneticPr fontId="2"/>
  </si>
  <si>
    <t>第2みさとしらゆり保育園</t>
  </si>
  <si>
    <t>高和保育園</t>
  </si>
  <si>
    <t>2015.10</t>
    <phoneticPr fontId="2"/>
  </si>
  <si>
    <t>３階建</t>
    <phoneticPr fontId="2"/>
  </si>
  <si>
    <t>中川保育園</t>
  </si>
  <si>
    <t>平屋建</t>
    <phoneticPr fontId="2"/>
  </si>
  <si>
    <t>河原木中央保育園</t>
    <rPh sb="0" eb="2">
      <t>カワラ</t>
    </rPh>
    <phoneticPr fontId="3"/>
  </si>
  <si>
    <t>おおぼし保育園</t>
    <rPh sb="4" eb="7">
      <t>ホイクエン</t>
    </rPh>
    <phoneticPr fontId="3"/>
  </si>
  <si>
    <t>助任学童保育会館</t>
    <phoneticPr fontId="2"/>
  </si>
  <si>
    <t>新子安方面保育所</t>
  </si>
  <si>
    <t>渋谷教育学園浦安こども園</t>
  </si>
  <si>
    <t>３階建</t>
    <phoneticPr fontId="2"/>
  </si>
  <si>
    <t>キッズルームにこにこ</t>
  </si>
  <si>
    <t>越谷保育専門学校認定こども園さくらの森</t>
    <rPh sb="0" eb="2">
      <t>コシガヤ</t>
    </rPh>
    <rPh sb="2" eb="4">
      <t>ホイク</t>
    </rPh>
    <rPh sb="4" eb="6">
      <t>センモン</t>
    </rPh>
    <rPh sb="6" eb="8">
      <t>ガッコウ</t>
    </rPh>
    <phoneticPr fontId="3"/>
  </si>
  <si>
    <t>認定こども園</t>
  </si>
  <si>
    <t>学校法人若杉幼稚園</t>
    <rPh sb="0" eb="2">
      <t>ガッコウ</t>
    </rPh>
    <rPh sb="2" eb="4">
      <t>ホウジン</t>
    </rPh>
    <rPh sb="4" eb="6">
      <t>ワカスギ</t>
    </rPh>
    <rPh sb="6" eb="9">
      <t>ヨウチエン</t>
    </rPh>
    <phoneticPr fontId="3"/>
  </si>
  <si>
    <t>尻内保育園</t>
    <rPh sb="0" eb="1">
      <t>シリ</t>
    </rPh>
    <rPh sb="1" eb="2">
      <t>ウチ</t>
    </rPh>
    <rPh sb="2" eb="5">
      <t>ホイクエン</t>
    </rPh>
    <phoneticPr fontId="3"/>
  </si>
  <si>
    <t>保育園七色のみち</t>
  </si>
  <si>
    <t>城谷保育所</t>
    <rPh sb="0" eb="1">
      <t>シロ</t>
    </rPh>
    <rPh sb="1" eb="2">
      <t>タニ</t>
    </rPh>
    <rPh sb="2" eb="4">
      <t>ホイク</t>
    </rPh>
    <rPh sb="4" eb="5">
      <t>ショ</t>
    </rPh>
    <phoneticPr fontId="3"/>
  </si>
  <si>
    <t>島根県安来市</t>
    <phoneticPr fontId="2"/>
  </si>
  <si>
    <t>あすなろ第２保育園</t>
  </si>
  <si>
    <t>島根県出雲市</t>
    <phoneticPr fontId="2"/>
  </si>
  <si>
    <t>八幡浜幼稚園計画</t>
  </si>
  <si>
    <t>ゆきのこ保育園</t>
  </si>
  <si>
    <t>光禅寺認定こども園</t>
  </si>
  <si>
    <t>保育園</t>
    <phoneticPr fontId="2"/>
  </si>
  <si>
    <t>クロスモール新琴似（保育所棟）</t>
    <rPh sb="10" eb="12">
      <t>ホイク</t>
    </rPh>
    <rPh sb="12" eb="13">
      <t>ショ</t>
    </rPh>
    <rPh sb="13" eb="14">
      <t>トウ</t>
    </rPh>
    <phoneticPr fontId="2"/>
  </si>
  <si>
    <t>ホームセンター</t>
    <phoneticPr fontId="2"/>
  </si>
  <si>
    <t>ユーホー向島店</t>
  </si>
  <si>
    <t>ユーホー松永店</t>
  </si>
  <si>
    <t>ユーホー瀬戸店</t>
  </si>
  <si>
    <t>ユーホー三次店</t>
  </si>
  <si>
    <t>ユーホー神辺店</t>
  </si>
  <si>
    <t>ユーホー伊勢丘店本館</t>
    <rPh sb="4" eb="6">
      <t>イセ</t>
    </rPh>
    <rPh sb="6" eb="7">
      <t>オカ</t>
    </rPh>
    <rPh sb="7" eb="8">
      <t>テン</t>
    </rPh>
    <rPh sb="8" eb="10">
      <t>ホンカン</t>
    </rPh>
    <phoneticPr fontId="3"/>
  </si>
  <si>
    <t>ユーホー伊勢丘店ペットショップ</t>
    <rPh sb="4" eb="6">
      <t>イセ</t>
    </rPh>
    <rPh sb="6" eb="7">
      <t>オカ</t>
    </rPh>
    <rPh sb="7" eb="8">
      <t>テン</t>
    </rPh>
    <phoneticPr fontId="3"/>
  </si>
  <si>
    <t>ジュンテンドー高屋店　</t>
    <rPh sb="7" eb="9">
      <t>タカヤ</t>
    </rPh>
    <rPh sb="9" eb="10">
      <t>テン</t>
    </rPh>
    <phoneticPr fontId="3"/>
  </si>
  <si>
    <t>ジュンテンドー岡山神崎店</t>
    <rPh sb="7" eb="9">
      <t>オカヤマ</t>
    </rPh>
    <rPh sb="9" eb="11">
      <t>カンザキ</t>
    </rPh>
    <rPh sb="11" eb="12">
      <t>テン</t>
    </rPh>
    <phoneticPr fontId="3"/>
  </si>
  <si>
    <t>ジュンテンドー南岩国店</t>
    <rPh sb="7" eb="8">
      <t>ミナミ</t>
    </rPh>
    <rPh sb="8" eb="10">
      <t>イワクニ</t>
    </rPh>
    <rPh sb="10" eb="11">
      <t>テン</t>
    </rPh>
    <phoneticPr fontId="3"/>
  </si>
  <si>
    <t>ジュンテンドー大崎店</t>
    <rPh sb="7" eb="9">
      <t>オオサキ</t>
    </rPh>
    <rPh sb="9" eb="10">
      <t>テン</t>
    </rPh>
    <phoneticPr fontId="3"/>
  </si>
  <si>
    <t>ジュンテンドー廿日市店</t>
    <rPh sb="7" eb="10">
      <t>ハツカイチ</t>
    </rPh>
    <rPh sb="10" eb="11">
      <t>テン</t>
    </rPh>
    <phoneticPr fontId="3"/>
  </si>
  <si>
    <t>ジュンテンドー中庄店</t>
    <rPh sb="9" eb="10">
      <t>テン</t>
    </rPh>
    <phoneticPr fontId="2"/>
  </si>
  <si>
    <t>カインズモール大利根Aカインズ棟</t>
    <rPh sb="7" eb="10">
      <t>オオトネ</t>
    </rPh>
    <rPh sb="15" eb="16">
      <t>トウ</t>
    </rPh>
    <phoneticPr fontId="3"/>
  </si>
  <si>
    <t>ホームセンター</t>
    <phoneticPr fontId="4"/>
  </si>
  <si>
    <t>カインズ玉造店</t>
    <rPh sb="6" eb="7">
      <t>テン</t>
    </rPh>
    <phoneticPr fontId="2"/>
  </si>
  <si>
    <t>ニトリ大崎店</t>
    <rPh sb="3" eb="5">
      <t>オオサキ</t>
    </rPh>
    <rPh sb="5" eb="6">
      <t>ミセ</t>
    </rPh>
    <phoneticPr fontId="3"/>
  </si>
  <si>
    <t>ニトリ秋田大仙店</t>
    <rPh sb="3" eb="5">
      <t>アキタ</t>
    </rPh>
    <rPh sb="5" eb="7">
      <t>ダイセン</t>
    </rPh>
    <rPh sb="7" eb="8">
      <t>ミセ</t>
    </rPh>
    <phoneticPr fontId="3"/>
  </si>
  <si>
    <t>ニトリ上越店</t>
    <rPh sb="3" eb="5">
      <t>ジョウエツ</t>
    </rPh>
    <rPh sb="5" eb="6">
      <t>テン</t>
    </rPh>
    <phoneticPr fontId="3"/>
  </si>
  <si>
    <t>カインズ市原店</t>
    <rPh sb="4" eb="7">
      <t>イチハラテン</t>
    </rPh>
    <phoneticPr fontId="3"/>
  </si>
  <si>
    <t>2009.10</t>
    <phoneticPr fontId="2"/>
  </si>
  <si>
    <t>TNF+</t>
    <phoneticPr fontId="2"/>
  </si>
  <si>
    <t>ニトリ木更津店</t>
    <rPh sb="3" eb="6">
      <t>キサラヅ</t>
    </rPh>
    <rPh sb="6" eb="7">
      <t>テン</t>
    </rPh>
    <phoneticPr fontId="3"/>
  </si>
  <si>
    <t>エンチョー豊橋店</t>
    <rPh sb="5" eb="7">
      <t>トヨハシ</t>
    </rPh>
    <rPh sb="7" eb="8">
      <t>テン</t>
    </rPh>
    <phoneticPr fontId="3"/>
  </si>
  <si>
    <t>ニトリ仙台新港店</t>
    <rPh sb="3" eb="5">
      <t>センダイ</t>
    </rPh>
    <rPh sb="5" eb="7">
      <t>シンコウ</t>
    </rPh>
    <rPh sb="7" eb="8">
      <t>テン</t>
    </rPh>
    <phoneticPr fontId="3"/>
  </si>
  <si>
    <t>TNF+</t>
    <phoneticPr fontId="2"/>
  </si>
  <si>
    <t>カインズ宇都宮店</t>
    <rPh sb="4" eb="7">
      <t>ウツノミヤ</t>
    </rPh>
    <rPh sb="7" eb="8">
      <t>テン</t>
    </rPh>
    <phoneticPr fontId="3"/>
  </si>
  <si>
    <t>ホームセンター</t>
    <phoneticPr fontId="2"/>
  </si>
  <si>
    <t>ジュンテンドー熊野店</t>
    <rPh sb="7" eb="9">
      <t>クマノ</t>
    </rPh>
    <rPh sb="9" eb="10">
      <t>テン</t>
    </rPh>
    <phoneticPr fontId="3"/>
  </si>
  <si>
    <t>ホームセンターバロー各務原中央店</t>
    <phoneticPr fontId="2"/>
  </si>
  <si>
    <t>ジュンテンドー大柿店</t>
    <phoneticPr fontId="2"/>
  </si>
  <si>
    <t>カインズホーム半田店</t>
    <rPh sb="7" eb="9">
      <t>ハンダ</t>
    </rPh>
    <rPh sb="9" eb="10">
      <t>テン</t>
    </rPh>
    <phoneticPr fontId="3"/>
  </si>
  <si>
    <t>カインズホーム佐倉店</t>
    <rPh sb="7" eb="10">
      <t>サクラテン</t>
    </rPh>
    <phoneticPr fontId="3"/>
  </si>
  <si>
    <t>カインズホーム高坂店</t>
    <rPh sb="7" eb="9">
      <t>タカサカ</t>
    </rPh>
    <rPh sb="9" eb="10">
      <t>テン</t>
    </rPh>
    <phoneticPr fontId="3"/>
  </si>
  <si>
    <t>ホーマック広面店</t>
    <rPh sb="5" eb="6">
      <t>ヒロ</t>
    </rPh>
    <rPh sb="6" eb="7">
      <t>オモテ</t>
    </rPh>
    <rPh sb="7" eb="8">
      <t>テン</t>
    </rPh>
    <phoneticPr fontId="3"/>
  </si>
  <si>
    <t>ホームセンター</t>
    <phoneticPr fontId="2"/>
  </si>
  <si>
    <t>スーパービバホーム岩槻店</t>
    <phoneticPr fontId="2"/>
  </si>
  <si>
    <t>スーパービバホーム岩槻店パーゴラ棟</t>
    <rPh sb="16" eb="17">
      <t>トウ</t>
    </rPh>
    <phoneticPr fontId="2"/>
  </si>
  <si>
    <t>ホームセンター</t>
    <phoneticPr fontId="2"/>
  </si>
  <si>
    <t>ジュンテンドー深溝店</t>
    <rPh sb="7" eb="8">
      <t>フカ</t>
    </rPh>
    <rPh sb="8" eb="9">
      <t>ミゾ</t>
    </rPh>
    <rPh sb="9" eb="10">
      <t>テン</t>
    </rPh>
    <phoneticPr fontId="3"/>
  </si>
  <si>
    <t>ホームセンター</t>
    <phoneticPr fontId="2"/>
  </si>
  <si>
    <t>カインズ浦和美園店</t>
    <rPh sb="4" eb="6">
      <t>ウラワ</t>
    </rPh>
    <rPh sb="6" eb="8">
      <t>ミソノ</t>
    </rPh>
    <rPh sb="8" eb="9">
      <t>テン</t>
    </rPh>
    <phoneticPr fontId="3"/>
  </si>
  <si>
    <t>HIひろせスーパーコンボ菊陽店</t>
    <rPh sb="12" eb="14">
      <t>キクヨウ</t>
    </rPh>
    <rPh sb="14" eb="15">
      <t>テン</t>
    </rPh>
    <phoneticPr fontId="3"/>
  </si>
  <si>
    <t>スーパービバホーム春日部店</t>
    <rPh sb="9" eb="12">
      <t>カスカベ</t>
    </rPh>
    <rPh sb="12" eb="13">
      <t>テン</t>
    </rPh>
    <phoneticPr fontId="3"/>
  </si>
  <si>
    <t>カインズ下妻店</t>
    <rPh sb="4" eb="6">
      <t>シモヅマ</t>
    </rPh>
    <rPh sb="6" eb="7">
      <t>テン</t>
    </rPh>
    <phoneticPr fontId="3"/>
  </si>
  <si>
    <t>ホームセンター山新土浦店</t>
    <rPh sb="7" eb="9">
      <t>ヤマシン</t>
    </rPh>
    <rPh sb="9" eb="11">
      <t>ツチウラ</t>
    </rPh>
    <rPh sb="11" eb="12">
      <t>テン</t>
    </rPh>
    <phoneticPr fontId="3"/>
  </si>
  <si>
    <t>バロー松阪店</t>
    <rPh sb="3" eb="5">
      <t>マツサカ</t>
    </rPh>
    <rPh sb="5" eb="6">
      <t>テン</t>
    </rPh>
    <phoneticPr fontId="3"/>
  </si>
  <si>
    <t>カインズホーム船橋南習志野店</t>
    <rPh sb="7" eb="9">
      <t>フナバシ</t>
    </rPh>
    <rPh sb="9" eb="10">
      <t>ミナミ</t>
    </rPh>
    <rPh sb="10" eb="13">
      <t>ナラシノ</t>
    </rPh>
    <rPh sb="13" eb="14">
      <t>テン</t>
    </rPh>
    <phoneticPr fontId="3"/>
  </si>
  <si>
    <t>カインズホーム船橋南習志野店資材館</t>
    <rPh sb="7" eb="9">
      <t>フナバシ</t>
    </rPh>
    <rPh sb="9" eb="10">
      <t>ミナミ</t>
    </rPh>
    <rPh sb="10" eb="13">
      <t>ナラシノ</t>
    </rPh>
    <rPh sb="13" eb="14">
      <t>テン</t>
    </rPh>
    <rPh sb="14" eb="16">
      <t>シザイ</t>
    </rPh>
    <rPh sb="16" eb="17">
      <t>カン</t>
    </rPh>
    <phoneticPr fontId="3"/>
  </si>
  <si>
    <t>カインズ名古屋当知店</t>
    <rPh sb="4" eb="7">
      <t>ナゴヤ</t>
    </rPh>
    <rPh sb="9" eb="10">
      <t>テン</t>
    </rPh>
    <phoneticPr fontId="2"/>
  </si>
  <si>
    <t>HIひろせ明野店</t>
    <rPh sb="7" eb="8">
      <t>テン</t>
    </rPh>
    <phoneticPr fontId="2"/>
  </si>
  <si>
    <t>平屋/２階</t>
    <phoneticPr fontId="2"/>
  </si>
  <si>
    <t>ＨＩひろせ明野店(C棟)</t>
    <phoneticPr fontId="2"/>
  </si>
  <si>
    <t>ホーマック留萌店</t>
    <rPh sb="7" eb="8">
      <t>テン</t>
    </rPh>
    <phoneticPr fontId="2"/>
  </si>
  <si>
    <t>平屋建</t>
    <phoneticPr fontId="2"/>
  </si>
  <si>
    <t>ホーマックスーパーデポ横手店</t>
    <rPh sb="13" eb="14">
      <t>テン</t>
    </rPh>
    <phoneticPr fontId="2"/>
  </si>
  <si>
    <t>バロー北方店</t>
  </si>
  <si>
    <t>ホームセンター</t>
    <phoneticPr fontId="2"/>
  </si>
  <si>
    <t>平屋建</t>
    <phoneticPr fontId="2"/>
  </si>
  <si>
    <t>ホーマック倶知安町高砂店</t>
    <rPh sb="11" eb="12">
      <t>テン</t>
    </rPh>
    <phoneticPr fontId="2"/>
  </si>
  <si>
    <t>カインズ静岡清水店</t>
    <rPh sb="8" eb="9">
      <t>テン</t>
    </rPh>
    <phoneticPr fontId="2"/>
  </si>
  <si>
    <t>プラスワン長野店</t>
    <rPh sb="7" eb="8">
      <t>テン</t>
    </rPh>
    <phoneticPr fontId="2"/>
  </si>
  <si>
    <t>コメリパワー佐沼店</t>
  </si>
  <si>
    <t>ホームセンター</t>
    <phoneticPr fontId="2"/>
  </si>
  <si>
    <t>ホーマックニコット藤代店</t>
    <rPh sb="9" eb="11">
      <t>フジシロ</t>
    </rPh>
    <rPh sb="11" eb="12">
      <t>テン</t>
    </rPh>
    <phoneticPr fontId="3"/>
  </si>
  <si>
    <t>DCMホーマック東苗穂店</t>
    <rPh sb="11" eb="12">
      <t>テン</t>
    </rPh>
    <phoneticPr fontId="2"/>
  </si>
  <si>
    <t>-</t>
    <phoneticPr fontId="2"/>
  </si>
  <si>
    <t>カインズ相模原愛川インター店</t>
  </si>
  <si>
    <t>ホームセンター</t>
    <phoneticPr fontId="2"/>
  </si>
  <si>
    <t>サンデーいわき泉店</t>
    <phoneticPr fontId="2"/>
  </si>
  <si>
    <t>ホーマックニコット当別太美店</t>
  </si>
  <si>
    <t>スーパービバホーム大垣店</t>
  </si>
  <si>
    <t>DCMホーマック中島店</t>
    <rPh sb="8" eb="10">
      <t>ナカジマ</t>
    </rPh>
    <rPh sb="10" eb="11">
      <t>テン</t>
    </rPh>
    <phoneticPr fontId="2"/>
  </si>
  <si>
    <t>DCMカーマ豊田五ケ丘店</t>
    <rPh sb="11" eb="12">
      <t>テン</t>
    </rPh>
    <phoneticPr fontId="3"/>
  </si>
  <si>
    <t>ホーマックニコット磯原木皿店</t>
  </si>
  <si>
    <t>茨城県北茨城市</t>
    <phoneticPr fontId="2"/>
  </si>
  <si>
    <t>HIヒロセスーパーコンボ竹田店</t>
    <rPh sb="12" eb="13">
      <t>タケ</t>
    </rPh>
    <rPh sb="13" eb="14">
      <t>タ</t>
    </rPh>
    <rPh sb="14" eb="15">
      <t>テン</t>
    </rPh>
    <phoneticPr fontId="3"/>
  </si>
  <si>
    <t>大分県竹田市</t>
    <phoneticPr fontId="2"/>
  </si>
  <si>
    <t>カインズ幕張店</t>
    <rPh sb="4" eb="6">
      <t>マクハリ</t>
    </rPh>
    <rPh sb="6" eb="7">
      <t>テン</t>
    </rPh>
    <phoneticPr fontId="3"/>
  </si>
  <si>
    <t>千葉県習志野市</t>
    <phoneticPr fontId="2"/>
  </si>
  <si>
    <t>三重県四日市市</t>
    <phoneticPr fontId="2"/>
  </si>
  <si>
    <t>DCMホーマック菊水元町店</t>
  </si>
  <si>
    <t>北海道札幌市</t>
    <phoneticPr fontId="2"/>
  </si>
  <si>
    <t>コメリHC上越国分店</t>
  </si>
  <si>
    <t>新潟県上越市</t>
    <phoneticPr fontId="2"/>
  </si>
  <si>
    <t>カインズ宇都宮テクノポリス店</t>
    <rPh sb="4" eb="7">
      <t>ウツノミヤ</t>
    </rPh>
    <rPh sb="13" eb="14">
      <t>テン</t>
    </rPh>
    <phoneticPr fontId="16"/>
  </si>
  <si>
    <t>マルハンつくば店</t>
  </si>
  <si>
    <t>遊技場</t>
    <phoneticPr fontId="2"/>
  </si>
  <si>
    <t>マルハン橿原北店</t>
    <rPh sb="4" eb="6">
      <t>カシハラ</t>
    </rPh>
    <rPh sb="6" eb="8">
      <t>キタテン</t>
    </rPh>
    <phoneticPr fontId="3"/>
  </si>
  <si>
    <t>マルハン宮崎店</t>
    <rPh sb="4" eb="6">
      <t>ミヤザキ</t>
    </rPh>
    <rPh sb="6" eb="7">
      <t>テン</t>
    </rPh>
    <phoneticPr fontId="3"/>
  </si>
  <si>
    <t>マルハン上小田井店</t>
    <rPh sb="4" eb="5">
      <t>ウエ</t>
    </rPh>
    <rPh sb="5" eb="7">
      <t>オダ</t>
    </rPh>
    <rPh sb="7" eb="8">
      <t>イ</t>
    </rPh>
    <rPh sb="8" eb="9">
      <t>テン</t>
    </rPh>
    <phoneticPr fontId="3"/>
  </si>
  <si>
    <t>２階建</t>
    <phoneticPr fontId="2"/>
  </si>
  <si>
    <t>P-ARK竹ノ塚店</t>
    <rPh sb="5" eb="6">
      <t>タケ</t>
    </rPh>
    <rPh sb="7" eb="8">
      <t>ヅカ</t>
    </rPh>
    <rPh sb="8" eb="9">
      <t>テン</t>
    </rPh>
    <phoneticPr fontId="3"/>
  </si>
  <si>
    <t>マルハン新世界店</t>
    <rPh sb="4" eb="7">
      <t>シンセカイ</t>
    </rPh>
    <rPh sb="7" eb="8">
      <t>テン</t>
    </rPh>
    <phoneticPr fontId="3"/>
  </si>
  <si>
    <t>ニラク渋川白井店</t>
    <rPh sb="7" eb="8">
      <t>テン</t>
    </rPh>
    <phoneticPr fontId="2"/>
  </si>
  <si>
    <t>オーナースロット館</t>
  </si>
  <si>
    <t>遊技場</t>
    <phoneticPr fontId="2"/>
  </si>
  <si>
    <t>マルハン新発田店</t>
    <rPh sb="7" eb="8">
      <t>テン</t>
    </rPh>
    <phoneticPr fontId="2"/>
  </si>
  <si>
    <t>マルハン赤穂店</t>
    <rPh sb="6" eb="7">
      <t>テン</t>
    </rPh>
    <phoneticPr fontId="2"/>
  </si>
  <si>
    <t>遊技場</t>
    <phoneticPr fontId="2"/>
  </si>
  <si>
    <t>ダイナム山口宇部店</t>
    <rPh sb="8" eb="9">
      <t>テン</t>
    </rPh>
    <phoneticPr fontId="2"/>
  </si>
  <si>
    <t>平屋建</t>
    <phoneticPr fontId="2"/>
  </si>
  <si>
    <t>木造</t>
    <phoneticPr fontId="2"/>
  </si>
  <si>
    <t>ダイナム宮城角田店</t>
  </si>
  <si>
    <t>マルハン光明池店</t>
    <rPh sb="4" eb="7">
      <t>コウミョウイケ</t>
    </rPh>
    <rPh sb="7" eb="8">
      <t>テン</t>
    </rPh>
    <phoneticPr fontId="3"/>
  </si>
  <si>
    <t>５階建</t>
    <phoneticPr fontId="2"/>
  </si>
  <si>
    <t>マルハン高槻店</t>
    <rPh sb="6" eb="7">
      <t>テン</t>
    </rPh>
    <phoneticPr fontId="2"/>
  </si>
  <si>
    <t>なないろ芥見店</t>
  </si>
  <si>
    <t>豊洲プロジェクト</t>
    <rPh sb="0" eb="2">
      <t>トヨス</t>
    </rPh>
    <phoneticPr fontId="3"/>
  </si>
  <si>
    <t>東京都江東区</t>
    <phoneticPr fontId="2"/>
  </si>
  <si>
    <t>ダイナム山形天童店</t>
    <rPh sb="4" eb="6">
      <t>ヤマガタ</t>
    </rPh>
    <rPh sb="6" eb="9">
      <t>テンドウテン</t>
    </rPh>
    <phoneticPr fontId="3"/>
  </si>
  <si>
    <t>S造</t>
    <phoneticPr fontId="2"/>
  </si>
  <si>
    <t>サテライト八代</t>
  </si>
  <si>
    <t>フェイス田川店</t>
  </si>
  <si>
    <t>プラスイーグル稚内店</t>
  </si>
  <si>
    <t>マルハン静岡店
遊技場棟：TNF　立駐棟：杭</t>
    <rPh sb="6" eb="7">
      <t>テン</t>
    </rPh>
    <phoneticPr fontId="2"/>
  </si>
  <si>
    <t>TNF+</t>
    <phoneticPr fontId="2"/>
  </si>
  <si>
    <t>新浦安明海プロジェクト(公共施設棟)</t>
  </si>
  <si>
    <t>公共施設</t>
    <phoneticPr fontId="2"/>
  </si>
  <si>
    <t>新高畠町立図書館</t>
    <rPh sb="0" eb="1">
      <t>シン</t>
    </rPh>
    <rPh sb="1" eb="2">
      <t>タカ</t>
    </rPh>
    <rPh sb="2" eb="3">
      <t>ハタ</t>
    </rPh>
    <rPh sb="3" eb="4">
      <t>マチ</t>
    </rPh>
    <rPh sb="4" eb="5">
      <t>リツ</t>
    </rPh>
    <rPh sb="5" eb="8">
      <t>トショカン</t>
    </rPh>
    <phoneticPr fontId="3"/>
  </si>
  <si>
    <t>山形県東置賜郡</t>
    <phoneticPr fontId="2"/>
  </si>
  <si>
    <t>SF宇部太陽光発電所</t>
    <rPh sb="2" eb="4">
      <t>ウベ</t>
    </rPh>
    <rPh sb="4" eb="6">
      <t>タイヨウ</t>
    </rPh>
    <rPh sb="6" eb="7">
      <t>ヒカリ</t>
    </rPh>
    <rPh sb="7" eb="9">
      <t>ハツデン</t>
    </rPh>
    <rPh sb="9" eb="10">
      <t>ショ</t>
    </rPh>
    <phoneticPr fontId="3"/>
  </si>
  <si>
    <t>発電所</t>
    <phoneticPr fontId="2"/>
  </si>
  <si>
    <t>山口県宇部市</t>
    <phoneticPr fontId="2"/>
  </si>
  <si>
    <t>北電系統用レドックフロー蓄電池計画</t>
  </si>
  <si>
    <t>発電所</t>
  </si>
  <si>
    <t>ハローズ乙島店テナント棟</t>
    <rPh sb="4" eb="5">
      <t>オツ</t>
    </rPh>
    <rPh sb="5" eb="6">
      <t>シマ</t>
    </rPh>
    <rPh sb="6" eb="7">
      <t>テン</t>
    </rPh>
    <rPh sb="11" eb="12">
      <t>トウ</t>
    </rPh>
    <phoneticPr fontId="3"/>
  </si>
  <si>
    <t>物販店</t>
    <phoneticPr fontId="2"/>
  </si>
  <si>
    <t>カインズモール大利根Dオートアールズ棟</t>
    <rPh sb="18" eb="19">
      <t>トウ</t>
    </rPh>
    <phoneticPr fontId="3"/>
  </si>
  <si>
    <t>物販店</t>
    <phoneticPr fontId="2"/>
  </si>
  <si>
    <t>三洋堂書店当知店</t>
    <rPh sb="0" eb="2">
      <t>サンヨウ</t>
    </rPh>
    <rPh sb="2" eb="3">
      <t>ドウ</t>
    </rPh>
    <rPh sb="3" eb="5">
      <t>ショテン</t>
    </rPh>
    <rPh sb="5" eb="7">
      <t>トウチ</t>
    </rPh>
    <rPh sb="7" eb="8">
      <t>テン</t>
    </rPh>
    <phoneticPr fontId="4"/>
  </si>
  <si>
    <t>物販店</t>
  </si>
  <si>
    <t>2010.10</t>
    <phoneticPr fontId="2"/>
  </si>
  <si>
    <t>カメラの北村松井山手店</t>
    <rPh sb="4" eb="6">
      <t>キタムラ</t>
    </rPh>
    <rPh sb="6" eb="8">
      <t>マツイ</t>
    </rPh>
    <rPh sb="8" eb="10">
      <t>ヤマテ</t>
    </rPh>
    <rPh sb="10" eb="11">
      <t>テン</t>
    </rPh>
    <phoneticPr fontId="3"/>
  </si>
  <si>
    <t>ハローズ高松春日店テナント棟2</t>
    <rPh sb="13" eb="14">
      <t>トウ</t>
    </rPh>
    <phoneticPr fontId="2"/>
  </si>
  <si>
    <t>ハローズ西条飯岡テナント棟</t>
    <rPh sb="12" eb="13">
      <t>トウ</t>
    </rPh>
    <phoneticPr fontId="3"/>
  </si>
  <si>
    <t>平屋建</t>
    <phoneticPr fontId="2"/>
  </si>
  <si>
    <t>とやま駅特選館仮店舗</t>
    <phoneticPr fontId="2"/>
  </si>
  <si>
    <t>平屋建</t>
    <phoneticPr fontId="2"/>
  </si>
  <si>
    <t>イエローハット広面店南館</t>
    <rPh sb="7" eb="8">
      <t>ヒロ</t>
    </rPh>
    <rPh sb="8" eb="9">
      <t>オモテ</t>
    </rPh>
    <rPh sb="9" eb="10">
      <t>テン</t>
    </rPh>
    <rPh sb="10" eb="11">
      <t>ミナミ</t>
    </rPh>
    <rPh sb="11" eb="12">
      <t>カン</t>
    </rPh>
    <phoneticPr fontId="3"/>
  </si>
  <si>
    <t>伊豆フルーツパーク</t>
    <rPh sb="0" eb="2">
      <t>イズ</t>
    </rPh>
    <phoneticPr fontId="3"/>
  </si>
  <si>
    <t>JA東西しらかわ矢吹総合支店物販店</t>
    <rPh sb="2" eb="4">
      <t>トウザイ</t>
    </rPh>
    <rPh sb="8" eb="10">
      <t>ヤブキ</t>
    </rPh>
    <rPh sb="10" eb="12">
      <t>ソウゴウ</t>
    </rPh>
    <rPh sb="12" eb="14">
      <t>シテン</t>
    </rPh>
    <rPh sb="14" eb="17">
      <t>ブッパンテン</t>
    </rPh>
    <phoneticPr fontId="3"/>
  </si>
  <si>
    <t>ドコモショップ八潮店</t>
    <rPh sb="7" eb="9">
      <t>ヤシオ</t>
    </rPh>
    <rPh sb="9" eb="10">
      <t>テン</t>
    </rPh>
    <phoneticPr fontId="3"/>
  </si>
  <si>
    <t>２階建</t>
    <phoneticPr fontId="2"/>
  </si>
  <si>
    <t>なんじゃ村上越インター店</t>
    <rPh sb="4" eb="6">
      <t>ムラカミ</t>
    </rPh>
    <rPh sb="6" eb="7">
      <t>コシ</t>
    </rPh>
    <rPh sb="11" eb="12">
      <t>テン</t>
    </rPh>
    <phoneticPr fontId="3"/>
  </si>
  <si>
    <t>平屋建</t>
    <phoneticPr fontId="2"/>
  </si>
  <si>
    <t>ドラッグトップス三田店</t>
  </si>
  <si>
    <t>マナベインテリアハーツ川西店</t>
    <rPh sb="11" eb="13">
      <t>カワニシ</t>
    </rPh>
    <rPh sb="13" eb="14">
      <t>テン</t>
    </rPh>
    <phoneticPr fontId="3"/>
  </si>
  <si>
    <t>２階建</t>
    <phoneticPr fontId="2"/>
  </si>
  <si>
    <t>イエローハット加美店</t>
    <rPh sb="7" eb="8">
      <t>カ</t>
    </rPh>
    <rPh sb="8" eb="9">
      <t>ミ</t>
    </rPh>
    <rPh sb="9" eb="10">
      <t>テン</t>
    </rPh>
    <phoneticPr fontId="3"/>
  </si>
  <si>
    <t>平屋建</t>
    <phoneticPr fontId="2"/>
  </si>
  <si>
    <t>ラ・カーサ天童店</t>
    <rPh sb="5" eb="7">
      <t>テンドウ</t>
    </rPh>
    <rPh sb="7" eb="8">
      <t>ミセ</t>
    </rPh>
    <phoneticPr fontId="3"/>
  </si>
  <si>
    <t>庄交ショッピングセンター</t>
    <rPh sb="0" eb="2">
      <t>ショウコウ</t>
    </rPh>
    <phoneticPr fontId="3"/>
  </si>
  <si>
    <t>平屋建</t>
    <phoneticPr fontId="2"/>
  </si>
  <si>
    <t>新鎌ヶ谷駅店舗</t>
    <rPh sb="0" eb="1">
      <t>シン</t>
    </rPh>
    <rPh sb="1" eb="2">
      <t>カマ</t>
    </rPh>
    <rPh sb="3" eb="4">
      <t>タニ</t>
    </rPh>
    <rPh sb="4" eb="5">
      <t>エキ</t>
    </rPh>
    <rPh sb="5" eb="7">
      <t>テンポ</t>
    </rPh>
    <phoneticPr fontId="3"/>
  </si>
  <si>
    <t>平屋建</t>
    <phoneticPr fontId="2"/>
  </si>
  <si>
    <t>てらお八千代店</t>
    <rPh sb="3" eb="6">
      <t>ヤチヨ</t>
    </rPh>
    <rPh sb="6" eb="7">
      <t>テン</t>
    </rPh>
    <phoneticPr fontId="3"/>
  </si>
  <si>
    <t>２階建</t>
    <phoneticPr fontId="2"/>
  </si>
  <si>
    <t>ドコモショップ藤代店</t>
    <rPh sb="7" eb="9">
      <t>フジシロ</t>
    </rPh>
    <rPh sb="9" eb="10">
      <t>テン</t>
    </rPh>
    <phoneticPr fontId="3"/>
  </si>
  <si>
    <t>マックスバリュ滋賀店</t>
    <rPh sb="7" eb="9">
      <t>シガ</t>
    </rPh>
    <rPh sb="9" eb="10">
      <t>テン</t>
    </rPh>
    <phoneticPr fontId="3"/>
  </si>
  <si>
    <t>バロー甲府昭和店テナント棟</t>
    <rPh sb="5" eb="7">
      <t>ショウワ</t>
    </rPh>
    <rPh sb="7" eb="8">
      <t>テン</t>
    </rPh>
    <rPh sb="12" eb="13">
      <t>トウ</t>
    </rPh>
    <phoneticPr fontId="2"/>
  </si>
  <si>
    <t>アシーズブリッジ米子</t>
  </si>
  <si>
    <t>大川魚店</t>
  </si>
  <si>
    <t>マルエツ東松戸駅店</t>
    <rPh sb="4" eb="7">
      <t>ヒガシマツド</t>
    </rPh>
    <rPh sb="7" eb="8">
      <t>エキ</t>
    </rPh>
    <rPh sb="8" eb="9">
      <t>テン</t>
    </rPh>
    <phoneticPr fontId="2"/>
  </si>
  <si>
    <t>コムボックス大分</t>
    <rPh sb="6" eb="8">
      <t>オオイタ</t>
    </rPh>
    <phoneticPr fontId="2"/>
  </si>
  <si>
    <t>物販店</t>
    <phoneticPr fontId="2"/>
  </si>
  <si>
    <t>タイヤランド小名浜店</t>
    <rPh sb="9" eb="10">
      <t>テン</t>
    </rPh>
    <phoneticPr fontId="2"/>
  </si>
  <si>
    <t>ローソン清水店</t>
    <rPh sb="4" eb="6">
      <t>シミズ</t>
    </rPh>
    <rPh sb="6" eb="7">
      <t>テン</t>
    </rPh>
    <phoneticPr fontId="3"/>
  </si>
  <si>
    <t>平屋建</t>
    <phoneticPr fontId="2"/>
  </si>
  <si>
    <t>バロー春江店（テナント棟）</t>
    <rPh sb="5" eb="6">
      <t>テン</t>
    </rPh>
    <rPh sb="11" eb="12">
      <t>トウ</t>
    </rPh>
    <phoneticPr fontId="2"/>
  </si>
  <si>
    <t>平屋建</t>
    <phoneticPr fontId="2"/>
  </si>
  <si>
    <t>ハローズ住吉店テナント棟</t>
    <rPh sb="6" eb="7">
      <t>テン</t>
    </rPh>
    <rPh sb="11" eb="12">
      <t>トウ</t>
    </rPh>
    <phoneticPr fontId="2"/>
  </si>
  <si>
    <t>ヤマザワ寒河江プラザ店（テナント棟）</t>
    <rPh sb="16" eb="17">
      <t>トウ</t>
    </rPh>
    <phoneticPr fontId="2"/>
  </si>
  <si>
    <t>マルイ国府店（テナント棟）</t>
    <rPh sb="11" eb="12">
      <t>トウ</t>
    </rPh>
    <phoneticPr fontId="2"/>
  </si>
  <si>
    <t>キドキド学園南店</t>
  </si>
  <si>
    <t>フレスポいわき泉町(I-2,3棟)</t>
    <phoneticPr fontId="2"/>
  </si>
  <si>
    <t>八重田複合物販店舗</t>
  </si>
  <si>
    <t>マックスバリュ新発寒店（テナント棟）</t>
    <rPh sb="10" eb="11">
      <t>テン</t>
    </rPh>
    <rPh sb="16" eb="17">
      <t>トウ</t>
    </rPh>
    <phoneticPr fontId="2"/>
  </si>
  <si>
    <t>サンデーいわき泉店</t>
  </si>
  <si>
    <t>六町タカラスタンダードショールーム</t>
    <rPh sb="0" eb="1">
      <t>ロク</t>
    </rPh>
    <rPh sb="1" eb="2">
      <t>マチ</t>
    </rPh>
    <phoneticPr fontId="3"/>
  </si>
  <si>
    <t>平安神宮店舗</t>
    <rPh sb="0" eb="2">
      <t>ヘイアン</t>
    </rPh>
    <rPh sb="2" eb="4">
      <t>ジングウ</t>
    </rPh>
    <rPh sb="4" eb="6">
      <t>テンポ</t>
    </rPh>
    <phoneticPr fontId="3"/>
  </si>
  <si>
    <t>T-BAGS</t>
    <phoneticPr fontId="2"/>
  </si>
  <si>
    <t>オートバックス東雲店</t>
    <rPh sb="7" eb="8">
      <t>ヒガシ</t>
    </rPh>
    <rPh sb="8" eb="9">
      <t>クモ</t>
    </rPh>
    <rPh sb="9" eb="10">
      <t>テン</t>
    </rPh>
    <phoneticPr fontId="3"/>
  </si>
  <si>
    <t>鴨沢塗料販売取扱所</t>
  </si>
  <si>
    <t>S造</t>
    <phoneticPr fontId="2"/>
  </si>
  <si>
    <t>モダン・プロ倉敷店</t>
    <rPh sb="6" eb="9">
      <t>クラシキテン</t>
    </rPh>
    <phoneticPr fontId="2"/>
  </si>
  <si>
    <t>イエローハット利府店</t>
  </si>
  <si>
    <t>TSUTAYA利府店</t>
  </si>
  <si>
    <t>２階建</t>
    <phoneticPr fontId="2"/>
  </si>
  <si>
    <t>タウンプラザかねひでよなばる</t>
  </si>
  <si>
    <t>TNF-D</t>
    <phoneticPr fontId="2"/>
  </si>
  <si>
    <t>北綾瀬高架下店舗</t>
  </si>
  <si>
    <t>サンデーペットショップ城下店</t>
  </si>
  <si>
    <t>バースデイ洲本店</t>
  </si>
  <si>
    <t>ケーズデンキ北上店</t>
  </si>
  <si>
    <t>イエローハット羽生店</t>
    <rPh sb="7" eb="9">
      <t>ハニュウ</t>
    </rPh>
    <rPh sb="9" eb="10">
      <t>テン</t>
    </rPh>
    <phoneticPr fontId="2"/>
  </si>
  <si>
    <t>老人ホーム</t>
    <phoneticPr fontId="2"/>
  </si>
  <si>
    <t>ウィズ諏訪</t>
    <rPh sb="3" eb="5">
      <t>スワ</t>
    </rPh>
    <phoneticPr fontId="3"/>
  </si>
  <si>
    <t>本道の街サービスセンター</t>
    <rPh sb="0" eb="2">
      <t>ホンドウ</t>
    </rPh>
    <rPh sb="3" eb="4">
      <t>マチ</t>
    </rPh>
    <phoneticPr fontId="3"/>
  </si>
  <si>
    <t>老人ホーム</t>
    <phoneticPr fontId="2"/>
  </si>
  <si>
    <t>JAめぐみの可児地域通所介護施設</t>
    <rPh sb="6" eb="8">
      <t>カニ</t>
    </rPh>
    <rPh sb="8" eb="10">
      <t>チイキ</t>
    </rPh>
    <rPh sb="10" eb="12">
      <t>ツウショ</t>
    </rPh>
    <rPh sb="12" eb="14">
      <t>カイゴ</t>
    </rPh>
    <rPh sb="14" eb="16">
      <t>シセツ</t>
    </rPh>
    <phoneticPr fontId="3"/>
  </si>
  <si>
    <t>老人ホーム</t>
    <phoneticPr fontId="2"/>
  </si>
  <si>
    <t>2011.11</t>
    <phoneticPr fontId="2"/>
  </si>
  <si>
    <t>協栄江戸川台年金ホーム ヴィラ・ナチュラ</t>
    <rPh sb="0" eb="2">
      <t>キョウエイ</t>
    </rPh>
    <rPh sb="2" eb="6">
      <t>エドガワダイ</t>
    </rPh>
    <rPh sb="6" eb="8">
      <t>ネンキン</t>
    </rPh>
    <phoneticPr fontId="3"/>
  </si>
  <si>
    <t>老人ホーム</t>
    <phoneticPr fontId="2"/>
  </si>
  <si>
    <t>治田の里小規模特別養護老人ホーム</t>
    <rPh sb="0" eb="1">
      <t>チ</t>
    </rPh>
    <rPh sb="1" eb="2">
      <t>タ</t>
    </rPh>
    <rPh sb="3" eb="4">
      <t>サト</t>
    </rPh>
    <rPh sb="4" eb="7">
      <t>ショウキボ</t>
    </rPh>
    <rPh sb="7" eb="9">
      <t>トクベツ</t>
    </rPh>
    <rPh sb="9" eb="11">
      <t>ヨウゴ</t>
    </rPh>
    <rPh sb="11" eb="13">
      <t>ロウジン</t>
    </rPh>
    <phoneticPr fontId="3"/>
  </si>
  <si>
    <t>老人ホーム</t>
    <phoneticPr fontId="2"/>
  </si>
  <si>
    <t>ライフコミュニティプラザ三沢</t>
    <rPh sb="12" eb="14">
      <t>ミサワ</t>
    </rPh>
    <phoneticPr fontId="3"/>
  </si>
  <si>
    <t>３階建</t>
    <phoneticPr fontId="2"/>
  </si>
  <si>
    <t>介護老人福祉施設さくらの里</t>
    <rPh sb="0" eb="2">
      <t>カイゴ</t>
    </rPh>
    <rPh sb="2" eb="4">
      <t>ロウジン</t>
    </rPh>
    <rPh sb="4" eb="6">
      <t>フクシ</t>
    </rPh>
    <rPh sb="6" eb="8">
      <t>シセツ</t>
    </rPh>
    <rPh sb="12" eb="13">
      <t>サト</t>
    </rPh>
    <phoneticPr fontId="3"/>
  </si>
  <si>
    <t>老人ホーム</t>
    <phoneticPr fontId="2"/>
  </si>
  <si>
    <t>伊野福祉会ケアハウス</t>
    <rPh sb="0" eb="1">
      <t>イ</t>
    </rPh>
    <rPh sb="1" eb="2">
      <t>ノ</t>
    </rPh>
    <rPh sb="2" eb="4">
      <t>フクシ</t>
    </rPh>
    <rPh sb="4" eb="5">
      <t>カイ</t>
    </rPh>
    <phoneticPr fontId="3"/>
  </si>
  <si>
    <t>老人ホーム</t>
    <phoneticPr fontId="2"/>
  </si>
  <si>
    <t>特別養護老人ホーム天神</t>
    <rPh sb="0" eb="2">
      <t>トクベツ</t>
    </rPh>
    <rPh sb="2" eb="4">
      <t>ヨウゴ</t>
    </rPh>
    <rPh sb="4" eb="6">
      <t>ロウジン</t>
    </rPh>
    <rPh sb="9" eb="11">
      <t>テンジン</t>
    </rPh>
    <phoneticPr fontId="3"/>
  </si>
  <si>
    <t>老人ホーム</t>
    <phoneticPr fontId="2"/>
  </si>
  <si>
    <t>はしま特別養護老人ホーム</t>
    <rPh sb="3" eb="5">
      <t>トクベツ</t>
    </rPh>
    <rPh sb="5" eb="7">
      <t>ヨウゴ</t>
    </rPh>
    <rPh sb="7" eb="9">
      <t>ロウジン</t>
    </rPh>
    <phoneticPr fontId="3"/>
  </si>
  <si>
    <t>老人ホーム</t>
    <phoneticPr fontId="2"/>
  </si>
  <si>
    <t>３階建</t>
    <phoneticPr fontId="2"/>
  </si>
  <si>
    <t>デイサービスまちなか</t>
  </si>
  <si>
    <t>老人ホーム</t>
    <phoneticPr fontId="2"/>
  </si>
  <si>
    <t>平屋建</t>
    <phoneticPr fontId="2"/>
  </si>
  <si>
    <t>戸田市新曽有料老人ホーム</t>
    <rPh sb="0" eb="3">
      <t>トダシ</t>
    </rPh>
    <rPh sb="3" eb="4">
      <t>シン</t>
    </rPh>
    <rPh sb="4" eb="5">
      <t>ソ</t>
    </rPh>
    <rPh sb="5" eb="7">
      <t>ユウリョウ</t>
    </rPh>
    <rPh sb="7" eb="9">
      <t>ロウジン</t>
    </rPh>
    <phoneticPr fontId="3"/>
  </si>
  <si>
    <t>３階建</t>
    <phoneticPr fontId="2"/>
  </si>
  <si>
    <t>ケアタウンいの</t>
  </si>
  <si>
    <t>西糀谷二丁目グループホーム</t>
    <rPh sb="0" eb="1">
      <t>ニシ</t>
    </rPh>
    <rPh sb="1" eb="2">
      <t>コウジ</t>
    </rPh>
    <rPh sb="2" eb="3">
      <t>タニ</t>
    </rPh>
    <rPh sb="3" eb="6">
      <t>ニチョウメ</t>
    </rPh>
    <phoneticPr fontId="3"/>
  </si>
  <si>
    <t>ふるさとホーム春日部武里</t>
  </si>
  <si>
    <t>グレースメイト練馬</t>
    <rPh sb="7" eb="9">
      <t>ネリマ</t>
    </rPh>
    <phoneticPr fontId="3"/>
  </si>
  <si>
    <t>３階建</t>
    <phoneticPr fontId="2"/>
  </si>
  <si>
    <t>RC造</t>
    <phoneticPr fontId="2"/>
  </si>
  <si>
    <t>座間2丁目老人ホーム</t>
    <rPh sb="5" eb="7">
      <t>ロウジン</t>
    </rPh>
    <phoneticPr fontId="2"/>
  </si>
  <si>
    <t>老人ホーム</t>
    <phoneticPr fontId="2"/>
  </si>
  <si>
    <t>３階建</t>
    <phoneticPr fontId="2"/>
  </si>
  <si>
    <t>ローズガーデンやすぎ</t>
  </si>
  <si>
    <t>グループホーム南観音ひまわり</t>
    <rPh sb="7" eb="8">
      <t>ミナミ</t>
    </rPh>
    <rPh sb="8" eb="10">
      <t>カンノン</t>
    </rPh>
    <phoneticPr fontId="2"/>
  </si>
  <si>
    <t>老人ホーム</t>
    <phoneticPr fontId="2"/>
  </si>
  <si>
    <t>老人ホーム偕生園（Ⅰ期）</t>
  </si>
  <si>
    <t>和幸セントラルハウス</t>
  </si>
  <si>
    <t>グッドタイムリビング新浦安</t>
    <rPh sb="10" eb="13">
      <t>シンウラヤス</t>
    </rPh>
    <phoneticPr fontId="2"/>
  </si>
  <si>
    <t>サン・サポート岡宮</t>
  </si>
  <si>
    <t>老人ホーム</t>
    <phoneticPr fontId="2"/>
  </si>
  <si>
    <t>みたけ老人福祉センター</t>
    <phoneticPr fontId="2"/>
  </si>
  <si>
    <t>老人ホーム</t>
    <phoneticPr fontId="2"/>
  </si>
  <si>
    <t>特別養護老人ﾎｰﾑささえ</t>
    <phoneticPr fontId="2"/>
  </si>
  <si>
    <t>平屋建</t>
    <phoneticPr fontId="2"/>
  </si>
  <si>
    <t>老人ホーム偕生園（Ⅱ期）</t>
  </si>
  <si>
    <t>老人ホーム</t>
    <phoneticPr fontId="2"/>
  </si>
  <si>
    <t>介護付き有料老人ホームさわやかあおい館</t>
  </si>
  <si>
    <t>老人ホーム</t>
    <phoneticPr fontId="2"/>
  </si>
  <si>
    <t>特別養護老人ホーム偕生園（Ⅲ期）</t>
    <rPh sb="0" eb="2">
      <t>トクベツ</t>
    </rPh>
    <rPh sb="2" eb="4">
      <t>ヨウゴ</t>
    </rPh>
    <phoneticPr fontId="3"/>
  </si>
  <si>
    <t>介護予防センターさくら</t>
    <rPh sb="0" eb="2">
      <t>カイゴ</t>
    </rPh>
    <rPh sb="2" eb="4">
      <t>ヨボウ</t>
    </rPh>
    <phoneticPr fontId="3"/>
  </si>
  <si>
    <t>老人ホーム</t>
    <phoneticPr fontId="2"/>
  </si>
  <si>
    <t>S造</t>
    <phoneticPr fontId="2"/>
  </si>
  <si>
    <t>特養老人ホームひだまり大麻</t>
  </si>
  <si>
    <t>第二配送センター</t>
  </si>
  <si>
    <t>奈良県北葛城郡</t>
  </si>
  <si>
    <t>㈱白馬物流菊陽物流センター営業所</t>
  </si>
  <si>
    <t>JAしまね種子選穀センター</t>
  </si>
  <si>
    <t>島根県松江市</t>
  </si>
  <si>
    <t>株式会社館脇倉庫　苫小牧倉庫</t>
  </si>
  <si>
    <t>北海道苫小牧市</t>
    <rPh sb="0" eb="3">
      <t>ホッカイドウ</t>
    </rPh>
    <phoneticPr fontId="2"/>
  </si>
  <si>
    <t>小名浜港東港地区石炭ターミナル</t>
  </si>
  <si>
    <t>MINI大阪南</t>
  </si>
  <si>
    <t>大阪府大阪市</t>
    <rPh sb="0" eb="3">
      <t>オオサカフ</t>
    </rPh>
    <phoneticPr fontId="2"/>
  </si>
  <si>
    <t>丸栄水産株式会社　増築工事</t>
    <rPh sb="11" eb="13">
      <t>コウジ</t>
    </rPh>
    <phoneticPr fontId="2"/>
  </si>
  <si>
    <t>北海道紋別市</t>
    <rPh sb="0" eb="3">
      <t>ホッカイドウ</t>
    </rPh>
    <rPh sb="3" eb="6">
      <t>モンベツシ</t>
    </rPh>
    <phoneticPr fontId="2"/>
  </si>
  <si>
    <t>TNF-D・T-BAGS</t>
  </si>
  <si>
    <t>スーパーマルハチ若江岩田店</t>
  </si>
  <si>
    <t>大阪府東大阪市</t>
  </si>
  <si>
    <t>マルト平尼子店</t>
  </si>
  <si>
    <t>茨城県小美玉市</t>
    <rPh sb="0" eb="3">
      <t>イバラキケン</t>
    </rPh>
    <phoneticPr fontId="2"/>
  </si>
  <si>
    <t>医療法人美之会人工透析診療所</t>
  </si>
  <si>
    <t>株式会社北海道クボタ岩見沢営業所</t>
  </si>
  <si>
    <t>特別養護老人ホーム　美野里陽だまり館整備計画</t>
    <phoneticPr fontId="2"/>
  </si>
  <si>
    <t>VM美原南インター店</t>
  </si>
  <si>
    <t>大阪府堺市</t>
    <rPh sb="0" eb="3">
      <t>オオサカフ</t>
    </rPh>
    <rPh sb="3" eb="5">
      <t>サカイシ</t>
    </rPh>
    <phoneticPr fontId="2"/>
  </si>
  <si>
    <t>熊本スバル自動車　本社・整備工場建替え計画(工場)</t>
  </si>
  <si>
    <t>2021.01</t>
  </si>
  <si>
    <t>ネクステージ丸池町ＰＪ</t>
  </si>
  <si>
    <t>㈱サエキ新三郷整備工場</t>
  </si>
  <si>
    <t>埼玉県三郷市</t>
    <rPh sb="0" eb="3">
      <t>サイタマケン</t>
    </rPh>
    <phoneticPr fontId="2"/>
  </si>
  <si>
    <t>キャニオンスパイス第2工場</t>
  </si>
  <si>
    <t>大阪府泉南市</t>
    <rPh sb="0" eb="3">
      <t>オオサカフ</t>
    </rPh>
    <phoneticPr fontId="2"/>
  </si>
  <si>
    <t>小西咲　佃工場</t>
  </si>
  <si>
    <t>富永商事㈱北海道支店物流センター</t>
  </si>
  <si>
    <t>広島西SC</t>
  </si>
  <si>
    <t>ヤマザワ高砂店</t>
  </si>
  <si>
    <t>事務所</t>
    <rPh sb="0" eb="3">
      <t>ジムショ</t>
    </rPh>
    <phoneticPr fontId="2"/>
  </si>
  <si>
    <t>マルイウエストランドA棟</t>
  </si>
  <si>
    <t>2021.02</t>
  </si>
  <si>
    <t>アルビス中村店</t>
  </si>
  <si>
    <t>㈱キタセキひたちなかSS</t>
  </si>
  <si>
    <t>WT</t>
  </si>
  <si>
    <t>BMW姫路支店／MINI姫路</t>
  </si>
  <si>
    <t>宮城ダイハツ販売㈱石巻店改築工事　ショールーム棟</t>
  </si>
  <si>
    <t>ネッツトヨタ仙台㈱築館店立替工事</t>
  </si>
  <si>
    <t>宮城県栗原市</t>
    <rPh sb="0" eb="3">
      <t>ミヤギケン</t>
    </rPh>
    <rPh sb="3" eb="6">
      <t>クリハラシ</t>
    </rPh>
    <phoneticPr fontId="2"/>
  </si>
  <si>
    <t>岩田産業　鳥栖工場</t>
  </si>
  <si>
    <t>佐賀県鳥栖市</t>
    <rPh sb="0" eb="3">
      <t>サガケン</t>
    </rPh>
    <phoneticPr fontId="2"/>
  </si>
  <si>
    <t>MCCポートアイランド工場建設工事</t>
  </si>
  <si>
    <t>オートバックス秋田店</t>
  </si>
  <si>
    <t>物販店</t>
    <rPh sb="0" eb="2">
      <t>ブッパン</t>
    </rPh>
    <rPh sb="2" eb="3">
      <t>ミセ</t>
    </rPh>
    <phoneticPr fontId="2"/>
  </si>
  <si>
    <t>物販店</t>
    <rPh sb="0" eb="2">
      <t>ブッパン</t>
    </rPh>
    <phoneticPr fontId="2"/>
  </si>
  <si>
    <t>宇治田原町　倉庫</t>
  </si>
  <si>
    <t>2021.03</t>
  </si>
  <si>
    <t>京都府綴喜郡</t>
    <rPh sb="0" eb="3">
      <t>キョウトフ</t>
    </rPh>
    <phoneticPr fontId="2"/>
  </si>
  <si>
    <t>㈱松岡　大阪南港第二物流センター</t>
  </si>
  <si>
    <t>伊勢化学工業㈱物流センター新B棟建設工事</t>
  </si>
  <si>
    <t>千葉県長生郡</t>
    <rPh sb="0" eb="3">
      <t>チバケン</t>
    </rPh>
    <phoneticPr fontId="2"/>
  </si>
  <si>
    <t>アンデス電気㈱倉庫増築工事</t>
  </si>
  <si>
    <t>ポルシェ鹿児島</t>
  </si>
  <si>
    <t>ホクエツ自動車販売㈱修理工場</t>
  </si>
  <si>
    <t>伊勢原新工場</t>
  </si>
  <si>
    <t>神奈川県伊勢原市</t>
    <rPh sb="0" eb="4">
      <t>カナガワケン</t>
    </rPh>
    <rPh sb="4" eb="8">
      <t>イセハラシ</t>
    </rPh>
    <phoneticPr fontId="2"/>
  </si>
  <si>
    <t>その他工事</t>
  </si>
  <si>
    <t>その他工事</t>
    <rPh sb="2" eb="5">
      <t>タコウジ</t>
    </rPh>
    <phoneticPr fontId="2"/>
  </si>
  <si>
    <t>スーパーマルハチ若江岩田店(看板改良)</t>
  </si>
  <si>
    <t>アレーズ秋桜計画</t>
  </si>
  <si>
    <t>東京都葛飾区</t>
    <rPh sb="0" eb="3">
      <t>トウキョウト</t>
    </rPh>
    <rPh sb="3" eb="6">
      <t>カツシカク</t>
    </rPh>
    <phoneticPr fontId="2"/>
  </si>
  <si>
    <t>福祉施設(その他)</t>
    <phoneticPr fontId="2"/>
  </si>
  <si>
    <t>2021年3月末現在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</si>
</sst>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411]ge\.m\.d;@"/>
    <numFmt numFmtId="179" formatCode="#,##0;\-#,##0;&quot;-&quot;"/>
  </numFmts>
  <fonts count="3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indexed="60"/>
      <name val="ＭＳ Ｐゴシック"/>
      <family val="3"/>
      <charset val="128"/>
    </font>
    <font>
      <sz val="11"/>
      <color indexed="8"/>
      <name val="ＭＳ Ｐゴシック"/>
      <family val="3"/>
      <charset val="128"/>
    </font>
    <font>
      <sz val="6"/>
      <name val="ＭＳ Ｐ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name val="ＭＳ Ｐ明朝"/>
      <family val="1"/>
      <charset val="128"/>
    </font>
    <font>
      <sz val="14"/>
      <name val="ＭＳ 明朝"/>
      <family val="1"/>
      <charset val="128"/>
    </font>
    <font>
      <sz val="20"/>
      <name val="游ゴシック"/>
      <family val="3"/>
      <charset val="128"/>
    </font>
    <font>
      <sz val="11"/>
      <color theme="1"/>
      <name val="ＭＳ Ｐゴシック"/>
      <family val="3"/>
      <charset val="128"/>
      <scheme val="minor"/>
    </font>
    <font>
      <sz val="20"/>
      <name val="メイリオ"/>
      <family val="3"/>
      <charset val="128"/>
    </font>
    <font>
      <sz val="22"/>
      <color theme="0"/>
      <name val="メイリオ"/>
      <family val="3"/>
      <charset val="128"/>
    </font>
    <font>
      <sz val="20"/>
      <color theme="0"/>
      <name val="メイリオ"/>
      <family val="3"/>
      <charset val="128"/>
    </font>
    <font>
      <sz val="20"/>
      <color indexed="8"/>
      <name val="メイリオ"/>
      <family val="3"/>
      <charset val="128"/>
    </font>
    <font>
      <sz val="11"/>
      <name val="メイリオ"/>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3" tint="0.39997558519241921"/>
        <bgColor indexed="64"/>
      </patternFill>
    </fill>
  </fills>
  <borders count="6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3"/>
      </left>
      <right style="hair">
        <color indexed="63"/>
      </right>
      <top style="hair">
        <color indexed="63"/>
      </top>
      <bottom style="hair">
        <color indexed="63"/>
      </bottom>
      <diagonal/>
    </border>
    <border>
      <left style="hair">
        <color indexed="64"/>
      </left>
      <right style="hair">
        <color indexed="64"/>
      </right>
      <top style="hair">
        <color indexed="63"/>
      </top>
      <bottom style="hair">
        <color indexed="63"/>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3"/>
      </left>
      <right style="hair">
        <color indexed="63"/>
      </right>
      <top/>
      <bottom style="hair">
        <color indexed="63"/>
      </bottom>
      <diagonal/>
    </border>
    <border>
      <left style="hair">
        <color indexed="63"/>
      </left>
      <right style="hair">
        <color indexed="63"/>
      </right>
      <top style="hair">
        <color indexed="63"/>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style="hair">
        <color indexed="63"/>
      </right>
      <top style="hair">
        <color indexed="63"/>
      </top>
      <bottom style="hair">
        <color indexed="63"/>
      </bottom>
      <diagonal/>
    </border>
    <border>
      <left style="hair">
        <color indexed="64"/>
      </left>
      <right style="hair">
        <color indexed="64"/>
      </right>
      <top style="hair">
        <color indexed="63"/>
      </top>
      <bottom style="hair">
        <color indexed="64"/>
      </bottom>
      <diagonal/>
    </border>
    <border>
      <left style="hair">
        <color indexed="63"/>
      </left>
      <right style="hair">
        <color indexed="63"/>
      </right>
      <top/>
      <bottom style="hair">
        <color indexed="64"/>
      </bottom>
      <diagonal/>
    </border>
    <border>
      <left style="hair">
        <color indexed="64"/>
      </left>
      <right style="hair">
        <color indexed="64"/>
      </right>
      <top/>
      <bottom style="hair">
        <color indexed="63"/>
      </bottom>
      <diagonal/>
    </border>
    <border>
      <left style="hair">
        <color indexed="63"/>
      </left>
      <right style="hair">
        <color indexed="63"/>
      </right>
      <top/>
      <bottom/>
      <diagonal/>
    </border>
    <border>
      <left style="hair">
        <color indexed="63"/>
      </left>
      <right style="hair">
        <color indexed="63"/>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medium">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3"/>
      </left>
      <right/>
      <top style="hair">
        <color indexed="63"/>
      </top>
      <bottom style="hair">
        <color indexed="63"/>
      </bottom>
      <diagonal/>
    </border>
    <border>
      <left style="hair">
        <color indexed="63"/>
      </left>
      <right/>
      <top style="hair">
        <color indexed="63"/>
      </top>
      <bottom style="hair">
        <color indexed="64"/>
      </bottom>
      <diagonal/>
    </border>
    <border>
      <left style="hair">
        <color indexed="63"/>
      </left>
      <right/>
      <top/>
      <bottom style="hair">
        <color indexed="63"/>
      </bottom>
      <diagonal/>
    </border>
    <border>
      <left style="hair">
        <color indexed="64"/>
      </left>
      <right/>
      <top style="hair">
        <color indexed="63"/>
      </top>
      <bottom style="hair">
        <color indexed="63"/>
      </bottom>
      <diagonal/>
    </border>
    <border>
      <left style="hair">
        <color indexed="64"/>
      </left>
      <right/>
      <top/>
      <bottom style="hair">
        <color indexed="64"/>
      </bottom>
      <diagonal/>
    </border>
    <border>
      <left style="hair">
        <color indexed="64"/>
      </left>
      <right/>
      <top/>
      <bottom style="hair">
        <color indexed="63"/>
      </bottom>
      <diagonal/>
    </border>
    <border>
      <left style="hair">
        <color indexed="63"/>
      </left>
      <right/>
      <top/>
      <bottom style="hair">
        <color indexed="64"/>
      </bottom>
      <diagonal/>
    </border>
    <border>
      <left style="hair">
        <color indexed="63"/>
      </left>
      <right/>
      <top style="hair">
        <color indexed="64"/>
      </top>
      <bottom style="hair">
        <color indexed="64"/>
      </bottom>
      <diagonal/>
    </border>
    <border>
      <left style="hair">
        <color indexed="64"/>
      </left>
      <right/>
      <top style="hair">
        <color indexed="63"/>
      </top>
      <bottom style="hair">
        <color indexed="64"/>
      </bottom>
      <diagonal/>
    </border>
    <border>
      <left/>
      <right style="medium">
        <color indexed="64"/>
      </right>
      <top/>
      <bottom style="hair">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3"/>
      </bottom>
      <diagonal/>
    </border>
    <border>
      <left/>
      <right style="hair">
        <color indexed="63"/>
      </right>
      <top/>
      <bottom style="hair">
        <color indexed="63"/>
      </bottom>
      <diagonal/>
    </border>
    <border>
      <left/>
      <right style="hair">
        <color indexed="63"/>
      </right>
      <top style="hair">
        <color indexed="63"/>
      </top>
      <bottom style="hair">
        <color indexed="63"/>
      </bottom>
      <diagonal/>
    </border>
    <border>
      <left style="medium">
        <color indexed="64"/>
      </left>
      <right style="hair">
        <color indexed="63"/>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medium">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3"/>
      </right>
      <top style="hair">
        <color indexed="63"/>
      </top>
      <bottom style="hair">
        <color indexed="64"/>
      </bottom>
      <diagonal/>
    </border>
  </borders>
  <cellStyleXfs count="71">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179" fontId="23" fillId="0" borderId="0" applyFill="0" applyBorder="0" applyAlignment="0"/>
    <xf numFmtId="0" fontId="24" fillId="0" borderId="0">
      <alignment horizontal="left"/>
    </xf>
    <xf numFmtId="0" fontId="25" fillId="0" borderId="1" applyNumberFormat="0" applyAlignment="0" applyProtection="0">
      <alignment horizontal="left" vertical="center"/>
    </xf>
    <xf numFmtId="0" fontId="25" fillId="0" borderId="2">
      <alignment horizontal="left" vertical="center"/>
    </xf>
    <xf numFmtId="0" fontId="26" fillId="0" borderId="0"/>
    <xf numFmtId="4" fontId="24" fillId="0" borderId="0">
      <alignment horizontal="right"/>
    </xf>
    <xf numFmtId="4" fontId="27" fillId="0" borderId="0">
      <alignment horizontal="right"/>
    </xf>
    <xf numFmtId="0" fontId="28" fillId="0" borderId="0">
      <alignment horizontal="left"/>
    </xf>
    <xf numFmtId="0" fontId="29" fillId="0" borderId="0">
      <alignment horizont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3" applyNumberFormat="0" applyAlignment="0" applyProtection="0">
      <alignment vertical="center"/>
    </xf>
    <xf numFmtId="0" fontId="4" fillId="21" borderId="0" applyNumberFormat="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22" borderId="4" applyNumberFormat="0" applyFont="0" applyAlignment="0" applyProtection="0">
      <alignment vertical="center"/>
    </xf>
    <xf numFmtId="0" fontId="10" fillId="0" borderId="5" applyNumberFormat="0" applyFill="0" applyAlignment="0" applyProtection="0">
      <alignment vertical="center"/>
    </xf>
    <xf numFmtId="0" fontId="11" fillId="3" borderId="0" applyNumberFormat="0" applyBorder="0" applyAlignment="0" applyProtection="0">
      <alignment vertical="center"/>
    </xf>
    <xf numFmtId="0" fontId="12" fillId="23" borderId="6"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22"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23" borderId="11" applyNumberFormat="0" applyAlignment="0" applyProtection="0">
      <alignment vertical="center"/>
    </xf>
    <xf numFmtId="0" fontId="19" fillId="0" borderId="0" applyNumberFormat="0" applyFill="0" applyBorder="0" applyAlignment="0" applyProtection="0">
      <alignment vertical="center"/>
    </xf>
    <xf numFmtId="0" fontId="20" fillId="7" borderId="6" applyNumberFormat="0" applyAlignment="0" applyProtection="0">
      <alignment vertical="center"/>
    </xf>
    <xf numFmtId="0" fontId="22" fillId="0" borderId="0">
      <alignment vertical="center"/>
    </xf>
    <xf numFmtId="0" fontId="1" fillId="0" borderId="0">
      <alignment vertical="center"/>
    </xf>
    <xf numFmtId="0" fontId="33" fillId="0" borderId="0">
      <alignment vertical="center"/>
    </xf>
    <xf numFmtId="0" fontId="30" fillId="0" borderId="0"/>
    <xf numFmtId="0" fontId="5" fillId="0" borderId="0">
      <alignment vertical="center"/>
    </xf>
    <xf numFmtId="0" fontId="33"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1" fontId="31" fillId="0" borderId="0"/>
    <xf numFmtId="0" fontId="21" fillId="4" borderId="0" applyNumberFormat="0" applyBorder="0" applyAlignment="0" applyProtection="0">
      <alignment vertical="center"/>
    </xf>
  </cellStyleXfs>
  <cellXfs count="378">
    <xf numFmtId="0" fontId="0" fillId="0" borderId="0" xfId="0">
      <alignment vertical="center"/>
    </xf>
    <xf numFmtId="0" fontId="32" fillId="0" borderId="0" xfId="0" applyFont="1" applyAlignment="1">
      <alignment vertical="center" shrinkToFit="1"/>
    </xf>
    <xf numFmtId="0" fontId="32" fillId="0" borderId="0" xfId="0" applyFont="1" applyAlignment="1">
      <alignment horizontal="center" vertical="center" shrinkToFit="1"/>
    </xf>
    <xf numFmtId="0" fontId="32" fillId="0" borderId="0" xfId="0" applyFont="1" applyBorder="1" applyAlignment="1">
      <alignment vertical="center" shrinkToFit="1"/>
    </xf>
    <xf numFmtId="177" fontId="32" fillId="0" borderId="0" xfId="0" applyNumberFormat="1" applyFont="1" applyAlignment="1">
      <alignment vertical="center" shrinkToFit="1"/>
    </xf>
    <xf numFmtId="0" fontId="32" fillId="0" borderId="0" xfId="0" applyFont="1" applyFill="1" applyAlignment="1">
      <alignment vertical="center" shrinkToFit="1"/>
    </xf>
    <xf numFmtId="177" fontId="32" fillId="0" borderId="0" xfId="0" applyNumberFormat="1" applyFont="1" applyBorder="1" applyAlignment="1">
      <alignment vertical="center" shrinkToFit="1"/>
    </xf>
    <xf numFmtId="0" fontId="32" fillId="0" borderId="0" xfId="0" applyFont="1" applyFill="1" applyBorder="1" applyAlignment="1">
      <alignment vertical="center" shrinkToFit="1"/>
    </xf>
    <xf numFmtId="176" fontId="32" fillId="0" borderId="0" xfId="0" applyNumberFormat="1" applyFont="1" applyAlignment="1">
      <alignment vertical="center" shrinkToFit="1"/>
    </xf>
    <xf numFmtId="49" fontId="32" fillId="0" borderId="0" xfId="0" applyNumberFormat="1" applyFont="1" applyFill="1" applyBorder="1" applyAlignment="1">
      <alignment vertical="center" shrinkToFit="1"/>
    </xf>
    <xf numFmtId="49" fontId="32" fillId="24" borderId="0" xfId="0" applyNumberFormat="1" applyFont="1" applyFill="1" applyBorder="1" applyAlignment="1">
      <alignment vertical="center" shrinkToFit="1"/>
    </xf>
    <xf numFmtId="0" fontId="32" fillId="0" borderId="0" xfId="0" applyFont="1" applyFill="1" applyAlignment="1">
      <alignment horizontal="left" vertical="center" shrinkToFit="1"/>
    </xf>
    <xf numFmtId="0" fontId="32" fillId="27" borderId="0" xfId="0" applyFont="1" applyFill="1" applyAlignment="1">
      <alignment vertical="center" shrinkToFit="1"/>
    </xf>
    <xf numFmtId="0" fontId="34" fillId="0" borderId="0" xfId="0" applyFont="1" applyAlignment="1">
      <alignment horizontal="right" vertical="center" shrinkToFit="1"/>
    </xf>
    <xf numFmtId="0" fontId="34" fillId="0" borderId="0" xfId="0" applyFont="1" applyBorder="1" applyAlignment="1">
      <alignment horizontal="left" vertical="center" shrinkToFit="1"/>
    </xf>
    <xf numFmtId="0" fontId="34" fillId="0" borderId="0" xfId="0" applyFont="1" applyAlignment="1">
      <alignment vertical="center" shrinkToFit="1"/>
    </xf>
    <xf numFmtId="38" fontId="34" fillId="0" borderId="0" xfId="44" applyFont="1" applyAlignment="1">
      <alignment horizontal="right" vertical="center" shrinkToFit="1"/>
    </xf>
    <xf numFmtId="177" fontId="34" fillId="0" borderId="0" xfId="0" applyNumberFormat="1" applyFont="1" applyAlignment="1">
      <alignment horizontal="center" vertical="center" shrinkToFit="1"/>
    </xf>
    <xf numFmtId="0" fontId="34" fillId="0" borderId="0" xfId="0" applyFont="1" applyAlignment="1">
      <alignment horizontal="center" vertical="center" shrinkToFit="1"/>
    </xf>
    <xf numFmtId="0" fontId="35" fillId="28" borderId="33" xfId="0" applyFont="1" applyFill="1" applyBorder="1" applyAlignment="1">
      <alignment vertical="center" shrinkToFit="1"/>
    </xf>
    <xf numFmtId="38" fontId="36" fillId="29" borderId="15" xfId="44" applyFont="1" applyFill="1" applyBorder="1" applyAlignment="1">
      <alignment horizontal="center" vertical="center" shrinkToFit="1"/>
    </xf>
    <xf numFmtId="0" fontId="34" fillId="0" borderId="24" xfId="0" applyFont="1" applyBorder="1" applyAlignment="1">
      <alignment horizontal="right" vertical="center" shrinkToFit="1"/>
    </xf>
    <xf numFmtId="0" fontId="34" fillId="0" borderId="12" xfId="0" applyFont="1" applyBorder="1" applyAlignment="1">
      <alignment horizontal="left" vertical="center" shrinkToFit="1"/>
    </xf>
    <xf numFmtId="0" fontId="34" fillId="0" borderId="12" xfId="0" applyFont="1" applyBorder="1" applyAlignment="1">
      <alignment vertical="center" shrinkToFit="1"/>
    </xf>
    <xf numFmtId="38" fontId="34" fillId="0" borderId="12" xfId="44" applyFont="1" applyBorder="1" applyAlignment="1">
      <alignment horizontal="right" vertical="center" shrinkToFit="1"/>
    </xf>
    <xf numFmtId="0" fontId="34" fillId="0" borderId="12" xfId="0" applyFont="1" applyBorder="1" applyAlignment="1">
      <alignment horizontal="center" vertical="center" shrinkToFit="1"/>
    </xf>
    <xf numFmtId="0" fontId="34" fillId="0" borderId="41" xfId="0" applyFont="1" applyBorder="1" applyAlignment="1">
      <alignment horizontal="center" vertical="center" shrinkToFit="1"/>
    </xf>
    <xf numFmtId="0" fontId="34" fillId="0" borderId="21" xfId="0" applyFont="1" applyBorder="1" applyAlignment="1">
      <alignment horizontal="left" vertical="center" shrinkToFit="1"/>
    </xf>
    <xf numFmtId="0" fontId="34" fillId="0" borderId="12" xfId="0" applyFont="1" applyFill="1" applyBorder="1" applyAlignment="1">
      <alignment horizontal="left" vertical="center" shrinkToFit="1"/>
    </xf>
    <xf numFmtId="177" fontId="34" fillId="0" borderId="12" xfId="0" applyNumberFormat="1" applyFont="1" applyBorder="1" applyAlignment="1">
      <alignment horizontal="center" vertical="center" shrinkToFit="1"/>
    </xf>
    <xf numFmtId="0" fontId="34" fillId="0" borderId="12" xfId="0" applyFont="1" applyFill="1" applyBorder="1" applyAlignment="1">
      <alignment vertical="center" shrinkToFit="1"/>
    </xf>
    <xf numFmtId="38" fontId="34" fillId="0" borderId="12" xfId="44" applyFont="1" applyFill="1" applyBorder="1" applyAlignment="1">
      <alignment horizontal="right" vertical="center" shrinkToFit="1"/>
    </xf>
    <xf numFmtId="177" fontId="34" fillId="0" borderId="12" xfId="0" applyNumberFormat="1" applyFont="1" applyFill="1" applyBorder="1" applyAlignment="1">
      <alignment horizontal="center" vertical="center" shrinkToFit="1"/>
    </xf>
    <xf numFmtId="0" fontId="34" fillId="0" borderId="41" xfId="0" applyFont="1" applyFill="1" applyBorder="1" applyAlignment="1">
      <alignment horizontal="center" vertical="center" shrinkToFit="1"/>
    </xf>
    <xf numFmtId="0" fontId="34" fillId="0" borderId="20" xfId="0" applyFont="1" applyBorder="1" applyAlignment="1">
      <alignment horizontal="left" vertical="center" shrinkToFit="1"/>
    </xf>
    <xf numFmtId="0" fontId="34" fillId="0" borderId="20" xfId="0" applyFont="1" applyFill="1" applyBorder="1" applyAlignment="1">
      <alignment horizontal="left" vertical="center" shrinkToFit="1"/>
    </xf>
    <xf numFmtId="0" fontId="34" fillId="0" borderId="20" xfId="0" applyFont="1" applyBorder="1" applyAlignment="1">
      <alignment vertical="center" shrinkToFit="1"/>
    </xf>
    <xf numFmtId="38" fontId="34" fillId="0" borderId="20" xfId="44" applyFont="1" applyBorder="1" applyAlignment="1">
      <alignment horizontal="right" vertical="center" shrinkToFit="1"/>
    </xf>
    <xf numFmtId="177" fontId="34" fillId="0" borderId="20" xfId="0" applyNumberFormat="1" applyFont="1" applyBorder="1" applyAlignment="1">
      <alignment horizontal="center" vertical="center" shrinkToFit="1"/>
    </xf>
    <xf numFmtId="0" fontId="34" fillId="0" borderId="42" xfId="0" applyFont="1" applyBorder="1" applyAlignment="1">
      <alignment horizontal="center" vertical="center" shrinkToFit="1"/>
    </xf>
    <xf numFmtId="0" fontId="34" fillId="0" borderId="19" xfId="0" applyFont="1" applyBorder="1" applyAlignment="1">
      <alignment horizontal="left" vertical="center" shrinkToFit="1"/>
    </xf>
    <xf numFmtId="0" fontId="34" fillId="0" borderId="19" xfId="0" applyFont="1" applyFill="1" applyBorder="1" applyAlignment="1">
      <alignment horizontal="left" vertical="center" shrinkToFit="1"/>
    </xf>
    <xf numFmtId="0" fontId="34" fillId="0" borderId="19" xfId="0" applyFont="1" applyBorder="1" applyAlignment="1">
      <alignment vertical="center" shrinkToFit="1"/>
    </xf>
    <xf numFmtId="38" fontId="34" fillId="0" borderId="19" xfId="44" applyFont="1" applyBorder="1" applyAlignment="1">
      <alignment horizontal="right" vertical="center" shrinkToFit="1"/>
    </xf>
    <xf numFmtId="0" fontId="34" fillId="0" borderId="43" xfId="0" applyFont="1" applyBorder="1" applyAlignment="1">
      <alignment horizontal="center" vertical="center" shrinkToFit="1"/>
    </xf>
    <xf numFmtId="178" fontId="34" fillId="0" borderId="21" xfId="0" applyNumberFormat="1" applyFont="1" applyFill="1" applyBorder="1" applyAlignment="1">
      <alignment horizontal="left" vertical="center" shrinkToFit="1"/>
    </xf>
    <xf numFmtId="0" fontId="34" fillId="0" borderId="21" xfId="0" applyFont="1" applyFill="1" applyBorder="1" applyAlignment="1">
      <alignment horizontal="left" vertical="center" shrinkToFit="1"/>
    </xf>
    <xf numFmtId="0" fontId="34" fillId="0" borderId="16" xfId="0" applyFont="1" applyBorder="1" applyAlignment="1">
      <alignment horizontal="left" vertical="center" shrinkToFit="1"/>
    </xf>
    <xf numFmtId="0" fontId="34" fillId="0" borderId="16" xfId="0" applyFont="1" applyBorder="1" applyAlignment="1">
      <alignment vertical="center" shrinkToFit="1"/>
    </xf>
    <xf numFmtId="38" fontId="34" fillId="0" borderId="16" xfId="44" applyFont="1" applyBorder="1" applyAlignment="1">
      <alignment horizontal="right" vertical="center" shrinkToFit="1"/>
    </xf>
    <xf numFmtId="177" fontId="34" fillId="0" borderId="16" xfId="0" applyNumberFormat="1" applyFont="1" applyBorder="1" applyAlignment="1">
      <alignment horizontal="center" vertical="center" shrinkToFit="1"/>
    </xf>
    <xf numFmtId="0" fontId="34" fillId="0" borderId="39" xfId="0" applyFont="1" applyBorder="1" applyAlignment="1">
      <alignment horizontal="center" vertical="center" shrinkToFit="1"/>
    </xf>
    <xf numFmtId="178" fontId="34" fillId="0" borderId="12" xfId="0" applyNumberFormat="1" applyFont="1" applyFill="1" applyBorder="1" applyAlignment="1">
      <alignment vertical="center" shrinkToFit="1"/>
    </xf>
    <xf numFmtId="38" fontId="34" fillId="24" borderId="12" xfId="44" applyFont="1" applyFill="1" applyBorder="1" applyAlignment="1">
      <alignment horizontal="right" vertical="center" shrinkToFit="1"/>
    </xf>
    <xf numFmtId="0" fontId="34" fillId="0" borderId="16" xfId="0" applyFont="1" applyFill="1" applyBorder="1" applyAlignment="1">
      <alignment horizontal="left" vertical="center" shrinkToFit="1"/>
    </xf>
    <xf numFmtId="0" fontId="34" fillId="0" borderId="16" xfId="0" applyFont="1" applyFill="1" applyBorder="1" applyAlignment="1">
      <alignment vertical="center" shrinkToFit="1"/>
    </xf>
    <xf numFmtId="38" fontId="34" fillId="0" borderId="16" xfId="44" applyFont="1" applyFill="1" applyBorder="1" applyAlignment="1">
      <alignment horizontal="right" vertical="center" shrinkToFit="1"/>
    </xf>
    <xf numFmtId="177" fontId="34" fillId="0" borderId="16" xfId="0" applyNumberFormat="1" applyFont="1" applyFill="1" applyBorder="1" applyAlignment="1">
      <alignment horizontal="center" vertical="center" shrinkToFit="1"/>
    </xf>
    <xf numFmtId="0" fontId="34" fillId="0" borderId="39" xfId="0" applyFont="1" applyFill="1" applyBorder="1" applyAlignment="1">
      <alignment horizontal="center" vertical="center" shrinkToFit="1"/>
    </xf>
    <xf numFmtId="0" fontId="34" fillId="0" borderId="14" xfId="0" applyFont="1" applyFill="1" applyBorder="1" applyAlignment="1">
      <alignment vertical="center" shrinkToFit="1"/>
    </xf>
    <xf numFmtId="38" fontId="34" fillId="0" borderId="14" xfId="44" applyFont="1" applyFill="1" applyBorder="1" applyAlignment="1">
      <alignment horizontal="right" vertical="center" shrinkToFit="1"/>
    </xf>
    <xf numFmtId="38" fontId="34" fillId="0" borderId="12" xfId="45" applyFont="1" applyFill="1" applyBorder="1" applyAlignment="1">
      <alignment horizontal="left" vertical="center" shrinkToFit="1"/>
    </xf>
    <xf numFmtId="38" fontId="34" fillId="0" borderId="12" xfId="44" applyFont="1" applyFill="1" applyBorder="1" applyAlignment="1">
      <alignment horizontal="right" vertical="center" wrapText="1"/>
    </xf>
    <xf numFmtId="38" fontId="34" fillId="0" borderId="12" xfId="45" applyFont="1" applyFill="1" applyBorder="1" applyAlignment="1">
      <alignment horizontal="right" vertical="center" wrapText="1"/>
    </xf>
    <xf numFmtId="38" fontId="34" fillId="0" borderId="41" xfId="45" applyFont="1" applyFill="1" applyBorder="1" applyAlignment="1">
      <alignment horizontal="center" vertical="center"/>
    </xf>
    <xf numFmtId="38" fontId="34" fillId="0" borderId="12" xfId="45" applyFont="1" applyFill="1" applyBorder="1" applyAlignment="1">
      <alignment horizontal="center" vertical="center"/>
    </xf>
    <xf numFmtId="38" fontId="34" fillId="0" borderId="16" xfId="45" applyFont="1" applyFill="1" applyBorder="1" applyAlignment="1">
      <alignment horizontal="left" vertical="center" shrinkToFit="1"/>
    </xf>
    <xf numFmtId="38" fontId="34" fillId="0" borderId="16" xfId="44" applyFont="1" applyFill="1" applyBorder="1" applyAlignment="1">
      <alignment horizontal="right" vertical="center"/>
    </xf>
    <xf numFmtId="38" fontId="34" fillId="0" borderId="16" xfId="45" applyFont="1" applyFill="1" applyBorder="1" applyAlignment="1">
      <alignment horizontal="right" vertical="center"/>
    </xf>
    <xf numFmtId="38" fontId="34" fillId="0" borderId="16" xfId="45" applyFont="1" applyFill="1" applyBorder="1" applyAlignment="1">
      <alignment horizontal="center" vertical="center"/>
    </xf>
    <xf numFmtId="38" fontId="34" fillId="0" borderId="39" xfId="45" applyFont="1" applyFill="1" applyBorder="1" applyAlignment="1">
      <alignment horizontal="center" vertical="center"/>
    </xf>
    <xf numFmtId="38" fontId="34" fillId="0" borderId="16" xfId="44" applyFont="1" applyFill="1" applyBorder="1" applyAlignment="1">
      <alignment horizontal="right" vertical="center" wrapText="1"/>
    </xf>
    <xf numFmtId="0" fontId="34" fillId="26" borderId="21" xfId="0" applyFont="1" applyFill="1" applyBorder="1" applyAlignment="1">
      <alignment horizontal="left" vertical="center" shrinkToFit="1"/>
    </xf>
    <xf numFmtId="0" fontId="34" fillId="0" borderId="15" xfId="0" applyFont="1" applyFill="1" applyBorder="1" applyAlignment="1">
      <alignment horizontal="left" vertical="center" shrinkToFit="1"/>
    </xf>
    <xf numFmtId="38" fontId="34" fillId="0" borderId="15" xfId="44" applyFont="1" applyFill="1" applyBorder="1" applyAlignment="1">
      <alignment horizontal="right" vertical="center" shrinkToFit="1"/>
    </xf>
    <xf numFmtId="177" fontId="34" fillId="0" borderId="15" xfId="0" applyNumberFormat="1" applyFont="1" applyFill="1" applyBorder="1" applyAlignment="1">
      <alignment horizontal="center" vertical="center" shrinkToFit="1"/>
    </xf>
    <xf numFmtId="38" fontId="34" fillId="0" borderId="40" xfId="45" applyFont="1" applyFill="1" applyBorder="1" applyAlignment="1">
      <alignment horizontal="center" vertical="center"/>
    </xf>
    <xf numFmtId="38" fontId="34" fillId="0" borderId="12" xfId="44" applyFont="1" applyFill="1" applyBorder="1" applyAlignment="1">
      <alignment horizontal="right" vertical="center"/>
    </xf>
    <xf numFmtId="0" fontId="37" fillId="0" borderId="16" xfId="0" applyFont="1" applyFill="1" applyBorder="1" applyAlignment="1">
      <alignment horizontal="left" vertical="center" shrinkToFit="1"/>
    </xf>
    <xf numFmtId="0" fontId="37" fillId="0" borderId="12" xfId="0" applyFont="1" applyFill="1" applyBorder="1" applyAlignment="1">
      <alignment horizontal="left" vertical="center" shrinkToFit="1"/>
    </xf>
    <xf numFmtId="0" fontId="37" fillId="0" borderId="12" xfId="0" applyFont="1" applyFill="1" applyBorder="1" applyAlignment="1">
      <alignment vertical="center"/>
    </xf>
    <xf numFmtId="0" fontId="37" fillId="0" borderId="16" xfId="0" applyFont="1" applyFill="1" applyBorder="1" applyAlignment="1">
      <alignment vertical="center"/>
    </xf>
    <xf numFmtId="0" fontId="37" fillId="26" borderId="16" xfId="0" applyFont="1" applyFill="1" applyBorder="1" applyAlignment="1">
      <alignment horizontal="left" vertical="center" shrinkToFit="1"/>
    </xf>
    <xf numFmtId="0" fontId="34" fillId="26" borderId="16" xfId="0" applyFont="1" applyFill="1" applyBorder="1" applyAlignment="1">
      <alignment horizontal="left" vertical="center" shrinkToFit="1"/>
    </xf>
    <xf numFmtId="0" fontId="34" fillId="26" borderId="16" xfId="0" applyFont="1" applyFill="1" applyBorder="1" applyAlignment="1">
      <alignment vertical="center" shrinkToFit="1"/>
    </xf>
    <xf numFmtId="38" fontId="34" fillId="26" borderId="16" xfId="44" applyFont="1" applyFill="1" applyBorder="1" applyAlignment="1">
      <alignment horizontal="right" vertical="center" shrinkToFit="1"/>
    </xf>
    <xf numFmtId="177" fontId="34" fillId="26" borderId="16" xfId="0" applyNumberFormat="1" applyFont="1" applyFill="1" applyBorder="1" applyAlignment="1">
      <alignment horizontal="center" vertical="center" shrinkToFit="1"/>
    </xf>
    <xf numFmtId="0" fontId="34" fillId="26" borderId="39" xfId="0" applyFont="1" applyFill="1" applyBorder="1" applyAlignment="1">
      <alignment horizontal="center" vertical="center" shrinkToFit="1"/>
    </xf>
    <xf numFmtId="0" fontId="34" fillId="0" borderId="16" xfId="0" applyFont="1" applyFill="1" applyBorder="1" applyAlignment="1">
      <alignment vertical="center"/>
    </xf>
    <xf numFmtId="38" fontId="37" fillId="0" borderId="12" xfId="45" applyFont="1" applyFill="1" applyBorder="1" applyAlignment="1">
      <alignment horizontal="left" vertical="center" shrinkToFit="1"/>
    </xf>
    <xf numFmtId="38" fontId="34" fillId="0" borderId="12" xfId="44" applyFont="1" applyFill="1" applyBorder="1" applyAlignment="1">
      <alignment vertical="center" shrinkToFit="1"/>
    </xf>
    <xf numFmtId="38" fontId="34" fillId="0" borderId="12" xfId="44" applyFont="1" applyFill="1" applyBorder="1" applyAlignment="1">
      <alignment horizontal="center" vertical="center" shrinkToFit="1"/>
    </xf>
    <xf numFmtId="38" fontId="34" fillId="0" borderId="41" xfId="44" applyFont="1" applyFill="1" applyBorder="1" applyAlignment="1">
      <alignment horizontal="center" vertical="center" shrinkToFit="1"/>
    </xf>
    <xf numFmtId="38" fontId="34" fillId="0" borderId="16" xfId="44" applyFont="1" applyFill="1" applyBorder="1" applyAlignment="1">
      <alignment vertical="center" shrinkToFit="1"/>
    </xf>
    <xf numFmtId="38" fontId="34" fillId="0" borderId="39" xfId="44" applyFont="1" applyFill="1" applyBorder="1" applyAlignment="1">
      <alignment horizontal="center" vertical="center" shrinkToFit="1"/>
    </xf>
    <xf numFmtId="38" fontId="37" fillId="0" borderId="16" xfId="45" applyFont="1" applyFill="1" applyBorder="1" applyAlignment="1">
      <alignment horizontal="left" vertical="center" shrinkToFit="1"/>
    </xf>
    <xf numFmtId="0" fontId="34" fillId="0" borderId="16" xfId="0" applyFont="1" applyFill="1" applyBorder="1" applyAlignment="1">
      <alignment horizontal="left" vertical="center"/>
    </xf>
    <xf numFmtId="3" fontId="34" fillId="0" borderId="16" xfId="0" applyNumberFormat="1" applyFont="1" applyFill="1" applyBorder="1" applyAlignment="1">
      <alignment vertical="center"/>
    </xf>
    <xf numFmtId="38" fontId="34" fillId="0" borderId="16" xfId="44" applyFont="1" applyFill="1" applyBorder="1" applyAlignment="1">
      <alignment horizontal="center" vertical="center" shrinkToFit="1"/>
    </xf>
    <xf numFmtId="0" fontId="34" fillId="0" borderId="15" xfId="0" applyFont="1" applyFill="1" applyBorder="1" applyAlignment="1">
      <alignment vertical="center" shrinkToFit="1"/>
    </xf>
    <xf numFmtId="38" fontId="34" fillId="0" borderId="15" xfId="44" applyFont="1" applyFill="1" applyBorder="1" applyAlignment="1">
      <alignment vertical="center" shrinkToFit="1"/>
    </xf>
    <xf numFmtId="0" fontId="37" fillId="0" borderId="15" xfId="0" applyFont="1" applyFill="1" applyBorder="1" applyAlignment="1">
      <alignment horizontal="left" vertical="center" shrinkToFit="1"/>
    </xf>
    <xf numFmtId="0" fontId="34" fillId="0" borderId="15" xfId="0" applyFont="1" applyFill="1" applyBorder="1" applyAlignment="1">
      <alignment horizontal="left" vertical="center"/>
    </xf>
    <xf numFmtId="0" fontId="37" fillId="0" borderId="20" xfId="0" applyFont="1" applyFill="1" applyBorder="1" applyAlignment="1">
      <alignment horizontal="left" vertical="center" shrinkToFit="1"/>
    </xf>
    <xf numFmtId="0" fontId="34" fillId="0" borderId="20" xfId="0" applyFont="1" applyFill="1" applyBorder="1" applyAlignment="1">
      <alignment horizontal="left" vertical="center"/>
    </xf>
    <xf numFmtId="38" fontId="34" fillId="0" borderId="42" xfId="44" applyFont="1" applyFill="1" applyBorder="1" applyAlignment="1">
      <alignment horizontal="center" vertical="center" shrinkToFit="1"/>
    </xf>
    <xf numFmtId="38" fontId="37" fillId="0" borderId="19" xfId="45" applyFont="1" applyFill="1" applyBorder="1" applyAlignment="1">
      <alignment horizontal="left" vertical="center" shrinkToFit="1"/>
    </xf>
    <xf numFmtId="0" fontId="34" fillId="0" borderId="19" xfId="0" applyFont="1" applyFill="1" applyBorder="1" applyAlignment="1">
      <alignment horizontal="left" vertical="center"/>
    </xf>
    <xf numFmtId="38" fontId="34" fillId="0" borderId="19" xfId="44" applyFont="1" applyFill="1" applyBorder="1" applyAlignment="1">
      <alignment horizontal="right" vertical="center" shrinkToFit="1"/>
    </xf>
    <xf numFmtId="38" fontId="34" fillId="0" borderId="19" xfId="44" applyFont="1" applyFill="1" applyBorder="1" applyAlignment="1">
      <alignment horizontal="center" vertical="center" shrinkToFit="1"/>
    </xf>
    <xf numFmtId="38" fontId="34" fillId="0" borderId="43" xfId="44" applyFont="1" applyFill="1" applyBorder="1" applyAlignment="1">
      <alignment horizontal="center" vertical="center" shrinkToFit="1"/>
    </xf>
    <xf numFmtId="0" fontId="34" fillId="0" borderId="12" xfId="0" applyFont="1" applyFill="1" applyBorder="1" applyAlignment="1">
      <alignment horizontal="left" vertical="center"/>
    </xf>
    <xf numFmtId="0" fontId="34" fillId="0" borderId="12" xfId="0" applyFont="1" applyFill="1" applyBorder="1" applyAlignment="1">
      <alignment vertical="center"/>
    </xf>
    <xf numFmtId="38" fontId="34" fillId="0" borderId="21" xfId="45" applyFont="1" applyFill="1" applyBorder="1" applyAlignment="1">
      <alignment horizontal="left" vertical="center"/>
    </xf>
    <xf numFmtId="0" fontId="34" fillId="26" borderId="12" xfId="0" applyFont="1" applyFill="1" applyBorder="1" applyAlignment="1">
      <alignment horizontal="left" vertical="center" shrinkToFit="1"/>
    </xf>
    <xf numFmtId="0" fontId="34" fillId="26" borderId="12" xfId="0" applyFont="1" applyFill="1" applyBorder="1" applyAlignment="1">
      <alignment vertical="center" shrinkToFit="1"/>
    </xf>
    <xf numFmtId="38" fontId="34" fillId="26" borderId="12" xfId="44" applyFont="1" applyFill="1" applyBorder="1" applyAlignment="1">
      <alignment vertical="center"/>
    </xf>
    <xf numFmtId="38" fontId="34" fillId="26" borderId="12" xfId="44" applyFont="1" applyFill="1" applyBorder="1" applyAlignment="1">
      <alignment horizontal="center" vertical="center"/>
    </xf>
    <xf numFmtId="177" fontId="34" fillId="26" borderId="41" xfId="0" applyNumberFormat="1" applyFont="1" applyFill="1" applyBorder="1" applyAlignment="1">
      <alignment horizontal="center" vertical="center"/>
    </xf>
    <xf numFmtId="38" fontId="34" fillId="0" borderId="12" xfId="44" applyFont="1" applyBorder="1" applyAlignment="1">
      <alignment horizontal="right" vertical="center"/>
    </xf>
    <xf numFmtId="177" fontId="34" fillId="0" borderId="12" xfId="0" applyNumberFormat="1" applyFont="1" applyBorder="1" applyAlignment="1">
      <alignment horizontal="center" vertical="center"/>
    </xf>
    <xf numFmtId="0" fontId="34" fillId="0" borderId="41" xfId="0" applyFont="1" applyBorder="1" applyAlignment="1">
      <alignment horizontal="center" vertical="center"/>
    </xf>
    <xf numFmtId="0" fontId="34" fillId="0" borderId="13" xfId="0" applyFont="1" applyBorder="1" applyAlignment="1">
      <alignment horizontal="left" vertical="center" shrinkToFit="1"/>
    </xf>
    <xf numFmtId="0" fontId="34" fillId="0" borderId="13" xfId="0" applyFont="1" applyFill="1" applyBorder="1" applyAlignment="1">
      <alignment horizontal="left" vertical="center" shrinkToFit="1"/>
    </xf>
    <xf numFmtId="0" fontId="34" fillId="0" borderId="13" xfId="0" applyFont="1" applyFill="1" applyBorder="1" applyAlignment="1">
      <alignment vertical="center" shrinkToFit="1"/>
    </xf>
    <xf numFmtId="38" fontId="34" fillId="0" borderId="13" xfId="44" applyFont="1" applyFill="1" applyBorder="1" applyAlignment="1">
      <alignment horizontal="right" vertical="center" shrinkToFit="1"/>
    </xf>
    <xf numFmtId="0" fontId="34" fillId="0" borderId="44" xfId="0" applyFont="1" applyFill="1" applyBorder="1" applyAlignment="1">
      <alignment horizontal="center" vertical="center" shrinkToFit="1"/>
    </xf>
    <xf numFmtId="38" fontId="34" fillId="0" borderId="21" xfId="44" applyFont="1" applyBorder="1" applyAlignment="1">
      <alignment horizontal="left" vertical="center" shrinkToFit="1"/>
    </xf>
    <xf numFmtId="0" fontId="34" fillId="0" borderId="12" xfId="61" applyFont="1" applyFill="1" applyBorder="1" applyAlignment="1" applyProtection="1">
      <alignment horizontal="left" vertical="center" shrinkToFit="1"/>
      <protection locked="0"/>
    </xf>
    <xf numFmtId="0" fontId="34" fillId="0" borderId="14" xfId="0" applyFont="1" applyBorder="1" applyAlignment="1">
      <alignment horizontal="left" vertical="center" shrinkToFit="1"/>
    </xf>
    <xf numFmtId="0" fontId="34" fillId="0" borderId="14" xfId="0" applyFont="1" applyFill="1" applyBorder="1" applyAlignment="1">
      <alignment horizontal="left" vertical="center" shrinkToFit="1"/>
    </xf>
    <xf numFmtId="0" fontId="34" fillId="0" borderId="14" xfId="0" applyFont="1" applyBorder="1" applyAlignment="1">
      <alignment vertical="center" shrinkToFit="1"/>
    </xf>
    <xf numFmtId="38" fontId="34" fillId="0" borderId="14" xfId="44" applyFont="1" applyBorder="1" applyAlignment="1">
      <alignment horizontal="right" vertical="center" shrinkToFit="1"/>
    </xf>
    <xf numFmtId="177" fontId="34" fillId="0" borderId="14" xfId="0" applyNumberFormat="1" applyFont="1" applyBorder="1" applyAlignment="1">
      <alignment horizontal="center" vertical="center" shrinkToFit="1"/>
    </xf>
    <xf numFmtId="0" fontId="34" fillId="0" borderId="45" xfId="0" applyFont="1" applyBorder="1" applyAlignment="1">
      <alignment horizontal="center" vertical="center" shrinkToFit="1"/>
    </xf>
    <xf numFmtId="178" fontId="34" fillId="0" borderId="16" xfId="0" applyNumberFormat="1" applyFont="1" applyFill="1" applyBorder="1" applyAlignment="1">
      <alignment vertical="center" shrinkToFit="1"/>
    </xf>
    <xf numFmtId="38" fontId="34" fillId="24" borderId="16" xfId="44" applyFont="1" applyFill="1" applyBorder="1" applyAlignment="1">
      <alignment horizontal="right" vertical="center" shrinkToFit="1"/>
    </xf>
    <xf numFmtId="38" fontId="34" fillId="0" borderId="15" xfId="44" applyFont="1" applyBorder="1" applyAlignment="1">
      <alignment horizontal="right" vertical="center" shrinkToFit="1"/>
    </xf>
    <xf numFmtId="0" fontId="34" fillId="0" borderId="40" xfId="0" applyFont="1" applyBorder="1" applyAlignment="1">
      <alignment horizontal="center" vertical="center" shrinkToFit="1"/>
    </xf>
    <xf numFmtId="177" fontId="34" fillId="0" borderId="14" xfId="0" applyNumberFormat="1" applyFont="1" applyFill="1" applyBorder="1" applyAlignment="1">
      <alignment horizontal="center" vertical="center" shrinkToFit="1"/>
    </xf>
    <xf numFmtId="0" fontId="34" fillId="0" borderId="45" xfId="0" applyFont="1" applyFill="1" applyBorder="1" applyAlignment="1">
      <alignment horizontal="center" vertical="center" shrinkToFit="1"/>
    </xf>
    <xf numFmtId="177" fontId="34" fillId="26" borderId="14" xfId="0" applyNumberFormat="1" applyFont="1" applyFill="1" applyBorder="1" applyAlignment="1">
      <alignment horizontal="center" vertical="center" shrinkToFit="1"/>
    </xf>
    <xf numFmtId="38" fontId="34" fillId="0" borderId="12" xfId="44" applyFont="1" applyBorder="1" applyAlignment="1">
      <alignment vertical="center"/>
    </xf>
    <xf numFmtId="38" fontId="34" fillId="0" borderId="12" xfId="44" applyFont="1" applyBorder="1" applyAlignment="1">
      <alignment horizontal="center" vertical="center"/>
    </xf>
    <xf numFmtId="177" fontId="34" fillId="0" borderId="41" xfId="0" applyNumberFormat="1" applyFont="1" applyBorder="1" applyAlignment="1">
      <alignment horizontal="center" vertical="center"/>
    </xf>
    <xf numFmtId="0" fontId="34" fillId="0" borderId="27" xfId="0" applyFont="1" applyFill="1" applyBorder="1" applyAlignment="1">
      <alignment horizontal="left" vertical="center" shrinkToFit="1"/>
    </xf>
    <xf numFmtId="38" fontId="34" fillId="0" borderId="27" xfId="44" applyFont="1" applyFill="1" applyBorder="1" applyAlignment="1">
      <alignment horizontal="right" vertical="center" shrinkToFit="1"/>
    </xf>
    <xf numFmtId="38" fontId="37" fillId="0" borderId="13" xfId="45" applyFont="1" applyFill="1" applyBorder="1" applyAlignment="1">
      <alignment horizontal="left" vertical="center" shrinkToFit="1"/>
    </xf>
    <xf numFmtId="0" fontId="34" fillId="0" borderId="13" xfId="0" applyFont="1" applyFill="1" applyBorder="1" applyAlignment="1">
      <alignment horizontal="left" vertical="center"/>
    </xf>
    <xf numFmtId="38" fontId="34" fillId="0" borderId="13" xfId="44" applyFont="1" applyFill="1" applyBorder="1" applyAlignment="1">
      <alignment horizontal="center" vertical="center" shrinkToFit="1"/>
    </xf>
    <xf numFmtId="38" fontId="34" fillId="0" borderId="44" xfId="44" applyFont="1" applyFill="1" applyBorder="1" applyAlignment="1">
      <alignment horizontal="center" vertical="center" shrinkToFit="1"/>
    </xf>
    <xf numFmtId="0" fontId="34" fillId="0" borderId="22" xfId="0" applyFont="1" applyFill="1" applyBorder="1" applyAlignment="1">
      <alignment horizontal="right" vertical="center" shrinkToFit="1"/>
    </xf>
    <xf numFmtId="38" fontId="34" fillId="0" borderId="12" xfId="44" applyFont="1" applyBorder="1" applyAlignment="1">
      <alignment horizontal="center" vertical="center" shrinkToFit="1"/>
    </xf>
    <xf numFmtId="38" fontId="34" fillId="0" borderId="41" xfId="44" applyFont="1" applyBorder="1" applyAlignment="1">
      <alignment horizontal="center" vertical="center" shrinkToFit="1"/>
    </xf>
    <xf numFmtId="176" fontId="38" fillId="0" borderId="21" xfId="0" applyNumberFormat="1" applyFont="1" applyBorder="1" applyAlignment="1">
      <alignment vertical="center" shrinkToFit="1"/>
    </xf>
    <xf numFmtId="3" fontId="34" fillId="0" borderId="12" xfId="0" applyNumberFormat="1" applyFont="1" applyFill="1" applyBorder="1" applyAlignment="1">
      <alignment vertical="center"/>
    </xf>
    <xf numFmtId="0" fontId="34" fillId="0" borderId="16" xfId="0" applyFont="1" applyBorder="1" applyAlignment="1">
      <alignment horizontal="center" vertical="center" shrinkToFit="1"/>
    </xf>
    <xf numFmtId="0" fontId="34" fillId="0" borderId="40" xfId="0" applyFont="1" applyFill="1" applyBorder="1" applyAlignment="1">
      <alignment horizontal="center" vertical="center" shrinkToFit="1"/>
    </xf>
    <xf numFmtId="0" fontId="34" fillId="0" borderId="18" xfId="0" applyFont="1" applyFill="1" applyBorder="1" applyAlignment="1">
      <alignment horizontal="left" vertical="center" shrinkToFit="1"/>
    </xf>
    <xf numFmtId="0" fontId="34" fillId="0" borderId="17" xfId="0" applyFont="1" applyFill="1" applyBorder="1" applyAlignment="1">
      <alignment horizontal="left" vertical="center" shrinkToFit="1"/>
    </xf>
    <xf numFmtId="0" fontId="34" fillId="0" borderId="20" xfId="0" applyFont="1" applyFill="1" applyBorder="1" applyAlignment="1">
      <alignment vertical="center" shrinkToFit="1"/>
    </xf>
    <xf numFmtId="38" fontId="34" fillId="0" borderId="20" xfId="44" applyFont="1" applyFill="1" applyBorder="1" applyAlignment="1">
      <alignment horizontal="right" vertical="center" shrinkToFit="1"/>
    </xf>
    <xf numFmtId="177" fontId="34" fillId="0" borderId="20" xfId="0" applyNumberFormat="1" applyFont="1" applyFill="1" applyBorder="1" applyAlignment="1">
      <alignment horizontal="center" vertical="center" shrinkToFit="1"/>
    </xf>
    <xf numFmtId="0" fontId="34" fillId="0" borderId="42" xfId="0" applyFont="1" applyFill="1" applyBorder="1" applyAlignment="1">
      <alignment horizontal="center" vertical="center" shrinkToFit="1"/>
    </xf>
    <xf numFmtId="0" fontId="34" fillId="0" borderId="19" xfId="0" applyFont="1" applyFill="1" applyBorder="1" applyAlignment="1">
      <alignment vertical="center" shrinkToFit="1"/>
    </xf>
    <xf numFmtId="0" fontId="37" fillId="0" borderId="14" xfId="0" applyFont="1" applyFill="1" applyBorder="1" applyAlignment="1">
      <alignment horizontal="left" vertical="center" shrinkToFit="1"/>
    </xf>
    <xf numFmtId="38" fontId="34" fillId="0" borderId="40" xfId="44" applyFont="1" applyFill="1" applyBorder="1" applyAlignment="1">
      <alignment horizontal="center" vertical="center" shrinkToFit="1"/>
    </xf>
    <xf numFmtId="38" fontId="37" fillId="0" borderId="14" xfId="45" applyFont="1" applyFill="1" applyBorder="1" applyAlignment="1">
      <alignment horizontal="left" vertical="center" shrinkToFit="1"/>
    </xf>
    <xf numFmtId="0" fontId="34" fillId="0" borderId="14" xfId="0" applyFont="1" applyFill="1" applyBorder="1" applyAlignment="1">
      <alignment horizontal="left" vertical="center"/>
    </xf>
    <xf numFmtId="38" fontId="34" fillId="0" borderId="14" xfId="44" applyFont="1" applyFill="1" applyBorder="1" applyAlignment="1">
      <alignment horizontal="center" vertical="center" shrinkToFit="1"/>
    </xf>
    <xf numFmtId="0" fontId="34" fillId="0" borderId="13" xfId="0" applyFont="1" applyBorder="1" applyAlignment="1">
      <alignment vertical="center" shrinkToFit="1"/>
    </xf>
    <xf numFmtId="38" fontId="34" fillId="0" borderId="13" xfId="44" applyFont="1" applyBorder="1" applyAlignment="1">
      <alignment horizontal="center" vertical="center" shrinkToFit="1"/>
    </xf>
    <xf numFmtId="177" fontId="34" fillId="0" borderId="13" xfId="0" applyNumberFormat="1" applyFont="1" applyBorder="1" applyAlignment="1">
      <alignment horizontal="center" vertical="center" shrinkToFit="1"/>
    </xf>
    <xf numFmtId="38" fontId="34" fillId="0" borderId="14" xfId="44" applyFont="1" applyFill="1" applyBorder="1" applyAlignment="1">
      <alignment horizontal="right" vertical="center"/>
    </xf>
    <xf numFmtId="38" fontId="34" fillId="0" borderId="14" xfId="45" applyFont="1" applyFill="1" applyBorder="1" applyAlignment="1">
      <alignment horizontal="right" vertical="center"/>
    </xf>
    <xf numFmtId="38" fontId="34" fillId="0" borderId="45" xfId="45" applyFont="1" applyFill="1" applyBorder="1" applyAlignment="1">
      <alignment horizontal="center" vertical="center"/>
    </xf>
    <xf numFmtId="38" fontId="34" fillId="0" borderId="16" xfId="44" applyFont="1" applyBorder="1" applyAlignment="1">
      <alignment vertical="center"/>
    </xf>
    <xf numFmtId="38" fontId="34" fillId="0" borderId="16" xfId="44" applyFont="1" applyBorder="1" applyAlignment="1">
      <alignment horizontal="center" vertical="center"/>
    </xf>
    <xf numFmtId="177" fontId="34" fillId="0" borderId="39" xfId="0" applyNumberFormat="1" applyFont="1" applyBorder="1" applyAlignment="1">
      <alignment horizontal="center" vertical="center"/>
    </xf>
    <xf numFmtId="38" fontId="34" fillId="26" borderId="12" xfId="44" applyFont="1" applyFill="1" applyBorder="1" applyAlignment="1">
      <alignment horizontal="right" vertical="center" shrinkToFit="1"/>
    </xf>
    <xf numFmtId="177" fontId="34" fillId="26" borderId="12" xfId="0" applyNumberFormat="1" applyFont="1" applyFill="1" applyBorder="1" applyAlignment="1">
      <alignment horizontal="center" vertical="center" shrinkToFit="1"/>
    </xf>
    <xf numFmtId="0" fontId="34" fillId="26" borderId="41" xfId="0" applyFont="1" applyFill="1" applyBorder="1" applyAlignment="1">
      <alignment horizontal="center" vertical="center" shrinkToFit="1"/>
    </xf>
    <xf numFmtId="38" fontId="34" fillId="0" borderId="16" xfId="44" applyFont="1" applyBorder="1" applyAlignment="1">
      <alignment horizontal="right" vertical="center"/>
    </xf>
    <xf numFmtId="177" fontId="34" fillId="0" borderId="16" xfId="0" applyNumberFormat="1" applyFont="1" applyBorder="1" applyAlignment="1">
      <alignment horizontal="center" vertical="center"/>
    </xf>
    <xf numFmtId="0" fontId="34" fillId="0" borderId="39" xfId="0" applyFont="1" applyBorder="1" applyAlignment="1">
      <alignment horizontal="center" vertical="center"/>
    </xf>
    <xf numFmtId="38" fontId="34" fillId="0" borderId="12" xfId="45" applyFont="1" applyFill="1" applyBorder="1" applyAlignment="1">
      <alignment horizontal="right" vertical="center"/>
    </xf>
    <xf numFmtId="0" fontId="37" fillId="0" borderId="29" xfId="0" applyFont="1" applyFill="1" applyBorder="1" applyAlignment="1">
      <alignment horizontal="left" vertical="center" shrinkToFit="1"/>
    </xf>
    <xf numFmtId="0" fontId="34" fillId="0" borderId="29" xfId="0" applyFont="1" applyFill="1" applyBorder="1" applyAlignment="1">
      <alignment horizontal="left" vertical="center" shrinkToFit="1"/>
    </xf>
    <xf numFmtId="0" fontId="34" fillId="0" borderId="29" xfId="0" applyFont="1" applyFill="1" applyBorder="1" applyAlignment="1">
      <alignment vertical="center" shrinkToFit="1"/>
    </xf>
    <xf numFmtId="38" fontId="34" fillId="0" borderId="29" xfId="44" applyFont="1" applyFill="1" applyBorder="1" applyAlignment="1">
      <alignment horizontal="right" vertical="center" shrinkToFit="1"/>
    </xf>
    <xf numFmtId="177" fontId="34" fillId="0" borderId="29" xfId="0" applyNumberFormat="1" applyFont="1" applyFill="1" applyBorder="1" applyAlignment="1">
      <alignment horizontal="center" vertical="center" shrinkToFit="1"/>
    </xf>
    <xf numFmtId="0" fontId="34" fillId="0" borderId="48" xfId="0" applyFont="1" applyFill="1" applyBorder="1" applyAlignment="1">
      <alignment horizontal="center" vertical="center" shrinkToFit="1"/>
    </xf>
    <xf numFmtId="0" fontId="37" fillId="0" borderId="20" xfId="0" applyFont="1" applyFill="1" applyBorder="1" applyAlignment="1">
      <alignment vertical="center"/>
    </xf>
    <xf numFmtId="0" fontId="37" fillId="0" borderId="19" xfId="0" applyFont="1" applyFill="1" applyBorder="1" applyAlignment="1">
      <alignment horizontal="left" vertical="center" shrinkToFit="1"/>
    </xf>
    <xf numFmtId="0" fontId="37" fillId="0" borderId="19" xfId="0" applyFont="1" applyFill="1" applyBorder="1" applyAlignment="1">
      <alignment vertical="center"/>
    </xf>
    <xf numFmtId="177" fontId="34" fillId="0" borderId="19" xfId="0" applyNumberFormat="1" applyFont="1" applyFill="1" applyBorder="1" applyAlignment="1">
      <alignment horizontal="center" vertical="center" shrinkToFit="1"/>
    </xf>
    <xf numFmtId="0" fontId="34" fillId="0" borderId="43" xfId="0" applyFont="1" applyFill="1" applyBorder="1" applyAlignment="1">
      <alignment horizontal="center" vertical="center" shrinkToFit="1"/>
    </xf>
    <xf numFmtId="0" fontId="34" fillId="0" borderId="12" xfId="0" applyFont="1" applyFill="1" applyBorder="1" applyAlignment="1">
      <alignment horizontal="center" vertical="center" shrinkToFit="1"/>
    </xf>
    <xf numFmtId="38" fontId="37" fillId="0" borderId="21" xfId="45" applyFont="1" applyFill="1" applyBorder="1" applyAlignment="1">
      <alignment horizontal="left" vertical="center" shrinkToFit="1"/>
    </xf>
    <xf numFmtId="0" fontId="34" fillId="0" borderId="16" xfId="0" applyFont="1" applyFill="1" applyBorder="1" applyAlignment="1">
      <alignment horizontal="center" vertical="center" shrinkToFit="1"/>
    </xf>
    <xf numFmtId="177" fontId="34" fillId="0" borderId="13" xfId="0" applyNumberFormat="1" applyFont="1" applyFill="1" applyBorder="1" applyAlignment="1">
      <alignment horizontal="center" vertical="center" shrinkToFit="1"/>
    </xf>
    <xf numFmtId="0" fontId="34" fillId="0" borderId="25" xfId="0" applyFont="1" applyFill="1" applyBorder="1" applyAlignment="1">
      <alignment horizontal="left" vertical="center" shrinkToFit="1"/>
    </xf>
    <xf numFmtId="38" fontId="34" fillId="0" borderId="25" xfId="44" applyFont="1" applyFill="1" applyBorder="1" applyAlignment="1">
      <alignment horizontal="right" vertical="center" shrinkToFit="1"/>
    </xf>
    <xf numFmtId="0" fontId="34" fillId="0" borderId="29" xfId="0" applyFont="1" applyFill="1" applyBorder="1" applyAlignment="1">
      <alignment horizontal="center" vertical="center" shrinkToFit="1"/>
    </xf>
    <xf numFmtId="178" fontId="34" fillId="0" borderId="29" xfId="0" applyNumberFormat="1" applyFont="1" applyFill="1" applyBorder="1" applyAlignment="1">
      <alignment vertical="center" shrinkToFit="1"/>
    </xf>
    <xf numFmtId="38" fontId="37" fillId="26" borderId="12" xfId="45" applyFont="1" applyFill="1" applyBorder="1" applyAlignment="1">
      <alignment horizontal="left" vertical="center" shrinkToFit="1"/>
    </xf>
    <xf numFmtId="0" fontId="34" fillId="26" borderId="12" xfId="0" applyFont="1" applyFill="1" applyBorder="1" applyAlignment="1">
      <alignment vertical="center"/>
    </xf>
    <xf numFmtId="38" fontId="34" fillId="26" borderId="12" xfId="44" applyFont="1" applyFill="1" applyBorder="1" applyAlignment="1">
      <alignment vertical="center" shrinkToFit="1"/>
    </xf>
    <xf numFmtId="38" fontId="34" fillId="26" borderId="12" xfId="44" applyFont="1" applyFill="1" applyBorder="1" applyAlignment="1">
      <alignment horizontal="center" vertical="center" shrinkToFit="1"/>
    </xf>
    <xf numFmtId="38" fontId="34" fillId="26" borderId="41" xfId="44" applyFont="1" applyFill="1" applyBorder="1" applyAlignment="1">
      <alignment horizontal="center" vertical="center" shrinkToFit="1"/>
    </xf>
    <xf numFmtId="0" fontId="37" fillId="0" borderId="13" xfId="0" applyFont="1" applyFill="1" applyBorder="1" applyAlignment="1">
      <alignment horizontal="left" vertical="center" shrinkToFit="1"/>
    </xf>
    <xf numFmtId="38" fontId="34" fillId="0" borderId="44" xfId="45" applyFont="1" applyFill="1" applyBorder="1" applyAlignment="1">
      <alignment horizontal="center" vertical="center"/>
    </xf>
    <xf numFmtId="0" fontId="37" fillId="0" borderId="13" xfId="0" applyFont="1" applyFill="1" applyBorder="1" applyAlignment="1">
      <alignment vertical="center"/>
    </xf>
    <xf numFmtId="0" fontId="34" fillId="0" borderId="51" xfId="0" applyFont="1" applyBorder="1" applyAlignment="1">
      <alignment horizontal="left" vertical="center" shrinkToFit="1"/>
    </xf>
    <xf numFmtId="0" fontId="34" fillId="0" borderId="36" xfId="0" applyFont="1" applyBorder="1" applyAlignment="1">
      <alignment horizontal="left" vertical="center" shrinkToFit="1"/>
    </xf>
    <xf numFmtId="0" fontId="34" fillId="0" borderId="36" xfId="0" applyFont="1" applyFill="1" applyBorder="1" applyAlignment="1">
      <alignment horizontal="left" vertical="center" shrinkToFit="1"/>
    </xf>
    <xf numFmtId="0" fontId="34" fillId="0" borderId="15" xfId="0" applyFont="1" applyBorder="1" applyAlignment="1">
      <alignment horizontal="left" vertical="center" shrinkToFit="1"/>
    </xf>
    <xf numFmtId="0" fontId="34" fillId="0" borderId="24" xfId="0" applyFont="1" applyFill="1" applyBorder="1" applyAlignment="1">
      <alignment horizontal="right" vertical="center" shrinkToFit="1"/>
    </xf>
    <xf numFmtId="0" fontId="34" fillId="0" borderId="16" xfId="61" applyFont="1" applyFill="1" applyBorder="1" applyAlignment="1" applyProtection="1">
      <alignment horizontal="left" vertical="center" shrinkToFit="1"/>
      <protection locked="0"/>
    </xf>
    <xf numFmtId="0" fontId="34" fillId="0" borderId="38" xfId="0" applyFont="1" applyBorder="1" applyAlignment="1">
      <alignment horizontal="right" vertical="center" shrinkToFit="1"/>
    </xf>
    <xf numFmtId="49" fontId="34" fillId="0" borderId="14" xfId="0" applyNumberFormat="1" applyFont="1" applyBorder="1" applyAlignment="1">
      <alignment horizontal="left" vertical="center" shrinkToFit="1"/>
    </xf>
    <xf numFmtId="0" fontId="34" fillId="0" borderId="23" xfId="0" applyFont="1" applyBorder="1" applyAlignment="1">
      <alignment horizontal="left" vertical="center" shrinkToFit="1"/>
    </xf>
    <xf numFmtId="0" fontId="38" fillId="0" borderId="0" xfId="0" applyFont="1" applyBorder="1" applyAlignment="1">
      <alignment vertical="center" shrinkToFit="1"/>
    </xf>
    <xf numFmtId="49" fontId="34" fillId="0" borderId="16" xfId="0" applyNumberFormat="1" applyFont="1" applyBorder="1" applyAlignment="1">
      <alignment horizontal="left" vertical="center" shrinkToFit="1"/>
    </xf>
    <xf numFmtId="49" fontId="34" fillId="0" borderId="16" xfId="0" applyNumberFormat="1" applyFont="1" applyFill="1" applyBorder="1" applyAlignment="1">
      <alignment horizontal="left" vertical="center" shrinkToFit="1"/>
    </xf>
    <xf numFmtId="0" fontId="38" fillId="0" borderId="55" xfId="0" applyFont="1" applyBorder="1" applyAlignment="1">
      <alignment vertical="center" shrinkToFit="1"/>
    </xf>
    <xf numFmtId="38" fontId="34" fillId="0" borderId="16" xfId="44" applyFont="1" applyBorder="1" applyAlignment="1">
      <alignment horizontal="center" vertical="center" shrinkToFit="1"/>
    </xf>
    <xf numFmtId="38" fontId="34" fillId="0" borderId="39" xfId="44" applyFont="1" applyBorder="1" applyAlignment="1">
      <alignment horizontal="center" vertical="center" shrinkToFit="1"/>
    </xf>
    <xf numFmtId="0" fontId="34" fillId="0" borderId="22" xfId="0" applyFont="1" applyBorder="1" applyAlignment="1">
      <alignment horizontal="right" vertical="center" shrinkToFit="1"/>
    </xf>
    <xf numFmtId="0" fontId="34" fillId="0" borderId="55" xfId="0" applyFont="1" applyBorder="1" applyAlignment="1">
      <alignment vertical="center" shrinkToFit="1"/>
    </xf>
    <xf numFmtId="0" fontId="34" fillId="0" borderId="55" xfId="0" applyFont="1" applyFill="1" applyBorder="1" applyAlignment="1">
      <alignment vertical="center" shrinkToFit="1"/>
    </xf>
    <xf numFmtId="0" fontId="34" fillId="0" borderId="0" xfId="0" applyFont="1" applyFill="1" applyAlignment="1">
      <alignment vertical="center" shrinkToFit="1"/>
    </xf>
    <xf numFmtId="49" fontId="34" fillId="0" borderId="19" xfId="0" applyNumberFormat="1" applyFont="1" applyFill="1" applyBorder="1" applyAlignment="1">
      <alignment horizontal="left" vertical="center" shrinkToFit="1"/>
    </xf>
    <xf numFmtId="49" fontId="34" fillId="0" borderId="12" xfId="0" applyNumberFormat="1" applyFont="1" applyFill="1" applyBorder="1" applyAlignment="1">
      <alignment horizontal="left" vertical="center" shrinkToFit="1"/>
    </xf>
    <xf numFmtId="49" fontId="34" fillId="26" borderId="12" xfId="0" applyNumberFormat="1" applyFont="1" applyFill="1" applyBorder="1" applyAlignment="1">
      <alignment horizontal="left" vertical="center" shrinkToFit="1"/>
    </xf>
    <xf numFmtId="49" fontId="34" fillId="0" borderId="12" xfId="0" applyNumberFormat="1" applyFont="1" applyBorder="1" applyAlignment="1">
      <alignment horizontal="left" vertical="center" shrinkToFit="1"/>
    </xf>
    <xf numFmtId="0" fontId="34" fillId="0" borderId="0" xfId="0" applyFont="1" applyBorder="1" applyAlignment="1">
      <alignment vertical="center" shrinkToFit="1"/>
    </xf>
    <xf numFmtId="49" fontId="34" fillId="0" borderId="20" xfId="0" applyNumberFormat="1" applyFont="1" applyFill="1" applyBorder="1" applyAlignment="1">
      <alignment horizontal="left" vertical="center" shrinkToFit="1"/>
    </xf>
    <xf numFmtId="177" fontId="34" fillId="0" borderId="0" xfId="0" applyNumberFormat="1" applyFont="1" applyAlignment="1">
      <alignment vertical="center" shrinkToFit="1"/>
    </xf>
    <xf numFmtId="0" fontId="34" fillId="26" borderId="19" xfId="0" applyFont="1" applyFill="1" applyBorder="1" applyAlignment="1">
      <alignment horizontal="left" vertical="center" shrinkToFit="1"/>
    </xf>
    <xf numFmtId="49" fontId="34" fillId="26" borderId="19" xfId="0" applyNumberFormat="1" applyFont="1" applyFill="1" applyBorder="1" applyAlignment="1">
      <alignment horizontal="left" vertical="center" shrinkToFit="1"/>
    </xf>
    <xf numFmtId="0" fontId="34" fillId="26" borderId="19" xfId="0" applyFont="1" applyFill="1" applyBorder="1" applyAlignment="1">
      <alignment vertical="center" shrinkToFit="1"/>
    </xf>
    <xf numFmtId="38" fontId="34" fillId="26" borderId="19" xfId="44" applyFont="1" applyFill="1" applyBorder="1" applyAlignment="1">
      <alignment horizontal="right" vertical="center" shrinkToFit="1"/>
    </xf>
    <xf numFmtId="0" fontId="34" fillId="26" borderId="43" xfId="0" applyFont="1" applyFill="1" applyBorder="1" applyAlignment="1">
      <alignment horizontal="center" vertical="center" shrinkToFit="1"/>
    </xf>
    <xf numFmtId="49" fontId="34" fillId="0" borderId="12" xfId="0" applyNumberFormat="1" applyFont="1" applyBorder="1" applyAlignment="1">
      <alignment horizontal="left" vertical="center"/>
    </xf>
    <xf numFmtId="176" fontId="34" fillId="0" borderId="0" xfId="0" applyNumberFormat="1" applyFont="1" applyAlignment="1">
      <alignment vertical="center" shrinkToFit="1"/>
    </xf>
    <xf numFmtId="177" fontId="34" fillId="0" borderId="12" xfId="0" applyNumberFormat="1" applyFont="1" applyBorder="1" applyAlignment="1">
      <alignment horizontal="left" vertical="center" shrinkToFit="1"/>
    </xf>
    <xf numFmtId="0" fontId="37" fillId="26" borderId="12" xfId="0" applyFont="1" applyFill="1" applyBorder="1" applyAlignment="1">
      <alignment horizontal="left" vertical="center" shrinkToFit="1"/>
    </xf>
    <xf numFmtId="0" fontId="34" fillId="0" borderId="21" xfId="0" applyFont="1" applyFill="1" applyBorder="1" applyAlignment="1">
      <alignment horizontal="left" vertical="center" wrapText="1" shrinkToFit="1"/>
    </xf>
    <xf numFmtId="49" fontId="34" fillId="26" borderId="12" xfId="0" applyNumberFormat="1" applyFont="1" applyFill="1" applyBorder="1" applyAlignment="1">
      <alignment horizontal="left" vertical="center"/>
    </xf>
    <xf numFmtId="177" fontId="34" fillId="0" borderId="0" xfId="0" applyNumberFormat="1" applyFont="1" applyBorder="1" applyAlignment="1">
      <alignment vertical="center" shrinkToFit="1"/>
    </xf>
    <xf numFmtId="49" fontId="34" fillId="24" borderId="0" xfId="0" applyNumberFormat="1" applyFont="1" applyFill="1" applyBorder="1" applyAlignment="1">
      <alignment vertical="center" shrinkToFit="1"/>
    </xf>
    <xf numFmtId="0" fontId="34" fillId="0" borderId="56" xfId="0" applyFont="1" applyFill="1" applyBorder="1" applyAlignment="1">
      <alignment horizontal="left" vertical="center" shrinkToFit="1"/>
    </xf>
    <xf numFmtId="0" fontId="34" fillId="0" borderId="57" xfId="0" applyFont="1" applyFill="1" applyBorder="1" applyAlignment="1">
      <alignment horizontal="left" vertical="center" shrinkToFit="1"/>
    </xf>
    <xf numFmtId="0" fontId="34" fillId="0" borderId="58" xfId="0" applyFont="1" applyFill="1" applyBorder="1" applyAlignment="1">
      <alignment horizontal="left" vertical="center" shrinkToFit="1"/>
    </xf>
    <xf numFmtId="49" fontId="34" fillId="0" borderId="14" xfId="0" applyNumberFormat="1" applyFont="1" applyFill="1" applyBorder="1" applyAlignment="1">
      <alignment horizontal="left" vertical="center" shrinkToFit="1"/>
    </xf>
    <xf numFmtId="3" fontId="34" fillId="0" borderId="16" xfId="0" applyNumberFormat="1" applyFont="1" applyFill="1" applyBorder="1" applyAlignment="1">
      <alignment horizontal="right" vertical="center" shrinkToFit="1"/>
    </xf>
    <xf numFmtId="49" fontId="34" fillId="26" borderId="16" xfId="0" applyNumberFormat="1" applyFont="1" applyFill="1" applyBorder="1" applyAlignment="1">
      <alignment horizontal="left" vertical="center" shrinkToFit="1"/>
    </xf>
    <xf numFmtId="38" fontId="34" fillId="0" borderId="14" xfId="44" applyFont="1" applyFill="1" applyBorder="1" applyAlignment="1">
      <alignment vertical="center" shrinkToFit="1"/>
    </xf>
    <xf numFmtId="38" fontId="34" fillId="0" borderId="45" xfId="44" applyFont="1" applyFill="1" applyBorder="1" applyAlignment="1">
      <alignment horizontal="center" vertical="center" shrinkToFit="1"/>
    </xf>
    <xf numFmtId="49" fontId="34" fillId="0" borderId="16" xfId="0" applyNumberFormat="1" applyFont="1" applyBorder="1" applyAlignment="1">
      <alignment horizontal="left" vertical="center"/>
    </xf>
    <xf numFmtId="177" fontId="34" fillId="0" borderId="14" xfId="0" applyNumberFormat="1" applyFont="1" applyBorder="1" applyAlignment="1">
      <alignment horizontal="center" vertical="center"/>
    </xf>
    <xf numFmtId="38" fontId="34" fillId="0" borderId="15" xfId="44" applyFont="1" applyFill="1" applyBorder="1" applyAlignment="1">
      <alignment horizontal="center" vertical="center" shrinkToFit="1"/>
    </xf>
    <xf numFmtId="177" fontId="34" fillId="0" borderId="41" xfId="0" applyNumberFormat="1" applyFont="1" applyFill="1" applyBorder="1" applyAlignment="1">
      <alignment horizontal="center" vertical="center" shrinkToFit="1"/>
    </xf>
    <xf numFmtId="49" fontId="34" fillId="0" borderId="20" xfId="0" applyNumberFormat="1" applyFont="1" applyBorder="1" applyAlignment="1">
      <alignment horizontal="left" vertical="center" shrinkToFit="1"/>
    </xf>
    <xf numFmtId="49" fontId="34" fillId="0" borderId="19" xfId="0" applyNumberFormat="1" applyFont="1" applyBorder="1" applyAlignment="1">
      <alignment horizontal="left" vertical="center" shrinkToFit="1"/>
    </xf>
    <xf numFmtId="0" fontId="34" fillId="0" borderId="0" xfId="0" applyFont="1" applyFill="1" applyBorder="1" applyAlignment="1">
      <alignment vertical="center" shrinkToFit="1"/>
    </xf>
    <xf numFmtId="49" fontId="34" fillId="0" borderId="28" xfId="0" applyNumberFormat="1" applyFont="1" applyBorder="1" applyAlignment="1">
      <alignment horizontal="left" vertical="center" shrinkToFit="1"/>
    </xf>
    <xf numFmtId="49" fontId="34" fillId="0" borderId="28" xfId="0" applyNumberFormat="1" applyFont="1" applyFill="1" applyBorder="1" applyAlignment="1">
      <alignment horizontal="left" vertical="center" shrinkToFit="1"/>
    </xf>
    <xf numFmtId="49" fontId="34" fillId="0" borderId="27" xfId="0" applyNumberFormat="1" applyFont="1" applyFill="1" applyBorder="1" applyAlignment="1">
      <alignment horizontal="left" vertical="center" shrinkToFit="1"/>
    </xf>
    <xf numFmtId="0" fontId="34" fillId="0" borderId="27" xfId="0" applyFont="1" applyFill="1" applyBorder="1" applyAlignment="1">
      <alignment vertical="center" shrinkToFit="1"/>
    </xf>
    <xf numFmtId="177" fontId="34" fillId="0" borderId="27" xfId="0" applyNumberFormat="1" applyFont="1" applyFill="1" applyBorder="1" applyAlignment="1">
      <alignment horizontal="center" vertical="center" shrinkToFit="1"/>
    </xf>
    <xf numFmtId="0" fontId="34" fillId="0" borderId="46" xfId="0" applyFont="1" applyFill="1" applyBorder="1" applyAlignment="1">
      <alignment horizontal="center" vertical="center" shrinkToFit="1"/>
    </xf>
    <xf numFmtId="49" fontId="34" fillId="0" borderId="13" xfId="0" applyNumberFormat="1" applyFont="1" applyFill="1" applyBorder="1" applyAlignment="1">
      <alignment horizontal="left" vertical="center" shrinkToFit="1"/>
    </xf>
    <xf numFmtId="38" fontId="34" fillId="0" borderId="13" xfId="45" applyFont="1" applyFill="1" applyBorder="1" applyAlignment="1">
      <alignment horizontal="left" vertical="center" shrinkToFit="1"/>
    </xf>
    <xf numFmtId="38" fontId="34" fillId="0" borderId="13" xfId="44" applyFont="1" applyFill="1" applyBorder="1" applyAlignment="1">
      <alignment horizontal="right" vertical="center"/>
    </xf>
    <xf numFmtId="38" fontId="34" fillId="0" borderId="13" xfId="45" applyFont="1" applyFill="1" applyBorder="1" applyAlignment="1">
      <alignment horizontal="right" vertical="center"/>
    </xf>
    <xf numFmtId="38" fontId="34" fillId="0" borderId="13" xfId="45" applyFont="1" applyFill="1" applyBorder="1" applyAlignment="1">
      <alignment horizontal="center" vertical="center"/>
    </xf>
    <xf numFmtId="0" fontId="34" fillId="26" borderId="13" xfId="0" applyFont="1" applyFill="1" applyBorder="1" applyAlignment="1">
      <alignment horizontal="left" vertical="center" shrinkToFit="1"/>
    </xf>
    <xf numFmtId="49" fontId="34" fillId="26" borderId="13" xfId="0" applyNumberFormat="1" applyFont="1" applyFill="1" applyBorder="1" applyAlignment="1">
      <alignment horizontal="left" vertical="center" shrinkToFit="1"/>
    </xf>
    <xf numFmtId="0" fontId="34" fillId="26" borderId="13" xfId="0" applyFont="1" applyFill="1" applyBorder="1" applyAlignment="1">
      <alignment vertical="center" shrinkToFit="1"/>
    </xf>
    <xf numFmtId="38" fontId="34" fillId="26" borderId="13" xfId="44" applyFont="1" applyFill="1" applyBorder="1" applyAlignment="1">
      <alignment horizontal="right" vertical="center" shrinkToFit="1"/>
    </xf>
    <xf numFmtId="177" fontId="34" fillId="26" borderId="13" xfId="0" applyNumberFormat="1" applyFont="1" applyFill="1" applyBorder="1" applyAlignment="1">
      <alignment horizontal="center" vertical="center" shrinkToFit="1"/>
    </xf>
    <xf numFmtId="0" fontId="34" fillId="26" borderId="44" xfId="0" applyFont="1" applyFill="1" applyBorder="1" applyAlignment="1">
      <alignment horizontal="center" vertical="center" shrinkToFit="1"/>
    </xf>
    <xf numFmtId="3" fontId="34" fillId="0" borderId="13" xfId="0" applyNumberFormat="1" applyFont="1" applyFill="1" applyBorder="1" applyAlignment="1">
      <alignment vertical="center"/>
    </xf>
    <xf numFmtId="38" fontId="34" fillId="0" borderId="13" xfId="44" applyFont="1" applyFill="1" applyBorder="1" applyAlignment="1">
      <alignment vertical="center" shrinkToFit="1"/>
    </xf>
    <xf numFmtId="49" fontId="34" fillId="0" borderId="13" xfId="0" applyNumberFormat="1" applyFont="1" applyBorder="1" applyAlignment="1">
      <alignment horizontal="left" vertical="center"/>
    </xf>
    <xf numFmtId="38" fontId="34" fillId="0" borderId="13" xfId="44" applyFont="1" applyBorder="1" applyAlignment="1">
      <alignment vertical="center"/>
    </xf>
    <xf numFmtId="38" fontId="34" fillId="0" borderId="13" xfId="44" applyFont="1" applyBorder="1" applyAlignment="1">
      <alignment horizontal="center" vertical="center"/>
    </xf>
    <xf numFmtId="177" fontId="34" fillId="0" borderId="44" xfId="0" applyNumberFormat="1" applyFont="1" applyBorder="1" applyAlignment="1">
      <alignment horizontal="center" vertical="center"/>
    </xf>
    <xf numFmtId="38" fontId="37" fillId="0" borderId="25" xfId="45" applyFont="1" applyFill="1" applyBorder="1" applyAlignment="1">
      <alignment horizontal="left" vertical="center" shrinkToFit="1"/>
    </xf>
    <xf numFmtId="49" fontId="34" fillId="0" borderId="25" xfId="0" applyNumberFormat="1" applyFont="1" applyFill="1" applyBorder="1" applyAlignment="1">
      <alignment horizontal="left" vertical="center" shrinkToFit="1"/>
    </xf>
    <xf numFmtId="0" fontId="34" fillId="0" borderId="25" xfId="0" applyFont="1" applyFill="1" applyBorder="1" applyAlignment="1">
      <alignment horizontal="left" vertical="center"/>
    </xf>
    <xf numFmtId="38" fontId="34" fillId="0" borderId="25" xfId="44" applyFont="1" applyFill="1" applyBorder="1" applyAlignment="1">
      <alignment horizontal="center" vertical="center" shrinkToFit="1"/>
    </xf>
    <xf numFmtId="38" fontId="34" fillId="0" borderId="49" xfId="44" applyFont="1" applyFill="1" applyBorder="1" applyAlignment="1">
      <alignment horizontal="center" vertical="center" shrinkToFit="1"/>
    </xf>
    <xf numFmtId="0" fontId="34" fillId="0" borderId="13" xfId="0" applyFont="1" applyBorder="1" applyAlignment="1">
      <alignment horizontal="center" vertical="center" shrinkToFit="1"/>
    </xf>
    <xf numFmtId="0" fontId="34" fillId="0" borderId="20" xfId="0" applyFont="1" applyFill="1" applyBorder="1" applyAlignment="1">
      <alignment vertical="center"/>
    </xf>
    <xf numFmtId="0" fontId="34" fillId="0" borderId="19" xfId="0" applyFont="1" applyFill="1" applyBorder="1" applyAlignment="1">
      <alignment vertical="center"/>
    </xf>
    <xf numFmtId="177" fontId="34" fillId="0" borderId="13" xfId="0" applyNumberFormat="1" applyFont="1" applyBorder="1" applyAlignment="1">
      <alignment horizontal="center" vertical="center"/>
    </xf>
    <xf numFmtId="0" fontId="34" fillId="0" borderId="0" xfId="0" applyFont="1" applyFill="1" applyAlignment="1">
      <alignment horizontal="left" vertical="center" shrinkToFit="1"/>
    </xf>
    <xf numFmtId="49" fontId="34" fillId="0" borderId="15" xfId="0" applyNumberFormat="1" applyFont="1" applyFill="1" applyBorder="1" applyAlignment="1">
      <alignment horizontal="left" vertical="center" shrinkToFit="1"/>
    </xf>
    <xf numFmtId="49" fontId="34" fillId="0" borderId="15" xfId="0" applyNumberFormat="1" applyFont="1" applyBorder="1" applyAlignment="1">
      <alignment horizontal="left" vertical="center" shrinkToFit="1"/>
    </xf>
    <xf numFmtId="0" fontId="34" fillId="0" borderId="15" xfId="0" applyFont="1" applyBorder="1" applyAlignment="1">
      <alignment vertical="center" shrinkToFit="1"/>
    </xf>
    <xf numFmtId="0" fontId="34" fillId="0" borderId="26" xfId="0" applyFont="1" applyBorder="1" applyAlignment="1">
      <alignment horizontal="left" vertical="center" shrinkToFit="1"/>
    </xf>
    <xf numFmtId="49" fontId="34" fillId="0" borderId="26" xfId="0" applyNumberFormat="1" applyFont="1" applyFill="1" applyBorder="1" applyAlignment="1">
      <alignment horizontal="left" vertical="center" shrinkToFit="1"/>
    </xf>
    <xf numFmtId="0" fontId="34" fillId="0" borderId="26" xfId="0" applyFont="1" applyBorder="1" applyAlignment="1">
      <alignment vertical="center" shrinkToFit="1"/>
    </xf>
    <xf numFmtId="38" fontId="34" fillId="0" borderId="26" xfId="44" applyFont="1" applyBorder="1" applyAlignment="1">
      <alignment horizontal="right" vertical="center" shrinkToFit="1"/>
    </xf>
    <xf numFmtId="0" fontId="34" fillId="0" borderId="47" xfId="0" applyFont="1" applyBorder="1" applyAlignment="1">
      <alignment horizontal="center" vertical="center" shrinkToFit="1"/>
    </xf>
    <xf numFmtId="0" fontId="34" fillId="0" borderId="29" xfId="0" applyFont="1" applyBorder="1" applyAlignment="1">
      <alignment horizontal="left" vertical="center" shrinkToFit="1"/>
    </xf>
    <xf numFmtId="49" fontId="34" fillId="0" borderId="29" xfId="0" applyNumberFormat="1" applyFont="1" applyFill="1" applyBorder="1" applyAlignment="1">
      <alignment horizontal="left" vertical="center" shrinkToFit="1"/>
    </xf>
    <xf numFmtId="0" fontId="34" fillId="0" borderId="29" xfId="0" applyFont="1" applyBorder="1" applyAlignment="1">
      <alignment vertical="center" shrinkToFit="1"/>
    </xf>
    <xf numFmtId="38" fontId="34" fillId="0" borderId="29" xfId="44" applyFont="1" applyBorder="1" applyAlignment="1">
      <alignment horizontal="right" vertical="center" shrinkToFit="1"/>
    </xf>
    <xf numFmtId="177" fontId="34" fillId="0" borderId="29" xfId="0" applyNumberFormat="1" applyFont="1" applyBorder="1" applyAlignment="1">
      <alignment horizontal="center" vertical="center" shrinkToFit="1"/>
    </xf>
    <xf numFmtId="0" fontId="34" fillId="0" borderId="48" xfId="0" applyFont="1" applyBorder="1" applyAlignment="1">
      <alignment horizontal="center" vertical="center" shrinkToFit="1"/>
    </xf>
    <xf numFmtId="38" fontId="34" fillId="0" borderId="48" xfId="45" applyFont="1" applyFill="1" applyBorder="1" applyAlignment="1">
      <alignment horizontal="center" vertical="center"/>
    </xf>
    <xf numFmtId="0" fontId="37" fillId="0" borderId="29" xfId="0" applyFont="1" applyFill="1" applyBorder="1" applyAlignment="1">
      <alignment vertical="center"/>
    </xf>
    <xf numFmtId="0" fontId="34" fillId="26" borderId="29" xfId="0" applyFont="1" applyFill="1" applyBorder="1" applyAlignment="1">
      <alignment horizontal="left" vertical="center" shrinkToFit="1"/>
    </xf>
    <xf numFmtId="49" fontId="34" fillId="26" borderId="29" xfId="0" applyNumberFormat="1" applyFont="1" applyFill="1" applyBorder="1" applyAlignment="1">
      <alignment horizontal="left" vertical="center" shrinkToFit="1"/>
    </xf>
    <xf numFmtId="0" fontId="34" fillId="26" borderId="29" xfId="0" applyFont="1" applyFill="1" applyBorder="1" applyAlignment="1">
      <alignment vertical="center" shrinkToFit="1"/>
    </xf>
    <xf numFmtId="38" fontId="34" fillId="26" borderId="29" xfId="44" applyFont="1" applyFill="1" applyBorder="1" applyAlignment="1">
      <alignment horizontal="right" vertical="center" shrinkToFit="1"/>
    </xf>
    <xf numFmtId="177" fontId="34" fillId="26" borderId="29" xfId="0" applyNumberFormat="1" applyFont="1" applyFill="1" applyBorder="1" applyAlignment="1">
      <alignment horizontal="center" vertical="center" shrinkToFit="1"/>
    </xf>
    <xf numFmtId="0" fontId="34" fillId="26" borderId="48" xfId="0" applyFont="1" applyFill="1" applyBorder="1" applyAlignment="1">
      <alignment horizontal="center" vertical="center" shrinkToFit="1"/>
    </xf>
    <xf numFmtId="0" fontId="34" fillId="0" borderId="29" xfId="0" applyFont="1" applyFill="1" applyBorder="1" applyAlignment="1">
      <alignment vertical="center"/>
    </xf>
    <xf numFmtId="0" fontId="34" fillId="0" borderId="59" xfId="0" applyFont="1" applyBorder="1" applyAlignment="1">
      <alignment horizontal="right" vertical="center" shrinkToFit="1"/>
    </xf>
    <xf numFmtId="49" fontId="34" fillId="0" borderId="29" xfId="0" applyNumberFormat="1" applyFont="1" applyBorder="1" applyAlignment="1">
      <alignment horizontal="left" vertical="center" shrinkToFit="1"/>
    </xf>
    <xf numFmtId="38" fontId="34" fillId="0" borderId="48" xfId="44" applyFont="1" applyBorder="1" applyAlignment="1">
      <alignment horizontal="center" vertical="center" shrinkToFit="1"/>
    </xf>
    <xf numFmtId="38" fontId="34" fillId="0" borderId="29" xfId="44" applyFont="1" applyBorder="1" applyAlignment="1">
      <alignment horizontal="center" vertical="center" shrinkToFit="1"/>
    </xf>
    <xf numFmtId="38" fontId="34" fillId="24" borderId="29" xfId="44" applyFont="1" applyFill="1" applyBorder="1" applyAlignment="1">
      <alignment horizontal="right" vertical="center" shrinkToFit="1"/>
    </xf>
    <xf numFmtId="0" fontId="34" fillId="27" borderId="0" xfId="0" applyFont="1" applyFill="1" applyAlignment="1">
      <alignment vertical="center" shrinkToFit="1"/>
    </xf>
    <xf numFmtId="0" fontId="34" fillId="26" borderId="22" xfId="0" applyFont="1" applyFill="1" applyBorder="1" applyAlignment="1">
      <alignment horizontal="right" vertical="center" shrinkToFit="1"/>
    </xf>
    <xf numFmtId="0" fontId="34" fillId="0" borderId="16" xfId="0" applyFont="1" applyFill="1" applyBorder="1" applyAlignment="1">
      <alignment horizontal="left" vertical="top" shrinkToFit="1"/>
    </xf>
    <xf numFmtId="0" fontId="37" fillId="0" borderId="15" xfId="0" applyFont="1" applyFill="1" applyBorder="1" applyAlignment="1">
      <alignment vertical="center"/>
    </xf>
    <xf numFmtId="177" fontId="34" fillId="0" borderId="15" xfId="0" applyNumberFormat="1" applyFont="1" applyBorder="1" applyAlignment="1">
      <alignment horizontal="center" vertical="center" shrinkToFit="1"/>
    </xf>
    <xf numFmtId="0" fontId="34" fillId="26" borderId="38" xfId="0" applyFont="1" applyFill="1" applyBorder="1" applyAlignment="1">
      <alignment horizontal="right" vertical="center" shrinkToFit="1"/>
    </xf>
    <xf numFmtId="0" fontId="34" fillId="0" borderId="14" xfId="0" applyFont="1" applyBorder="1" applyAlignment="1">
      <alignment horizontal="center" vertical="center" shrinkToFit="1"/>
    </xf>
    <xf numFmtId="178" fontId="34" fillId="0" borderId="50" xfId="0" applyNumberFormat="1" applyFont="1" applyFill="1" applyBorder="1" applyAlignment="1">
      <alignment horizontal="left" vertical="center" shrinkToFit="1"/>
    </xf>
    <xf numFmtId="178" fontId="34" fillId="0" borderId="36" xfId="0" applyNumberFormat="1" applyFont="1" applyFill="1" applyBorder="1" applyAlignment="1">
      <alignment horizontal="left" vertical="center" shrinkToFit="1"/>
    </xf>
    <xf numFmtId="0" fontId="34" fillId="0" borderId="60" xfId="0" applyFont="1" applyBorder="1" applyAlignment="1">
      <alignment horizontal="left" vertical="center" shrinkToFit="1"/>
    </xf>
    <xf numFmtId="49" fontId="34" fillId="0" borderId="60" xfId="0" applyNumberFormat="1" applyFont="1" applyBorder="1" applyAlignment="1">
      <alignment horizontal="left" vertical="center" shrinkToFit="1"/>
    </xf>
    <xf numFmtId="0" fontId="34" fillId="0" borderId="60" xfId="0" applyFont="1" applyBorder="1" applyAlignment="1">
      <alignment vertical="center" shrinkToFit="1"/>
    </xf>
    <xf numFmtId="38" fontId="34" fillId="0" borderId="60" xfId="44" applyFont="1" applyBorder="1" applyAlignment="1">
      <alignment horizontal="right" vertical="center" shrinkToFit="1"/>
    </xf>
    <xf numFmtId="177" fontId="34" fillId="0" borderId="60" xfId="0" applyNumberFormat="1" applyFont="1" applyBorder="1" applyAlignment="1">
      <alignment horizontal="center" vertical="center" shrinkToFit="1"/>
    </xf>
    <xf numFmtId="0" fontId="34" fillId="0" borderId="60" xfId="0" applyFont="1" applyBorder="1" applyAlignment="1">
      <alignment horizontal="center" vertical="center" shrinkToFit="1"/>
    </xf>
    <xf numFmtId="49" fontId="34" fillId="0" borderId="0" xfId="0" applyNumberFormat="1" applyFont="1" applyBorder="1" applyAlignment="1">
      <alignment horizontal="left" vertical="center" shrinkToFit="1"/>
    </xf>
    <xf numFmtId="0" fontId="36" fillId="28" borderId="61" xfId="0" applyFont="1" applyFill="1" applyBorder="1" applyAlignment="1">
      <alignment horizontal="left" vertical="center" shrinkToFit="1"/>
    </xf>
    <xf numFmtId="38" fontId="36" fillId="29" borderId="63" xfId="44" applyFont="1" applyFill="1" applyBorder="1" applyAlignment="1">
      <alignment horizontal="center" vertical="center" shrinkToFit="1"/>
    </xf>
    <xf numFmtId="0" fontId="34" fillId="0" borderId="65" xfId="0" applyFont="1" applyBorder="1" applyAlignment="1">
      <alignment horizontal="right" vertical="center" shrinkToFit="1"/>
    </xf>
    <xf numFmtId="0" fontId="34" fillId="0" borderId="65" xfId="0" applyFont="1" applyBorder="1" applyAlignment="1">
      <alignment horizontal="left" vertical="center" shrinkToFit="1"/>
    </xf>
    <xf numFmtId="49" fontId="34" fillId="0" borderId="65" xfId="0" applyNumberFormat="1" applyFont="1" applyBorder="1" applyAlignment="1">
      <alignment horizontal="left" vertical="center" shrinkToFit="1"/>
    </xf>
    <xf numFmtId="0" fontId="34" fillId="0" borderId="65" xfId="0" applyFont="1" applyBorder="1" applyAlignment="1">
      <alignment vertical="center" shrinkToFit="1"/>
    </xf>
    <xf numFmtId="38" fontId="34" fillId="0" borderId="65" xfId="44" applyFont="1" applyBorder="1" applyAlignment="1">
      <alignment horizontal="right" vertical="center" shrinkToFit="1"/>
    </xf>
    <xf numFmtId="177" fontId="34" fillId="0" borderId="65" xfId="0" applyNumberFormat="1" applyFont="1" applyBorder="1" applyAlignment="1">
      <alignment horizontal="center" vertical="center" shrinkToFit="1"/>
    </xf>
    <xf numFmtId="0" fontId="34" fillId="0" borderId="65" xfId="0" applyFont="1" applyBorder="1" applyAlignment="1">
      <alignment horizontal="center" vertical="center" shrinkToFit="1"/>
    </xf>
    <xf numFmtId="0" fontId="34" fillId="0" borderId="66" xfId="0" applyFont="1" applyBorder="1" applyAlignment="1">
      <alignment horizontal="left" vertical="center" shrinkToFit="1"/>
    </xf>
    <xf numFmtId="0" fontId="34" fillId="0" borderId="67" xfId="0" applyFont="1" applyBorder="1" applyAlignment="1">
      <alignment horizontal="left" vertical="center" shrinkToFit="1"/>
    </xf>
    <xf numFmtId="0" fontId="34" fillId="26" borderId="62" xfId="0" applyFont="1" applyFill="1" applyBorder="1" applyAlignment="1">
      <alignment horizontal="right" vertical="center" shrinkToFit="1"/>
    </xf>
    <xf numFmtId="0" fontId="34" fillId="0" borderId="68" xfId="0" applyFont="1" applyBorder="1" applyAlignment="1">
      <alignment horizontal="right" vertical="center" shrinkToFit="1"/>
    </xf>
    <xf numFmtId="0" fontId="34" fillId="25" borderId="52" xfId="0" applyFont="1" applyFill="1" applyBorder="1" applyAlignment="1">
      <alignment horizontal="center" vertical="center" shrinkToFit="1"/>
    </xf>
    <xf numFmtId="0" fontId="34" fillId="25" borderId="0" xfId="0" applyFont="1" applyFill="1" applyBorder="1" applyAlignment="1">
      <alignment horizontal="center" vertical="center" shrinkToFit="1"/>
    </xf>
    <xf numFmtId="0" fontId="34" fillId="25" borderId="53" xfId="0" applyFont="1" applyFill="1" applyBorder="1" applyAlignment="1">
      <alignment horizontal="center" vertical="center" shrinkToFit="1"/>
    </xf>
    <xf numFmtId="0" fontId="34" fillId="25" borderId="54" xfId="0" applyFont="1" applyFill="1" applyBorder="1" applyAlignment="1">
      <alignment horizontal="center" vertical="center" shrinkToFit="1"/>
    </xf>
    <xf numFmtId="0" fontId="34" fillId="25" borderId="37" xfId="0" applyFont="1" applyFill="1" applyBorder="1" applyAlignment="1">
      <alignment horizontal="center" vertical="center" shrinkToFit="1"/>
    </xf>
    <xf numFmtId="0" fontId="34" fillId="25" borderId="50" xfId="0" applyFont="1" applyFill="1" applyBorder="1" applyAlignment="1">
      <alignment horizontal="center" vertical="center" shrinkToFit="1"/>
    </xf>
    <xf numFmtId="0" fontId="36" fillId="25" borderId="37" xfId="0" applyFont="1" applyFill="1" applyBorder="1" applyAlignment="1">
      <alignment horizontal="center" vertical="center" shrinkToFit="1"/>
    </xf>
    <xf numFmtId="0" fontId="36" fillId="25" borderId="50" xfId="0" applyFont="1" applyFill="1" applyBorder="1" applyAlignment="1">
      <alignment horizontal="center" vertical="center" shrinkToFit="1"/>
    </xf>
    <xf numFmtId="0" fontId="35" fillId="28" borderId="31" xfId="0" applyFont="1" applyFill="1" applyBorder="1" applyAlignment="1">
      <alignment horizontal="right" vertical="center" shrinkToFit="1"/>
    </xf>
    <xf numFmtId="0" fontId="35" fillId="28" borderId="35" xfId="0" applyFont="1" applyFill="1" applyBorder="1" applyAlignment="1">
      <alignment horizontal="right" vertical="center" shrinkToFit="1"/>
    </xf>
    <xf numFmtId="0" fontId="36" fillId="29" borderId="22" xfId="0" applyFont="1" applyFill="1" applyBorder="1" applyAlignment="1">
      <alignment horizontal="center" vertical="center" shrinkToFit="1"/>
    </xf>
    <xf numFmtId="0" fontId="36" fillId="29" borderId="62" xfId="0" applyFont="1" applyFill="1" applyBorder="1" applyAlignment="1">
      <alignment horizontal="center" vertical="center" shrinkToFit="1"/>
    </xf>
    <xf numFmtId="0" fontId="36" fillId="29" borderId="16" xfId="0" applyFont="1" applyFill="1" applyBorder="1" applyAlignment="1">
      <alignment horizontal="center" vertical="center" shrinkToFit="1"/>
    </xf>
    <xf numFmtId="0" fontId="36" fillId="29" borderId="60" xfId="0" applyFont="1" applyFill="1" applyBorder="1" applyAlignment="1">
      <alignment horizontal="center" vertical="center" shrinkToFit="1"/>
    </xf>
    <xf numFmtId="177" fontId="36" fillId="29" borderId="16" xfId="0" applyNumberFormat="1" applyFont="1" applyFill="1" applyBorder="1" applyAlignment="1">
      <alignment horizontal="center" vertical="center" shrinkToFit="1"/>
    </xf>
    <xf numFmtId="177" fontId="36" fillId="29" borderId="60" xfId="0" applyNumberFormat="1" applyFont="1" applyFill="1" applyBorder="1" applyAlignment="1">
      <alignment horizontal="center" vertical="center" shrinkToFit="1"/>
    </xf>
    <xf numFmtId="177" fontId="36" fillId="29" borderId="32" xfId="0" applyNumberFormat="1" applyFont="1" applyFill="1" applyBorder="1" applyAlignment="1">
      <alignment horizontal="center" vertical="center" shrinkToFit="1"/>
    </xf>
    <xf numFmtId="177" fontId="36" fillId="29" borderId="64" xfId="0" applyNumberFormat="1" applyFont="1" applyFill="1" applyBorder="1" applyAlignment="1">
      <alignment horizontal="center" vertical="center" shrinkToFit="1"/>
    </xf>
    <xf numFmtId="0" fontId="34" fillId="25" borderId="30" xfId="0" applyFont="1" applyFill="1" applyBorder="1" applyAlignment="1">
      <alignment horizontal="center" vertical="center" shrinkToFit="1"/>
    </xf>
    <xf numFmtId="0" fontId="34" fillId="25" borderId="36" xfId="0" applyFont="1" applyFill="1" applyBorder="1" applyAlignment="1">
      <alignment horizontal="center" vertical="center" shrinkToFit="1"/>
    </xf>
    <xf numFmtId="0" fontId="34" fillId="25" borderId="34" xfId="0" applyFont="1" applyFill="1" applyBorder="1" applyAlignment="1">
      <alignment horizontal="center" vertical="center" shrinkToFit="1"/>
    </xf>
  </cellXfs>
  <cellStyles count="71">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entry" xfId="20"/>
    <cellStyle name="Header1" xfId="21"/>
    <cellStyle name="Header2" xfId="22"/>
    <cellStyle name="Normal_#18-Internet" xfId="23"/>
    <cellStyle name="price" xfId="24"/>
    <cellStyle name="revised" xfId="25"/>
    <cellStyle name="section" xfId="26"/>
    <cellStyle name="title"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パーセント 2" xfId="37"/>
    <cellStyle name="パーセント 3" xfId="38"/>
    <cellStyle name="メモ 2" xfId="39"/>
    <cellStyle name="リンク セル 2" xfId="40"/>
    <cellStyle name="悪い 2" xfId="41"/>
    <cellStyle name="計算 2" xfId="42"/>
    <cellStyle name="警告文 2" xfId="43"/>
    <cellStyle name="桁区切り" xfId="44" builtinId="6"/>
    <cellStyle name="桁区切り 2" xfId="45"/>
    <cellStyle name="桁区切り 3" xfId="46"/>
    <cellStyle name="桁区切り 4" xfId="47"/>
    <cellStyle name="桁区切り 5"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57"/>
    <cellStyle name="標準 11" xfId="58"/>
    <cellStyle name="標準 2" xfId="59"/>
    <cellStyle name="標準 2 2" xfId="60"/>
    <cellStyle name="標準 2_★条件書・実績報告書一式" xfId="61"/>
    <cellStyle name="標準 3" xfId="62"/>
    <cellStyle name="標準 4" xfId="63"/>
    <cellStyle name="標準 5" xfId="64"/>
    <cellStyle name="標準 6" xfId="65"/>
    <cellStyle name="標準 7" xfId="66"/>
    <cellStyle name="標準 8" xfId="67"/>
    <cellStyle name="標準 9" xfId="68"/>
    <cellStyle name="未定義" xfId="69"/>
    <cellStyle name="良い 2" xfId="7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D1502"/>
  <sheetViews>
    <sheetView tabSelected="1" view="pageBreakPreview" zoomScale="55" zoomScaleNormal="40" zoomScaleSheetLayoutView="55" workbookViewId="0">
      <pane ySplit="4" topLeftCell="A1479" activePane="bottomLeft" state="frozen"/>
      <selection pane="bottomLeft" activeCell="J3" sqref="J3:J4"/>
    </sheetView>
  </sheetViews>
  <sheetFormatPr defaultColWidth="56.6640625" defaultRowHeight="27" customHeight="1" x14ac:dyDescent="0.2"/>
  <cols>
    <col min="1" max="1" width="9.88671875" style="13" bestFit="1" customWidth="1"/>
    <col min="2" max="2" width="74.88671875" style="14" customWidth="1"/>
    <col min="3" max="3" width="37.88671875" style="14" customWidth="1"/>
    <col min="4" max="4" width="17.6640625" style="343" bestFit="1" customWidth="1"/>
    <col min="5" max="5" width="30.6640625" style="15" customWidth="1"/>
    <col min="6" max="6" width="17.109375" style="16" bestFit="1" customWidth="1"/>
    <col min="7" max="7" width="15.109375" style="16" bestFit="1" customWidth="1"/>
    <col min="8" max="8" width="17.21875" style="17" customWidth="1"/>
    <col min="9" max="9" width="17.33203125" style="18" customWidth="1"/>
    <col min="10" max="10" width="39" style="27" customWidth="1"/>
    <col min="11" max="11" width="44.21875" style="15" bestFit="1" customWidth="1"/>
    <col min="12" max="256" width="56.6640625" style="1"/>
    <col min="257" max="257" width="9.88671875" style="1" bestFit="1" customWidth="1"/>
    <col min="258" max="258" width="74.88671875" style="1" customWidth="1"/>
    <col min="259" max="259" width="37.88671875" style="1" customWidth="1"/>
    <col min="260" max="260" width="17.6640625" style="1" bestFit="1" customWidth="1"/>
    <col min="261" max="261" width="30.6640625" style="1" customWidth="1"/>
    <col min="262" max="262" width="17.109375" style="1" bestFit="1" customWidth="1"/>
    <col min="263" max="263" width="15.109375" style="1" bestFit="1" customWidth="1"/>
    <col min="264" max="264" width="17.21875" style="1" customWidth="1"/>
    <col min="265" max="265" width="17.33203125" style="1" customWidth="1"/>
    <col min="266" max="266" width="39" style="1" customWidth="1"/>
    <col min="267" max="267" width="44.21875" style="1" bestFit="1" customWidth="1"/>
    <col min="268" max="512" width="56.6640625" style="1"/>
    <col min="513" max="513" width="9.88671875" style="1" bestFit="1" customWidth="1"/>
    <col min="514" max="514" width="74.88671875" style="1" customWidth="1"/>
    <col min="515" max="515" width="37.88671875" style="1" customWidth="1"/>
    <col min="516" max="516" width="17.6640625" style="1" bestFit="1" customWidth="1"/>
    <col min="517" max="517" width="30.6640625" style="1" customWidth="1"/>
    <col min="518" max="518" width="17.109375" style="1" bestFit="1" customWidth="1"/>
    <col min="519" max="519" width="15.109375" style="1" bestFit="1" customWidth="1"/>
    <col min="520" max="520" width="17.21875" style="1" customWidth="1"/>
    <col min="521" max="521" width="17.33203125" style="1" customWidth="1"/>
    <col min="522" max="522" width="39" style="1" customWidth="1"/>
    <col min="523" max="523" width="44.21875" style="1" bestFit="1" customWidth="1"/>
    <col min="524" max="768" width="56.6640625" style="1"/>
    <col min="769" max="769" width="9.88671875" style="1" bestFit="1" customWidth="1"/>
    <col min="770" max="770" width="74.88671875" style="1" customWidth="1"/>
    <col min="771" max="771" width="37.88671875" style="1" customWidth="1"/>
    <col min="772" max="772" width="17.6640625" style="1" bestFit="1" customWidth="1"/>
    <col min="773" max="773" width="30.6640625" style="1" customWidth="1"/>
    <col min="774" max="774" width="17.109375" style="1" bestFit="1" customWidth="1"/>
    <col min="775" max="775" width="15.109375" style="1" bestFit="1" customWidth="1"/>
    <col min="776" max="776" width="17.21875" style="1" customWidth="1"/>
    <col min="777" max="777" width="17.33203125" style="1" customWidth="1"/>
    <col min="778" max="778" width="39" style="1" customWidth="1"/>
    <col min="779" max="779" width="44.21875" style="1" bestFit="1" customWidth="1"/>
    <col min="780" max="1024" width="56.6640625" style="1"/>
    <col min="1025" max="1025" width="9.88671875" style="1" bestFit="1" customWidth="1"/>
    <col min="1026" max="1026" width="74.88671875" style="1" customWidth="1"/>
    <col min="1027" max="1027" width="37.88671875" style="1" customWidth="1"/>
    <col min="1028" max="1028" width="17.6640625" style="1" bestFit="1" customWidth="1"/>
    <col min="1029" max="1029" width="30.6640625" style="1" customWidth="1"/>
    <col min="1030" max="1030" width="17.109375" style="1" bestFit="1" customWidth="1"/>
    <col min="1031" max="1031" width="15.109375" style="1" bestFit="1" customWidth="1"/>
    <col min="1032" max="1032" width="17.21875" style="1" customWidth="1"/>
    <col min="1033" max="1033" width="17.33203125" style="1" customWidth="1"/>
    <col min="1034" max="1034" width="39" style="1" customWidth="1"/>
    <col min="1035" max="1035" width="44.21875" style="1" bestFit="1" customWidth="1"/>
    <col min="1036" max="1280" width="56.6640625" style="1"/>
    <col min="1281" max="1281" width="9.88671875" style="1" bestFit="1" customWidth="1"/>
    <col min="1282" max="1282" width="74.88671875" style="1" customWidth="1"/>
    <col min="1283" max="1283" width="37.88671875" style="1" customWidth="1"/>
    <col min="1284" max="1284" width="17.6640625" style="1" bestFit="1" customWidth="1"/>
    <col min="1285" max="1285" width="30.6640625" style="1" customWidth="1"/>
    <col min="1286" max="1286" width="17.109375" style="1" bestFit="1" customWidth="1"/>
    <col min="1287" max="1287" width="15.109375" style="1" bestFit="1" customWidth="1"/>
    <col min="1288" max="1288" width="17.21875" style="1" customWidth="1"/>
    <col min="1289" max="1289" width="17.33203125" style="1" customWidth="1"/>
    <col min="1290" max="1290" width="39" style="1" customWidth="1"/>
    <col min="1291" max="1291" width="44.21875" style="1" bestFit="1" customWidth="1"/>
    <col min="1292" max="1536" width="56.6640625" style="1"/>
    <col min="1537" max="1537" width="9.88671875" style="1" bestFit="1" customWidth="1"/>
    <col min="1538" max="1538" width="74.88671875" style="1" customWidth="1"/>
    <col min="1539" max="1539" width="37.88671875" style="1" customWidth="1"/>
    <col min="1540" max="1540" width="17.6640625" style="1" bestFit="1" customWidth="1"/>
    <col min="1541" max="1541" width="30.6640625" style="1" customWidth="1"/>
    <col min="1542" max="1542" width="17.109375" style="1" bestFit="1" customWidth="1"/>
    <col min="1543" max="1543" width="15.109375" style="1" bestFit="1" customWidth="1"/>
    <col min="1544" max="1544" width="17.21875" style="1" customWidth="1"/>
    <col min="1545" max="1545" width="17.33203125" style="1" customWidth="1"/>
    <col min="1546" max="1546" width="39" style="1" customWidth="1"/>
    <col min="1547" max="1547" width="44.21875" style="1" bestFit="1" customWidth="1"/>
    <col min="1548" max="1792" width="56.6640625" style="1"/>
    <col min="1793" max="1793" width="9.88671875" style="1" bestFit="1" customWidth="1"/>
    <col min="1794" max="1794" width="74.88671875" style="1" customWidth="1"/>
    <col min="1795" max="1795" width="37.88671875" style="1" customWidth="1"/>
    <col min="1796" max="1796" width="17.6640625" style="1" bestFit="1" customWidth="1"/>
    <col min="1797" max="1797" width="30.6640625" style="1" customWidth="1"/>
    <col min="1798" max="1798" width="17.109375" style="1" bestFit="1" customWidth="1"/>
    <col min="1799" max="1799" width="15.109375" style="1" bestFit="1" customWidth="1"/>
    <col min="1800" max="1800" width="17.21875" style="1" customWidth="1"/>
    <col min="1801" max="1801" width="17.33203125" style="1" customWidth="1"/>
    <col min="1802" max="1802" width="39" style="1" customWidth="1"/>
    <col min="1803" max="1803" width="44.21875" style="1" bestFit="1" customWidth="1"/>
    <col min="1804" max="2048" width="56.6640625" style="1"/>
    <col min="2049" max="2049" width="9.88671875" style="1" bestFit="1" customWidth="1"/>
    <col min="2050" max="2050" width="74.88671875" style="1" customWidth="1"/>
    <col min="2051" max="2051" width="37.88671875" style="1" customWidth="1"/>
    <col min="2052" max="2052" width="17.6640625" style="1" bestFit="1" customWidth="1"/>
    <col min="2053" max="2053" width="30.6640625" style="1" customWidth="1"/>
    <col min="2054" max="2054" width="17.109375" style="1" bestFit="1" customWidth="1"/>
    <col min="2055" max="2055" width="15.109375" style="1" bestFit="1" customWidth="1"/>
    <col min="2056" max="2056" width="17.21875" style="1" customWidth="1"/>
    <col min="2057" max="2057" width="17.33203125" style="1" customWidth="1"/>
    <col min="2058" max="2058" width="39" style="1" customWidth="1"/>
    <col min="2059" max="2059" width="44.21875" style="1" bestFit="1" customWidth="1"/>
    <col min="2060" max="2304" width="56.6640625" style="1"/>
    <col min="2305" max="2305" width="9.88671875" style="1" bestFit="1" customWidth="1"/>
    <col min="2306" max="2306" width="74.88671875" style="1" customWidth="1"/>
    <col min="2307" max="2307" width="37.88671875" style="1" customWidth="1"/>
    <col min="2308" max="2308" width="17.6640625" style="1" bestFit="1" customWidth="1"/>
    <col min="2309" max="2309" width="30.6640625" style="1" customWidth="1"/>
    <col min="2310" max="2310" width="17.109375" style="1" bestFit="1" customWidth="1"/>
    <col min="2311" max="2311" width="15.109375" style="1" bestFit="1" customWidth="1"/>
    <col min="2312" max="2312" width="17.21875" style="1" customWidth="1"/>
    <col min="2313" max="2313" width="17.33203125" style="1" customWidth="1"/>
    <col min="2314" max="2314" width="39" style="1" customWidth="1"/>
    <col min="2315" max="2315" width="44.21875" style="1" bestFit="1" customWidth="1"/>
    <col min="2316" max="2560" width="56.6640625" style="1"/>
    <col min="2561" max="2561" width="9.88671875" style="1" bestFit="1" customWidth="1"/>
    <col min="2562" max="2562" width="74.88671875" style="1" customWidth="1"/>
    <col min="2563" max="2563" width="37.88671875" style="1" customWidth="1"/>
    <col min="2564" max="2564" width="17.6640625" style="1" bestFit="1" customWidth="1"/>
    <col min="2565" max="2565" width="30.6640625" style="1" customWidth="1"/>
    <col min="2566" max="2566" width="17.109375" style="1" bestFit="1" customWidth="1"/>
    <col min="2567" max="2567" width="15.109375" style="1" bestFit="1" customWidth="1"/>
    <col min="2568" max="2568" width="17.21875" style="1" customWidth="1"/>
    <col min="2569" max="2569" width="17.33203125" style="1" customWidth="1"/>
    <col min="2570" max="2570" width="39" style="1" customWidth="1"/>
    <col min="2571" max="2571" width="44.21875" style="1" bestFit="1" customWidth="1"/>
    <col min="2572" max="2816" width="56.6640625" style="1"/>
    <col min="2817" max="2817" width="9.88671875" style="1" bestFit="1" customWidth="1"/>
    <col min="2818" max="2818" width="74.88671875" style="1" customWidth="1"/>
    <col min="2819" max="2819" width="37.88671875" style="1" customWidth="1"/>
    <col min="2820" max="2820" width="17.6640625" style="1" bestFit="1" customWidth="1"/>
    <col min="2821" max="2821" width="30.6640625" style="1" customWidth="1"/>
    <col min="2822" max="2822" width="17.109375" style="1" bestFit="1" customWidth="1"/>
    <col min="2823" max="2823" width="15.109375" style="1" bestFit="1" customWidth="1"/>
    <col min="2824" max="2824" width="17.21875" style="1" customWidth="1"/>
    <col min="2825" max="2825" width="17.33203125" style="1" customWidth="1"/>
    <col min="2826" max="2826" width="39" style="1" customWidth="1"/>
    <col min="2827" max="2827" width="44.21875" style="1" bestFit="1" customWidth="1"/>
    <col min="2828" max="3072" width="56.6640625" style="1"/>
    <col min="3073" max="3073" width="9.88671875" style="1" bestFit="1" customWidth="1"/>
    <col min="3074" max="3074" width="74.88671875" style="1" customWidth="1"/>
    <col min="3075" max="3075" width="37.88671875" style="1" customWidth="1"/>
    <col min="3076" max="3076" width="17.6640625" style="1" bestFit="1" customWidth="1"/>
    <col min="3077" max="3077" width="30.6640625" style="1" customWidth="1"/>
    <col min="3078" max="3078" width="17.109375" style="1" bestFit="1" customWidth="1"/>
    <col min="3079" max="3079" width="15.109375" style="1" bestFit="1" customWidth="1"/>
    <col min="3080" max="3080" width="17.21875" style="1" customWidth="1"/>
    <col min="3081" max="3081" width="17.33203125" style="1" customWidth="1"/>
    <col min="3082" max="3082" width="39" style="1" customWidth="1"/>
    <col min="3083" max="3083" width="44.21875" style="1" bestFit="1" customWidth="1"/>
    <col min="3084" max="3328" width="56.6640625" style="1"/>
    <col min="3329" max="3329" width="9.88671875" style="1" bestFit="1" customWidth="1"/>
    <col min="3330" max="3330" width="74.88671875" style="1" customWidth="1"/>
    <col min="3331" max="3331" width="37.88671875" style="1" customWidth="1"/>
    <col min="3332" max="3332" width="17.6640625" style="1" bestFit="1" customWidth="1"/>
    <col min="3333" max="3333" width="30.6640625" style="1" customWidth="1"/>
    <col min="3334" max="3334" width="17.109375" style="1" bestFit="1" customWidth="1"/>
    <col min="3335" max="3335" width="15.109375" style="1" bestFit="1" customWidth="1"/>
    <col min="3336" max="3336" width="17.21875" style="1" customWidth="1"/>
    <col min="3337" max="3337" width="17.33203125" style="1" customWidth="1"/>
    <col min="3338" max="3338" width="39" style="1" customWidth="1"/>
    <col min="3339" max="3339" width="44.21875" style="1" bestFit="1" customWidth="1"/>
    <col min="3340" max="3584" width="56.6640625" style="1"/>
    <col min="3585" max="3585" width="9.88671875" style="1" bestFit="1" customWidth="1"/>
    <col min="3586" max="3586" width="74.88671875" style="1" customWidth="1"/>
    <col min="3587" max="3587" width="37.88671875" style="1" customWidth="1"/>
    <col min="3588" max="3588" width="17.6640625" style="1" bestFit="1" customWidth="1"/>
    <col min="3589" max="3589" width="30.6640625" style="1" customWidth="1"/>
    <col min="3590" max="3590" width="17.109375" style="1" bestFit="1" customWidth="1"/>
    <col min="3591" max="3591" width="15.109375" style="1" bestFit="1" customWidth="1"/>
    <col min="3592" max="3592" width="17.21875" style="1" customWidth="1"/>
    <col min="3593" max="3593" width="17.33203125" style="1" customWidth="1"/>
    <col min="3594" max="3594" width="39" style="1" customWidth="1"/>
    <col min="3595" max="3595" width="44.21875" style="1" bestFit="1" customWidth="1"/>
    <col min="3596" max="3840" width="56.6640625" style="1"/>
    <col min="3841" max="3841" width="9.88671875" style="1" bestFit="1" customWidth="1"/>
    <col min="3842" max="3842" width="74.88671875" style="1" customWidth="1"/>
    <col min="3843" max="3843" width="37.88671875" style="1" customWidth="1"/>
    <col min="3844" max="3844" width="17.6640625" style="1" bestFit="1" customWidth="1"/>
    <col min="3845" max="3845" width="30.6640625" style="1" customWidth="1"/>
    <col min="3846" max="3846" width="17.109375" style="1" bestFit="1" customWidth="1"/>
    <col min="3847" max="3847" width="15.109375" style="1" bestFit="1" customWidth="1"/>
    <col min="3848" max="3848" width="17.21875" style="1" customWidth="1"/>
    <col min="3849" max="3849" width="17.33203125" style="1" customWidth="1"/>
    <col min="3850" max="3850" width="39" style="1" customWidth="1"/>
    <col min="3851" max="3851" width="44.21875" style="1" bestFit="1" customWidth="1"/>
    <col min="3852" max="4096" width="56.6640625" style="1"/>
    <col min="4097" max="4097" width="9.88671875" style="1" bestFit="1" customWidth="1"/>
    <col min="4098" max="4098" width="74.88671875" style="1" customWidth="1"/>
    <col min="4099" max="4099" width="37.88671875" style="1" customWidth="1"/>
    <col min="4100" max="4100" width="17.6640625" style="1" bestFit="1" customWidth="1"/>
    <col min="4101" max="4101" width="30.6640625" style="1" customWidth="1"/>
    <col min="4102" max="4102" width="17.109375" style="1" bestFit="1" customWidth="1"/>
    <col min="4103" max="4103" width="15.109375" style="1" bestFit="1" customWidth="1"/>
    <col min="4104" max="4104" width="17.21875" style="1" customWidth="1"/>
    <col min="4105" max="4105" width="17.33203125" style="1" customWidth="1"/>
    <col min="4106" max="4106" width="39" style="1" customWidth="1"/>
    <col min="4107" max="4107" width="44.21875" style="1" bestFit="1" customWidth="1"/>
    <col min="4108" max="4352" width="56.6640625" style="1"/>
    <col min="4353" max="4353" width="9.88671875" style="1" bestFit="1" customWidth="1"/>
    <col min="4354" max="4354" width="74.88671875" style="1" customWidth="1"/>
    <col min="4355" max="4355" width="37.88671875" style="1" customWidth="1"/>
    <col min="4356" max="4356" width="17.6640625" style="1" bestFit="1" customWidth="1"/>
    <col min="4357" max="4357" width="30.6640625" style="1" customWidth="1"/>
    <col min="4358" max="4358" width="17.109375" style="1" bestFit="1" customWidth="1"/>
    <col min="4359" max="4359" width="15.109375" style="1" bestFit="1" customWidth="1"/>
    <col min="4360" max="4360" width="17.21875" style="1" customWidth="1"/>
    <col min="4361" max="4361" width="17.33203125" style="1" customWidth="1"/>
    <col min="4362" max="4362" width="39" style="1" customWidth="1"/>
    <col min="4363" max="4363" width="44.21875" style="1" bestFit="1" customWidth="1"/>
    <col min="4364" max="4608" width="56.6640625" style="1"/>
    <col min="4609" max="4609" width="9.88671875" style="1" bestFit="1" customWidth="1"/>
    <col min="4610" max="4610" width="74.88671875" style="1" customWidth="1"/>
    <col min="4611" max="4611" width="37.88671875" style="1" customWidth="1"/>
    <col min="4612" max="4612" width="17.6640625" style="1" bestFit="1" customWidth="1"/>
    <col min="4613" max="4613" width="30.6640625" style="1" customWidth="1"/>
    <col min="4614" max="4614" width="17.109375" style="1" bestFit="1" customWidth="1"/>
    <col min="4615" max="4615" width="15.109375" style="1" bestFit="1" customWidth="1"/>
    <col min="4616" max="4616" width="17.21875" style="1" customWidth="1"/>
    <col min="4617" max="4617" width="17.33203125" style="1" customWidth="1"/>
    <col min="4618" max="4618" width="39" style="1" customWidth="1"/>
    <col min="4619" max="4619" width="44.21875" style="1" bestFit="1" customWidth="1"/>
    <col min="4620" max="4864" width="56.6640625" style="1"/>
    <col min="4865" max="4865" width="9.88671875" style="1" bestFit="1" customWidth="1"/>
    <col min="4866" max="4866" width="74.88671875" style="1" customWidth="1"/>
    <col min="4867" max="4867" width="37.88671875" style="1" customWidth="1"/>
    <col min="4868" max="4868" width="17.6640625" style="1" bestFit="1" customWidth="1"/>
    <col min="4869" max="4869" width="30.6640625" style="1" customWidth="1"/>
    <col min="4870" max="4870" width="17.109375" style="1" bestFit="1" customWidth="1"/>
    <col min="4871" max="4871" width="15.109375" style="1" bestFit="1" customWidth="1"/>
    <col min="4872" max="4872" width="17.21875" style="1" customWidth="1"/>
    <col min="4873" max="4873" width="17.33203125" style="1" customWidth="1"/>
    <col min="4874" max="4874" width="39" style="1" customWidth="1"/>
    <col min="4875" max="4875" width="44.21875" style="1" bestFit="1" customWidth="1"/>
    <col min="4876" max="5120" width="56.6640625" style="1"/>
    <col min="5121" max="5121" width="9.88671875" style="1" bestFit="1" customWidth="1"/>
    <col min="5122" max="5122" width="74.88671875" style="1" customWidth="1"/>
    <col min="5123" max="5123" width="37.88671875" style="1" customWidth="1"/>
    <col min="5124" max="5124" width="17.6640625" style="1" bestFit="1" customWidth="1"/>
    <col min="5125" max="5125" width="30.6640625" style="1" customWidth="1"/>
    <col min="5126" max="5126" width="17.109375" style="1" bestFit="1" customWidth="1"/>
    <col min="5127" max="5127" width="15.109375" style="1" bestFit="1" customWidth="1"/>
    <col min="5128" max="5128" width="17.21875" style="1" customWidth="1"/>
    <col min="5129" max="5129" width="17.33203125" style="1" customWidth="1"/>
    <col min="5130" max="5130" width="39" style="1" customWidth="1"/>
    <col min="5131" max="5131" width="44.21875" style="1" bestFit="1" customWidth="1"/>
    <col min="5132" max="5376" width="56.6640625" style="1"/>
    <col min="5377" max="5377" width="9.88671875" style="1" bestFit="1" customWidth="1"/>
    <col min="5378" max="5378" width="74.88671875" style="1" customWidth="1"/>
    <col min="5379" max="5379" width="37.88671875" style="1" customWidth="1"/>
    <col min="5380" max="5380" width="17.6640625" style="1" bestFit="1" customWidth="1"/>
    <col min="5381" max="5381" width="30.6640625" style="1" customWidth="1"/>
    <col min="5382" max="5382" width="17.109375" style="1" bestFit="1" customWidth="1"/>
    <col min="5383" max="5383" width="15.109375" style="1" bestFit="1" customWidth="1"/>
    <col min="5384" max="5384" width="17.21875" style="1" customWidth="1"/>
    <col min="5385" max="5385" width="17.33203125" style="1" customWidth="1"/>
    <col min="5386" max="5386" width="39" style="1" customWidth="1"/>
    <col min="5387" max="5387" width="44.21875" style="1" bestFit="1" customWidth="1"/>
    <col min="5388" max="5632" width="56.6640625" style="1"/>
    <col min="5633" max="5633" width="9.88671875" style="1" bestFit="1" customWidth="1"/>
    <col min="5634" max="5634" width="74.88671875" style="1" customWidth="1"/>
    <col min="5635" max="5635" width="37.88671875" style="1" customWidth="1"/>
    <col min="5636" max="5636" width="17.6640625" style="1" bestFit="1" customWidth="1"/>
    <col min="5637" max="5637" width="30.6640625" style="1" customWidth="1"/>
    <col min="5638" max="5638" width="17.109375" style="1" bestFit="1" customWidth="1"/>
    <col min="5639" max="5639" width="15.109375" style="1" bestFit="1" customWidth="1"/>
    <col min="5640" max="5640" width="17.21875" style="1" customWidth="1"/>
    <col min="5641" max="5641" width="17.33203125" style="1" customWidth="1"/>
    <col min="5642" max="5642" width="39" style="1" customWidth="1"/>
    <col min="5643" max="5643" width="44.21875" style="1" bestFit="1" customWidth="1"/>
    <col min="5644" max="5888" width="56.6640625" style="1"/>
    <col min="5889" max="5889" width="9.88671875" style="1" bestFit="1" customWidth="1"/>
    <col min="5890" max="5890" width="74.88671875" style="1" customWidth="1"/>
    <col min="5891" max="5891" width="37.88671875" style="1" customWidth="1"/>
    <col min="5892" max="5892" width="17.6640625" style="1" bestFit="1" customWidth="1"/>
    <col min="5893" max="5893" width="30.6640625" style="1" customWidth="1"/>
    <col min="5894" max="5894" width="17.109375" style="1" bestFit="1" customWidth="1"/>
    <col min="5895" max="5895" width="15.109375" style="1" bestFit="1" customWidth="1"/>
    <col min="5896" max="5896" width="17.21875" style="1" customWidth="1"/>
    <col min="5897" max="5897" width="17.33203125" style="1" customWidth="1"/>
    <col min="5898" max="5898" width="39" style="1" customWidth="1"/>
    <col min="5899" max="5899" width="44.21875" style="1" bestFit="1" customWidth="1"/>
    <col min="5900" max="6144" width="56.6640625" style="1"/>
    <col min="6145" max="6145" width="9.88671875" style="1" bestFit="1" customWidth="1"/>
    <col min="6146" max="6146" width="74.88671875" style="1" customWidth="1"/>
    <col min="6147" max="6147" width="37.88671875" style="1" customWidth="1"/>
    <col min="6148" max="6148" width="17.6640625" style="1" bestFit="1" customWidth="1"/>
    <col min="6149" max="6149" width="30.6640625" style="1" customWidth="1"/>
    <col min="6150" max="6150" width="17.109375" style="1" bestFit="1" customWidth="1"/>
    <col min="6151" max="6151" width="15.109375" style="1" bestFit="1" customWidth="1"/>
    <col min="6152" max="6152" width="17.21875" style="1" customWidth="1"/>
    <col min="6153" max="6153" width="17.33203125" style="1" customWidth="1"/>
    <col min="6154" max="6154" width="39" style="1" customWidth="1"/>
    <col min="6155" max="6155" width="44.21875" style="1" bestFit="1" customWidth="1"/>
    <col min="6156" max="6400" width="56.6640625" style="1"/>
    <col min="6401" max="6401" width="9.88671875" style="1" bestFit="1" customWidth="1"/>
    <col min="6402" max="6402" width="74.88671875" style="1" customWidth="1"/>
    <col min="6403" max="6403" width="37.88671875" style="1" customWidth="1"/>
    <col min="6404" max="6404" width="17.6640625" style="1" bestFit="1" customWidth="1"/>
    <col min="6405" max="6405" width="30.6640625" style="1" customWidth="1"/>
    <col min="6406" max="6406" width="17.109375" style="1" bestFit="1" customWidth="1"/>
    <col min="6407" max="6407" width="15.109375" style="1" bestFit="1" customWidth="1"/>
    <col min="6408" max="6408" width="17.21875" style="1" customWidth="1"/>
    <col min="6409" max="6409" width="17.33203125" style="1" customWidth="1"/>
    <col min="6410" max="6410" width="39" style="1" customWidth="1"/>
    <col min="6411" max="6411" width="44.21875" style="1" bestFit="1" customWidth="1"/>
    <col min="6412" max="6656" width="56.6640625" style="1"/>
    <col min="6657" max="6657" width="9.88671875" style="1" bestFit="1" customWidth="1"/>
    <col min="6658" max="6658" width="74.88671875" style="1" customWidth="1"/>
    <col min="6659" max="6659" width="37.88671875" style="1" customWidth="1"/>
    <col min="6660" max="6660" width="17.6640625" style="1" bestFit="1" customWidth="1"/>
    <col min="6661" max="6661" width="30.6640625" style="1" customWidth="1"/>
    <col min="6662" max="6662" width="17.109375" style="1" bestFit="1" customWidth="1"/>
    <col min="6663" max="6663" width="15.109375" style="1" bestFit="1" customWidth="1"/>
    <col min="6664" max="6664" width="17.21875" style="1" customWidth="1"/>
    <col min="6665" max="6665" width="17.33203125" style="1" customWidth="1"/>
    <col min="6666" max="6666" width="39" style="1" customWidth="1"/>
    <col min="6667" max="6667" width="44.21875" style="1" bestFit="1" customWidth="1"/>
    <col min="6668" max="6912" width="56.6640625" style="1"/>
    <col min="6913" max="6913" width="9.88671875" style="1" bestFit="1" customWidth="1"/>
    <col min="6914" max="6914" width="74.88671875" style="1" customWidth="1"/>
    <col min="6915" max="6915" width="37.88671875" style="1" customWidth="1"/>
    <col min="6916" max="6916" width="17.6640625" style="1" bestFit="1" customWidth="1"/>
    <col min="6917" max="6917" width="30.6640625" style="1" customWidth="1"/>
    <col min="6918" max="6918" width="17.109375" style="1" bestFit="1" customWidth="1"/>
    <col min="6919" max="6919" width="15.109375" style="1" bestFit="1" customWidth="1"/>
    <col min="6920" max="6920" width="17.21875" style="1" customWidth="1"/>
    <col min="6921" max="6921" width="17.33203125" style="1" customWidth="1"/>
    <col min="6922" max="6922" width="39" style="1" customWidth="1"/>
    <col min="6923" max="6923" width="44.21875" style="1" bestFit="1" customWidth="1"/>
    <col min="6924" max="7168" width="56.6640625" style="1"/>
    <col min="7169" max="7169" width="9.88671875" style="1" bestFit="1" customWidth="1"/>
    <col min="7170" max="7170" width="74.88671875" style="1" customWidth="1"/>
    <col min="7171" max="7171" width="37.88671875" style="1" customWidth="1"/>
    <col min="7172" max="7172" width="17.6640625" style="1" bestFit="1" customWidth="1"/>
    <col min="7173" max="7173" width="30.6640625" style="1" customWidth="1"/>
    <col min="7174" max="7174" width="17.109375" style="1" bestFit="1" customWidth="1"/>
    <col min="7175" max="7175" width="15.109375" style="1" bestFit="1" customWidth="1"/>
    <col min="7176" max="7176" width="17.21875" style="1" customWidth="1"/>
    <col min="7177" max="7177" width="17.33203125" style="1" customWidth="1"/>
    <col min="7178" max="7178" width="39" style="1" customWidth="1"/>
    <col min="7179" max="7179" width="44.21875" style="1" bestFit="1" customWidth="1"/>
    <col min="7180" max="7424" width="56.6640625" style="1"/>
    <col min="7425" max="7425" width="9.88671875" style="1" bestFit="1" customWidth="1"/>
    <col min="7426" max="7426" width="74.88671875" style="1" customWidth="1"/>
    <col min="7427" max="7427" width="37.88671875" style="1" customWidth="1"/>
    <col min="7428" max="7428" width="17.6640625" style="1" bestFit="1" customWidth="1"/>
    <col min="7429" max="7429" width="30.6640625" style="1" customWidth="1"/>
    <col min="7430" max="7430" width="17.109375" style="1" bestFit="1" customWidth="1"/>
    <col min="7431" max="7431" width="15.109375" style="1" bestFit="1" customWidth="1"/>
    <col min="7432" max="7432" width="17.21875" style="1" customWidth="1"/>
    <col min="7433" max="7433" width="17.33203125" style="1" customWidth="1"/>
    <col min="7434" max="7434" width="39" style="1" customWidth="1"/>
    <col min="7435" max="7435" width="44.21875" style="1" bestFit="1" customWidth="1"/>
    <col min="7436" max="7680" width="56.6640625" style="1"/>
    <col min="7681" max="7681" width="9.88671875" style="1" bestFit="1" customWidth="1"/>
    <col min="7682" max="7682" width="74.88671875" style="1" customWidth="1"/>
    <col min="7683" max="7683" width="37.88671875" style="1" customWidth="1"/>
    <col min="7684" max="7684" width="17.6640625" style="1" bestFit="1" customWidth="1"/>
    <col min="7685" max="7685" width="30.6640625" style="1" customWidth="1"/>
    <col min="7686" max="7686" width="17.109375" style="1" bestFit="1" customWidth="1"/>
    <col min="7687" max="7687" width="15.109375" style="1" bestFit="1" customWidth="1"/>
    <col min="7688" max="7688" width="17.21875" style="1" customWidth="1"/>
    <col min="7689" max="7689" width="17.33203125" style="1" customWidth="1"/>
    <col min="7690" max="7690" width="39" style="1" customWidth="1"/>
    <col min="7691" max="7691" width="44.21875" style="1" bestFit="1" customWidth="1"/>
    <col min="7692" max="7936" width="56.6640625" style="1"/>
    <col min="7937" max="7937" width="9.88671875" style="1" bestFit="1" customWidth="1"/>
    <col min="7938" max="7938" width="74.88671875" style="1" customWidth="1"/>
    <col min="7939" max="7939" width="37.88671875" style="1" customWidth="1"/>
    <col min="7940" max="7940" width="17.6640625" style="1" bestFit="1" customWidth="1"/>
    <col min="7941" max="7941" width="30.6640625" style="1" customWidth="1"/>
    <col min="7942" max="7942" width="17.109375" style="1" bestFit="1" customWidth="1"/>
    <col min="7943" max="7943" width="15.109375" style="1" bestFit="1" customWidth="1"/>
    <col min="7944" max="7944" width="17.21875" style="1" customWidth="1"/>
    <col min="7945" max="7945" width="17.33203125" style="1" customWidth="1"/>
    <col min="7946" max="7946" width="39" style="1" customWidth="1"/>
    <col min="7947" max="7947" width="44.21875" style="1" bestFit="1" customWidth="1"/>
    <col min="7948" max="8192" width="56.6640625" style="1"/>
    <col min="8193" max="8193" width="9.88671875" style="1" bestFit="1" customWidth="1"/>
    <col min="8194" max="8194" width="74.88671875" style="1" customWidth="1"/>
    <col min="8195" max="8195" width="37.88671875" style="1" customWidth="1"/>
    <col min="8196" max="8196" width="17.6640625" style="1" bestFit="1" customWidth="1"/>
    <col min="8197" max="8197" width="30.6640625" style="1" customWidth="1"/>
    <col min="8198" max="8198" width="17.109375" style="1" bestFit="1" customWidth="1"/>
    <col min="8199" max="8199" width="15.109375" style="1" bestFit="1" customWidth="1"/>
    <col min="8200" max="8200" width="17.21875" style="1" customWidth="1"/>
    <col min="8201" max="8201" width="17.33203125" style="1" customWidth="1"/>
    <col min="8202" max="8202" width="39" style="1" customWidth="1"/>
    <col min="8203" max="8203" width="44.21875" style="1" bestFit="1" customWidth="1"/>
    <col min="8204" max="8448" width="56.6640625" style="1"/>
    <col min="8449" max="8449" width="9.88671875" style="1" bestFit="1" customWidth="1"/>
    <col min="8450" max="8450" width="74.88671875" style="1" customWidth="1"/>
    <col min="8451" max="8451" width="37.88671875" style="1" customWidth="1"/>
    <col min="8452" max="8452" width="17.6640625" style="1" bestFit="1" customWidth="1"/>
    <col min="8453" max="8453" width="30.6640625" style="1" customWidth="1"/>
    <col min="8454" max="8454" width="17.109375" style="1" bestFit="1" customWidth="1"/>
    <col min="8455" max="8455" width="15.109375" style="1" bestFit="1" customWidth="1"/>
    <col min="8456" max="8456" width="17.21875" style="1" customWidth="1"/>
    <col min="8457" max="8457" width="17.33203125" style="1" customWidth="1"/>
    <col min="8458" max="8458" width="39" style="1" customWidth="1"/>
    <col min="8459" max="8459" width="44.21875" style="1" bestFit="1" customWidth="1"/>
    <col min="8460" max="8704" width="56.6640625" style="1"/>
    <col min="8705" max="8705" width="9.88671875" style="1" bestFit="1" customWidth="1"/>
    <col min="8706" max="8706" width="74.88671875" style="1" customWidth="1"/>
    <col min="8707" max="8707" width="37.88671875" style="1" customWidth="1"/>
    <col min="8708" max="8708" width="17.6640625" style="1" bestFit="1" customWidth="1"/>
    <col min="8709" max="8709" width="30.6640625" style="1" customWidth="1"/>
    <col min="8710" max="8710" width="17.109375" style="1" bestFit="1" customWidth="1"/>
    <col min="8711" max="8711" width="15.109375" style="1" bestFit="1" customWidth="1"/>
    <col min="8712" max="8712" width="17.21875" style="1" customWidth="1"/>
    <col min="8713" max="8713" width="17.33203125" style="1" customWidth="1"/>
    <col min="8714" max="8714" width="39" style="1" customWidth="1"/>
    <col min="8715" max="8715" width="44.21875" style="1" bestFit="1" customWidth="1"/>
    <col min="8716" max="8960" width="56.6640625" style="1"/>
    <col min="8961" max="8961" width="9.88671875" style="1" bestFit="1" customWidth="1"/>
    <col min="8962" max="8962" width="74.88671875" style="1" customWidth="1"/>
    <col min="8963" max="8963" width="37.88671875" style="1" customWidth="1"/>
    <col min="8964" max="8964" width="17.6640625" style="1" bestFit="1" customWidth="1"/>
    <col min="8965" max="8965" width="30.6640625" style="1" customWidth="1"/>
    <col min="8966" max="8966" width="17.109375" style="1" bestFit="1" customWidth="1"/>
    <col min="8967" max="8967" width="15.109375" style="1" bestFit="1" customWidth="1"/>
    <col min="8968" max="8968" width="17.21875" style="1" customWidth="1"/>
    <col min="8969" max="8969" width="17.33203125" style="1" customWidth="1"/>
    <col min="8970" max="8970" width="39" style="1" customWidth="1"/>
    <col min="8971" max="8971" width="44.21875" style="1" bestFit="1" customWidth="1"/>
    <col min="8972" max="9216" width="56.6640625" style="1"/>
    <col min="9217" max="9217" width="9.88671875" style="1" bestFit="1" customWidth="1"/>
    <col min="9218" max="9218" width="74.88671875" style="1" customWidth="1"/>
    <col min="9219" max="9219" width="37.88671875" style="1" customWidth="1"/>
    <col min="9220" max="9220" width="17.6640625" style="1" bestFit="1" customWidth="1"/>
    <col min="9221" max="9221" width="30.6640625" style="1" customWidth="1"/>
    <col min="9222" max="9222" width="17.109375" style="1" bestFit="1" customWidth="1"/>
    <col min="9223" max="9223" width="15.109375" style="1" bestFit="1" customWidth="1"/>
    <col min="9224" max="9224" width="17.21875" style="1" customWidth="1"/>
    <col min="9225" max="9225" width="17.33203125" style="1" customWidth="1"/>
    <col min="9226" max="9226" width="39" style="1" customWidth="1"/>
    <col min="9227" max="9227" width="44.21875" style="1" bestFit="1" customWidth="1"/>
    <col min="9228" max="9472" width="56.6640625" style="1"/>
    <col min="9473" max="9473" width="9.88671875" style="1" bestFit="1" customWidth="1"/>
    <col min="9474" max="9474" width="74.88671875" style="1" customWidth="1"/>
    <col min="9475" max="9475" width="37.88671875" style="1" customWidth="1"/>
    <col min="9476" max="9476" width="17.6640625" style="1" bestFit="1" customWidth="1"/>
    <col min="9477" max="9477" width="30.6640625" style="1" customWidth="1"/>
    <col min="9478" max="9478" width="17.109375" style="1" bestFit="1" customWidth="1"/>
    <col min="9479" max="9479" width="15.109375" style="1" bestFit="1" customWidth="1"/>
    <col min="9480" max="9480" width="17.21875" style="1" customWidth="1"/>
    <col min="9481" max="9481" width="17.33203125" style="1" customWidth="1"/>
    <col min="9482" max="9482" width="39" style="1" customWidth="1"/>
    <col min="9483" max="9483" width="44.21875" style="1" bestFit="1" customWidth="1"/>
    <col min="9484" max="9728" width="56.6640625" style="1"/>
    <col min="9729" max="9729" width="9.88671875" style="1" bestFit="1" customWidth="1"/>
    <col min="9730" max="9730" width="74.88671875" style="1" customWidth="1"/>
    <col min="9731" max="9731" width="37.88671875" style="1" customWidth="1"/>
    <col min="9732" max="9732" width="17.6640625" style="1" bestFit="1" customWidth="1"/>
    <col min="9733" max="9733" width="30.6640625" style="1" customWidth="1"/>
    <col min="9734" max="9734" width="17.109375" style="1" bestFit="1" customWidth="1"/>
    <col min="9735" max="9735" width="15.109375" style="1" bestFit="1" customWidth="1"/>
    <col min="9736" max="9736" width="17.21875" style="1" customWidth="1"/>
    <col min="9737" max="9737" width="17.33203125" style="1" customWidth="1"/>
    <col min="9738" max="9738" width="39" style="1" customWidth="1"/>
    <col min="9739" max="9739" width="44.21875" style="1" bestFit="1" customWidth="1"/>
    <col min="9740" max="9984" width="56.6640625" style="1"/>
    <col min="9985" max="9985" width="9.88671875" style="1" bestFit="1" customWidth="1"/>
    <col min="9986" max="9986" width="74.88671875" style="1" customWidth="1"/>
    <col min="9987" max="9987" width="37.88671875" style="1" customWidth="1"/>
    <col min="9988" max="9988" width="17.6640625" style="1" bestFit="1" customWidth="1"/>
    <col min="9989" max="9989" width="30.6640625" style="1" customWidth="1"/>
    <col min="9990" max="9990" width="17.109375" style="1" bestFit="1" customWidth="1"/>
    <col min="9991" max="9991" width="15.109375" style="1" bestFit="1" customWidth="1"/>
    <col min="9992" max="9992" width="17.21875" style="1" customWidth="1"/>
    <col min="9993" max="9993" width="17.33203125" style="1" customWidth="1"/>
    <col min="9994" max="9994" width="39" style="1" customWidth="1"/>
    <col min="9995" max="9995" width="44.21875" style="1" bestFit="1" customWidth="1"/>
    <col min="9996" max="10240" width="56.6640625" style="1"/>
    <col min="10241" max="10241" width="9.88671875" style="1" bestFit="1" customWidth="1"/>
    <col min="10242" max="10242" width="74.88671875" style="1" customWidth="1"/>
    <col min="10243" max="10243" width="37.88671875" style="1" customWidth="1"/>
    <col min="10244" max="10244" width="17.6640625" style="1" bestFit="1" customWidth="1"/>
    <col min="10245" max="10245" width="30.6640625" style="1" customWidth="1"/>
    <col min="10246" max="10246" width="17.109375" style="1" bestFit="1" customWidth="1"/>
    <col min="10247" max="10247" width="15.109375" style="1" bestFit="1" customWidth="1"/>
    <col min="10248" max="10248" width="17.21875" style="1" customWidth="1"/>
    <col min="10249" max="10249" width="17.33203125" style="1" customWidth="1"/>
    <col min="10250" max="10250" width="39" style="1" customWidth="1"/>
    <col min="10251" max="10251" width="44.21875" style="1" bestFit="1" customWidth="1"/>
    <col min="10252" max="10496" width="56.6640625" style="1"/>
    <col min="10497" max="10497" width="9.88671875" style="1" bestFit="1" customWidth="1"/>
    <col min="10498" max="10498" width="74.88671875" style="1" customWidth="1"/>
    <col min="10499" max="10499" width="37.88671875" style="1" customWidth="1"/>
    <col min="10500" max="10500" width="17.6640625" style="1" bestFit="1" customWidth="1"/>
    <col min="10501" max="10501" width="30.6640625" style="1" customWidth="1"/>
    <col min="10502" max="10502" width="17.109375" style="1" bestFit="1" customWidth="1"/>
    <col min="10503" max="10503" width="15.109375" style="1" bestFit="1" customWidth="1"/>
    <col min="10504" max="10504" width="17.21875" style="1" customWidth="1"/>
    <col min="10505" max="10505" width="17.33203125" style="1" customWidth="1"/>
    <col min="10506" max="10506" width="39" style="1" customWidth="1"/>
    <col min="10507" max="10507" width="44.21875" style="1" bestFit="1" customWidth="1"/>
    <col min="10508" max="10752" width="56.6640625" style="1"/>
    <col min="10753" max="10753" width="9.88671875" style="1" bestFit="1" customWidth="1"/>
    <col min="10754" max="10754" width="74.88671875" style="1" customWidth="1"/>
    <col min="10755" max="10755" width="37.88671875" style="1" customWidth="1"/>
    <col min="10756" max="10756" width="17.6640625" style="1" bestFit="1" customWidth="1"/>
    <col min="10757" max="10757" width="30.6640625" style="1" customWidth="1"/>
    <col min="10758" max="10758" width="17.109375" style="1" bestFit="1" customWidth="1"/>
    <col min="10759" max="10759" width="15.109375" style="1" bestFit="1" customWidth="1"/>
    <col min="10760" max="10760" width="17.21875" style="1" customWidth="1"/>
    <col min="10761" max="10761" width="17.33203125" style="1" customWidth="1"/>
    <col min="10762" max="10762" width="39" style="1" customWidth="1"/>
    <col min="10763" max="10763" width="44.21875" style="1" bestFit="1" customWidth="1"/>
    <col min="10764" max="11008" width="56.6640625" style="1"/>
    <col min="11009" max="11009" width="9.88671875" style="1" bestFit="1" customWidth="1"/>
    <col min="11010" max="11010" width="74.88671875" style="1" customWidth="1"/>
    <col min="11011" max="11011" width="37.88671875" style="1" customWidth="1"/>
    <col min="11012" max="11012" width="17.6640625" style="1" bestFit="1" customWidth="1"/>
    <col min="11013" max="11013" width="30.6640625" style="1" customWidth="1"/>
    <col min="11014" max="11014" width="17.109375" style="1" bestFit="1" customWidth="1"/>
    <col min="11015" max="11015" width="15.109375" style="1" bestFit="1" customWidth="1"/>
    <col min="11016" max="11016" width="17.21875" style="1" customWidth="1"/>
    <col min="11017" max="11017" width="17.33203125" style="1" customWidth="1"/>
    <col min="11018" max="11018" width="39" style="1" customWidth="1"/>
    <col min="11019" max="11019" width="44.21875" style="1" bestFit="1" customWidth="1"/>
    <col min="11020" max="11264" width="56.6640625" style="1"/>
    <col min="11265" max="11265" width="9.88671875" style="1" bestFit="1" customWidth="1"/>
    <col min="11266" max="11266" width="74.88671875" style="1" customWidth="1"/>
    <col min="11267" max="11267" width="37.88671875" style="1" customWidth="1"/>
    <col min="11268" max="11268" width="17.6640625" style="1" bestFit="1" customWidth="1"/>
    <col min="11269" max="11269" width="30.6640625" style="1" customWidth="1"/>
    <col min="11270" max="11270" width="17.109375" style="1" bestFit="1" customWidth="1"/>
    <col min="11271" max="11271" width="15.109375" style="1" bestFit="1" customWidth="1"/>
    <col min="11272" max="11272" width="17.21875" style="1" customWidth="1"/>
    <col min="11273" max="11273" width="17.33203125" style="1" customWidth="1"/>
    <col min="11274" max="11274" width="39" style="1" customWidth="1"/>
    <col min="11275" max="11275" width="44.21875" style="1" bestFit="1" customWidth="1"/>
    <col min="11276" max="11520" width="56.6640625" style="1"/>
    <col min="11521" max="11521" width="9.88671875" style="1" bestFit="1" customWidth="1"/>
    <col min="11522" max="11522" width="74.88671875" style="1" customWidth="1"/>
    <col min="11523" max="11523" width="37.88671875" style="1" customWidth="1"/>
    <col min="11524" max="11524" width="17.6640625" style="1" bestFit="1" customWidth="1"/>
    <col min="11525" max="11525" width="30.6640625" style="1" customWidth="1"/>
    <col min="11526" max="11526" width="17.109375" style="1" bestFit="1" customWidth="1"/>
    <col min="11527" max="11527" width="15.109375" style="1" bestFit="1" customWidth="1"/>
    <col min="11528" max="11528" width="17.21875" style="1" customWidth="1"/>
    <col min="11529" max="11529" width="17.33203125" style="1" customWidth="1"/>
    <col min="11530" max="11530" width="39" style="1" customWidth="1"/>
    <col min="11531" max="11531" width="44.21875" style="1" bestFit="1" customWidth="1"/>
    <col min="11532" max="11776" width="56.6640625" style="1"/>
    <col min="11777" max="11777" width="9.88671875" style="1" bestFit="1" customWidth="1"/>
    <col min="11778" max="11778" width="74.88671875" style="1" customWidth="1"/>
    <col min="11779" max="11779" width="37.88671875" style="1" customWidth="1"/>
    <col min="11780" max="11780" width="17.6640625" style="1" bestFit="1" customWidth="1"/>
    <col min="11781" max="11781" width="30.6640625" style="1" customWidth="1"/>
    <col min="11782" max="11782" width="17.109375" style="1" bestFit="1" customWidth="1"/>
    <col min="11783" max="11783" width="15.109375" style="1" bestFit="1" customWidth="1"/>
    <col min="11784" max="11784" width="17.21875" style="1" customWidth="1"/>
    <col min="11785" max="11785" width="17.33203125" style="1" customWidth="1"/>
    <col min="11786" max="11786" width="39" style="1" customWidth="1"/>
    <col min="11787" max="11787" width="44.21875" style="1" bestFit="1" customWidth="1"/>
    <col min="11788" max="12032" width="56.6640625" style="1"/>
    <col min="12033" max="12033" width="9.88671875" style="1" bestFit="1" customWidth="1"/>
    <col min="12034" max="12034" width="74.88671875" style="1" customWidth="1"/>
    <col min="12035" max="12035" width="37.88671875" style="1" customWidth="1"/>
    <col min="12036" max="12036" width="17.6640625" style="1" bestFit="1" customWidth="1"/>
    <col min="12037" max="12037" width="30.6640625" style="1" customWidth="1"/>
    <col min="12038" max="12038" width="17.109375" style="1" bestFit="1" customWidth="1"/>
    <col min="12039" max="12039" width="15.109375" style="1" bestFit="1" customWidth="1"/>
    <col min="12040" max="12040" width="17.21875" style="1" customWidth="1"/>
    <col min="12041" max="12041" width="17.33203125" style="1" customWidth="1"/>
    <col min="12042" max="12042" width="39" style="1" customWidth="1"/>
    <col min="12043" max="12043" width="44.21875" style="1" bestFit="1" customWidth="1"/>
    <col min="12044" max="12288" width="56.6640625" style="1"/>
    <col min="12289" max="12289" width="9.88671875" style="1" bestFit="1" customWidth="1"/>
    <col min="12290" max="12290" width="74.88671875" style="1" customWidth="1"/>
    <col min="12291" max="12291" width="37.88671875" style="1" customWidth="1"/>
    <col min="12292" max="12292" width="17.6640625" style="1" bestFit="1" customWidth="1"/>
    <col min="12293" max="12293" width="30.6640625" style="1" customWidth="1"/>
    <col min="12294" max="12294" width="17.109375" style="1" bestFit="1" customWidth="1"/>
    <col min="12295" max="12295" width="15.109375" style="1" bestFit="1" customWidth="1"/>
    <col min="12296" max="12296" width="17.21875" style="1" customWidth="1"/>
    <col min="12297" max="12297" width="17.33203125" style="1" customWidth="1"/>
    <col min="12298" max="12298" width="39" style="1" customWidth="1"/>
    <col min="12299" max="12299" width="44.21875" style="1" bestFit="1" customWidth="1"/>
    <col min="12300" max="12544" width="56.6640625" style="1"/>
    <col min="12545" max="12545" width="9.88671875" style="1" bestFit="1" customWidth="1"/>
    <col min="12546" max="12546" width="74.88671875" style="1" customWidth="1"/>
    <col min="12547" max="12547" width="37.88671875" style="1" customWidth="1"/>
    <col min="12548" max="12548" width="17.6640625" style="1" bestFit="1" customWidth="1"/>
    <col min="12549" max="12549" width="30.6640625" style="1" customWidth="1"/>
    <col min="12550" max="12550" width="17.109375" style="1" bestFit="1" customWidth="1"/>
    <col min="12551" max="12551" width="15.109375" style="1" bestFit="1" customWidth="1"/>
    <col min="12552" max="12552" width="17.21875" style="1" customWidth="1"/>
    <col min="12553" max="12553" width="17.33203125" style="1" customWidth="1"/>
    <col min="12554" max="12554" width="39" style="1" customWidth="1"/>
    <col min="12555" max="12555" width="44.21875" style="1" bestFit="1" customWidth="1"/>
    <col min="12556" max="12800" width="56.6640625" style="1"/>
    <col min="12801" max="12801" width="9.88671875" style="1" bestFit="1" customWidth="1"/>
    <col min="12802" max="12802" width="74.88671875" style="1" customWidth="1"/>
    <col min="12803" max="12803" width="37.88671875" style="1" customWidth="1"/>
    <col min="12804" max="12804" width="17.6640625" style="1" bestFit="1" customWidth="1"/>
    <col min="12805" max="12805" width="30.6640625" style="1" customWidth="1"/>
    <col min="12806" max="12806" width="17.109375" style="1" bestFit="1" customWidth="1"/>
    <col min="12807" max="12807" width="15.109375" style="1" bestFit="1" customWidth="1"/>
    <col min="12808" max="12808" width="17.21875" style="1" customWidth="1"/>
    <col min="12809" max="12809" width="17.33203125" style="1" customWidth="1"/>
    <col min="12810" max="12810" width="39" style="1" customWidth="1"/>
    <col min="12811" max="12811" width="44.21875" style="1" bestFit="1" customWidth="1"/>
    <col min="12812" max="13056" width="56.6640625" style="1"/>
    <col min="13057" max="13057" width="9.88671875" style="1" bestFit="1" customWidth="1"/>
    <col min="13058" max="13058" width="74.88671875" style="1" customWidth="1"/>
    <col min="13059" max="13059" width="37.88671875" style="1" customWidth="1"/>
    <col min="13060" max="13060" width="17.6640625" style="1" bestFit="1" customWidth="1"/>
    <col min="13061" max="13061" width="30.6640625" style="1" customWidth="1"/>
    <col min="13062" max="13062" width="17.109375" style="1" bestFit="1" customWidth="1"/>
    <col min="13063" max="13063" width="15.109375" style="1" bestFit="1" customWidth="1"/>
    <col min="13064" max="13064" width="17.21875" style="1" customWidth="1"/>
    <col min="13065" max="13065" width="17.33203125" style="1" customWidth="1"/>
    <col min="13066" max="13066" width="39" style="1" customWidth="1"/>
    <col min="13067" max="13067" width="44.21875" style="1" bestFit="1" customWidth="1"/>
    <col min="13068" max="13312" width="56.6640625" style="1"/>
    <col min="13313" max="13313" width="9.88671875" style="1" bestFit="1" customWidth="1"/>
    <col min="13314" max="13314" width="74.88671875" style="1" customWidth="1"/>
    <col min="13315" max="13315" width="37.88671875" style="1" customWidth="1"/>
    <col min="13316" max="13316" width="17.6640625" style="1" bestFit="1" customWidth="1"/>
    <col min="13317" max="13317" width="30.6640625" style="1" customWidth="1"/>
    <col min="13318" max="13318" width="17.109375" style="1" bestFit="1" customWidth="1"/>
    <col min="13319" max="13319" width="15.109375" style="1" bestFit="1" customWidth="1"/>
    <col min="13320" max="13320" width="17.21875" style="1" customWidth="1"/>
    <col min="13321" max="13321" width="17.33203125" style="1" customWidth="1"/>
    <col min="13322" max="13322" width="39" style="1" customWidth="1"/>
    <col min="13323" max="13323" width="44.21875" style="1" bestFit="1" customWidth="1"/>
    <col min="13324" max="13568" width="56.6640625" style="1"/>
    <col min="13569" max="13569" width="9.88671875" style="1" bestFit="1" customWidth="1"/>
    <col min="13570" max="13570" width="74.88671875" style="1" customWidth="1"/>
    <col min="13571" max="13571" width="37.88671875" style="1" customWidth="1"/>
    <col min="13572" max="13572" width="17.6640625" style="1" bestFit="1" customWidth="1"/>
    <col min="13573" max="13573" width="30.6640625" style="1" customWidth="1"/>
    <col min="13574" max="13574" width="17.109375" style="1" bestFit="1" customWidth="1"/>
    <col min="13575" max="13575" width="15.109375" style="1" bestFit="1" customWidth="1"/>
    <col min="13576" max="13576" width="17.21875" style="1" customWidth="1"/>
    <col min="13577" max="13577" width="17.33203125" style="1" customWidth="1"/>
    <col min="13578" max="13578" width="39" style="1" customWidth="1"/>
    <col min="13579" max="13579" width="44.21875" style="1" bestFit="1" customWidth="1"/>
    <col min="13580" max="13824" width="56.6640625" style="1"/>
    <col min="13825" max="13825" width="9.88671875" style="1" bestFit="1" customWidth="1"/>
    <col min="13826" max="13826" width="74.88671875" style="1" customWidth="1"/>
    <col min="13827" max="13827" width="37.88671875" style="1" customWidth="1"/>
    <col min="13828" max="13828" width="17.6640625" style="1" bestFit="1" customWidth="1"/>
    <col min="13829" max="13829" width="30.6640625" style="1" customWidth="1"/>
    <col min="13830" max="13830" width="17.109375" style="1" bestFit="1" customWidth="1"/>
    <col min="13831" max="13831" width="15.109375" style="1" bestFit="1" customWidth="1"/>
    <col min="13832" max="13832" width="17.21875" style="1" customWidth="1"/>
    <col min="13833" max="13833" width="17.33203125" style="1" customWidth="1"/>
    <col min="13834" max="13834" width="39" style="1" customWidth="1"/>
    <col min="13835" max="13835" width="44.21875" style="1" bestFit="1" customWidth="1"/>
    <col min="13836" max="14080" width="56.6640625" style="1"/>
    <col min="14081" max="14081" width="9.88671875" style="1" bestFit="1" customWidth="1"/>
    <col min="14082" max="14082" width="74.88671875" style="1" customWidth="1"/>
    <col min="14083" max="14083" width="37.88671875" style="1" customWidth="1"/>
    <col min="14084" max="14084" width="17.6640625" style="1" bestFit="1" customWidth="1"/>
    <col min="14085" max="14085" width="30.6640625" style="1" customWidth="1"/>
    <col min="14086" max="14086" width="17.109375" style="1" bestFit="1" customWidth="1"/>
    <col min="14087" max="14087" width="15.109375" style="1" bestFit="1" customWidth="1"/>
    <col min="14088" max="14088" width="17.21875" style="1" customWidth="1"/>
    <col min="14089" max="14089" width="17.33203125" style="1" customWidth="1"/>
    <col min="14090" max="14090" width="39" style="1" customWidth="1"/>
    <col min="14091" max="14091" width="44.21875" style="1" bestFit="1" customWidth="1"/>
    <col min="14092" max="14336" width="56.6640625" style="1"/>
    <col min="14337" max="14337" width="9.88671875" style="1" bestFit="1" customWidth="1"/>
    <col min="14338" max="14338" width="74.88671875" style="1" customWidth="1"/>
    <col min="14339" max="14339" width="37.88671875" style="1" customWidth="1"/>
    <col min="14340" max="14340" width="17.6640625" style="1" bestFit="1" customWidth="1"/>
    <col min="14341" max="14341" width="30.6640625" style="1" customWidth="1"/>
    <col min="14342" max="14342" width="17.109375" style="1" bestFit="1" customWidth="1"/>
    <col min="14343" max="14343" width="15.109375" style="1" bestFit="1" customWidth="1"/>
    <col min="14344" max="14344" width="17.21875" style="1" customWidth="1"/>
    <col min="14345" max="14345" width="17.33203125" style="1" customWidth="1"/>
    <col min="14346" max="14346" width="39" style="1" customWidth="1"/>
    <col min="14347" max="14347" width="44.21875" style="1" bestFit="1" customWidth="1"/>
    <col min="14348" max="14592" width="56.6640625" style="1"/>
    <col min="14593" max="14593" width="9.88671875" style="1" bestFit="1" customWidth="1"/>
    <col min="14594" max="14594" width="74.88671875" style="1" customWidth="1"/>
    <col min="14595" max="14595" width="37.88671875" style="1" customWidth="1"/>
    <col min="14596" max="14596" width="17.6640625" style="1" bestFit="1" customWidth="1"/>
    <col min="14597" max="14597" width="30.6640625" style="1" customWidth="1"/>
    <col min="14598" max="14598" width="17.109375" style="1" bestFit="1" customWidth="1"/>
    <col min="14599" max="14599" width="15.109375" style="1" bestFit="1" customWidth="1"/>
    <col min="14600" max="14600" width="17.21875" style="1" customWidth="1"/>
    <col min="14601" max="14601" width="17.33203125" style="1" customWidth="1"/>
    <col min="14602" max="14602" width="39" style="1" customWidth="1"/>
    <col min="14603" max="14603" width="44.21875" style="1" bestFit="1" customWidth="1"/>
    <col min="14604" max="14848" width="56.6640625" style="1"/>
    <col min="14849" max="14849" width="9.88671875" style="1" bestFit="1" customWidth="1"/>
    <col min="14850" max="14850" width="74.88671875" style="1" customWidth="1"/>
    <col min="14851" max="14851" width="37.88671875" style="1" customWidth="1"/>
    <col min="14852" max="14852" width="17.6640625" style="1" bestFit="1" customWidth="1"/>
    <col min="14853" max="14853" width="30.6640625" style="1" customWidth="1"/>
    <col min="14854" max="14854" width="17.109375" style="1" bestFit="1" customWidth="1"/>
    <col min="14855" max="14855" width="15.109375" style="1" bestFit="1" customWidth="1"/>
    <col min="14856" max="14856" width="17.21875" style="1" customWidth="1"/>
    <col min="14857" max="14857" width="17.33203125" style="1" customWidth="1"/>
    <col min="14858" max="14858" width="39" style="1" customWidth="1"/>
    <col min="14859" max="14859" width="44.21875" style="1" bestFit="1" customWidth="1"/>
    <col min="14860" max="15104" width="56.6640625" style="1"/>
    <col min="15105" max="15105" width="9.88671875" style="1" bestFit="1" customWidth="1"/>
    <col min="15106" max="15106" width="74.88671875" style="1" customWidth="1"/>
    <col min="15107" max="15107" width="37.88671875" style="1" customWidth="1"/>
    <col min="15108" max="15108" width="17.6640625" style="1" bestFit="1" customWidth="1"/>
    <col min="15109" max="15109" width="30.6640625" style="1" customWidth="1"/>
    <col min="15110" max="15110" width="17.109375" style="1" bestFit="1" customWidth="1"/>
    <col min="15111" max="15111" width="15.109375" style="1" bestFit="1" customWidth="1"/>
    <col min="15112" max="15112" width="17.21875" style="1" customWidth="1"/>
    <col min="15113" max="15113" width="17.33203125" style="1" customWidth="1"/>
    <col min="15114" max="15114" width="39" style="1" customWidth="1"/>
    <col min="15115" max="15115" width="44.21875" style="1" bestFit="1" customWidth="1"/>
    <col min="15116" max="15360" width="56.6640625" style="1"/>
    <col min="15361" max="15361" width="9.88671875" style="1" bestFit="1" customWidth="1"/>
    <col min="15362" max="15362" width="74.88671875" style="1" customWidth="1"/>
    <col min="15363" max="15363" width="37.88671875" style="1" customWidth="1"/>
    <col min="15364" max="15364" width="17.6640625" style="1" bestFit="1" customWidth="1"/>
    <col min="15365" max="15365" width="30.6640625" style="1" customWidth="1"/>
    <col min="15366" max="15366" width="17.109375" style="1" bestFit="1" customWidth="1"/>
    <col min="15367" max="15367" width="15.109375" style="1" bestFit="1" customWidth="1"/>
    <col min="15368" max="15368" width="17.21875" style="1" customWidth="1"/>
    <col min="15369" max="15369" width="17.33203125" style="1" customWidth="1"/>
    <col min="15370" max="15370" width="39" style="1" customWidth="1"/>
    <col min="15371" max="15371" width="44.21875" style="1" bestFit="1" customWidth="1"/>
    <col min="15372" max="15616" width="56.6640625" style="1"/>
    <col min="15617" max="15617" width="9.88671875" style="1" bestFit="1" customWidth="1"/>
    <col min="15618" max="15618" width="74.88671875" style="1" customWidth="1"/>
    <col min="15619" max="15619" width="37.88671875" style="1" customWidth="1"/>
    <col min="15620" max="15620" width="17.6640625" style="1" bestFit="1" customWidth="1"/>
    <col min="15621" max="15621" width="30.6640625" style="1" customWidth="1"/>
    <col min="15622" max="15622" width="17.109375" style="1" bestFit="1" customWidth="1"/>
    <col min="15623" max="15623" width="15.109375" style="1" bestFit="1" customWidth="1"/>
    <col min="15624" max="15624" width="17.21875" style="1" customWidth="1"/>
    <col min="15625" max="15625" width="17.33203125" style="1" customWidth="1"/>
    <col min="15626" max="15626" width="39" style="1" customWidth="1"/>
    <col min="15627" max="15627" width="44.21875" style="1" bestFit="1" customWidth="1"/>
    <col min="15628" max="15872" width="56.6640625" style="1"/>
    <col min="15873" max="15873" width="9.88671875" style="1" bestFit="1" customWidth="1"/>
    <col min="15874" max="15874" width="74.88671875" style="1" customWidth="1"/>
    <col min="15875" max="15875" width="37.88671875" style="1" customWidth="1"/>
    <col min="15876" max="15876" width="17.6640625" style="1" bestFit="1" customWidth="1"/>
    <col min="15877" max="15877" width="30.6640625" style="1" customWidth="1"/>
    <col min="15878" max="15878" width="17.109375" style="1" bestFit="1" customWidth="1"/>
    <col min="15879" max="15879" width="15.109375" style="1" bestFit="1" customWidth="1"/>
    <col min="15880" max="15880" width="17.21875" style="1" customWidth="1"/>
    <col min="15881" max="15881" width="17.33203125" style="1" customWidth="1"/>
    <col min="15882" max="15882" width="39" style="1" customWidth="1"/>
    <col min="15883" max="15883" width="44.21875" style="1" bestFit="1" customWidth="1"/>
    <col min="15884" max="16128" width="56.6640625" style="1"/>
    <col min="16129" max="16129" width="9.88671875" style="1" bestFit="1" customWidth="1"/>
    <col min="16130" max="16130" width="74.88671875" style="1" customWidth="1"/>
    <col min="16131" max="16131" width="37.88671875" style="1" customWidth="1"/>
    <col min="16132" max="16132" width="17.6640625" style="1" bestFit="1" customWidth="1"/>
    <col min="16133" max="16133" width="30.6640625" style="1" customWidth="1"/>
    <col min="16134" max="16134" width="17.109375" style="1" bestFit="1" customWidth="1"/>
    <col min="16135" max="16135" width="15.109375" style="1" bestFit="1" customWidth="1"/>
    <col min="16136" max="16136" width="17.21875" style="1" customWidth="1"/>
    <col min="16137" max="16137" width="17.33203125" style="1" customWidth="1"/>
    <col min="16138" max="16138" width="39" style="1" customWidth="1"/>
    <col min="16139" max="16139" width="44.21875" style="1" bestFit="1" customWidth="1"/>
    <col min="16140" max="16384" width="56.6640625" style="1"/>
  </cols>
  <sheetData>
    <row r="1" spans="1:12" ht="27" customHeight="1" thickBot="1" x14ac:dyDescent="0.25">
      <c r="D1" s="14"/>
      <c r="J1" s="213"/>
      <c r="K1" s="1"/>
    </row>
    <row r="2" spans="1:12" ht="57" customHeight="1" x14ac:dyDescent="0.2">
      <c r="A2" s="365" t="s">
        <v>763</v>
      </c>
      <c r="B2" s="365"/>
      <c r="C2" s="365"/>
      <c r="D2" s="365"/>
      <c r="E2" s="366"/>
      <c r="F2" s="19"/>
      <c r="G2" s="19"/>
      <c r="H2" s="19"/>
      <c r="I2" s="19"/>
      <c r="J2" s="344" t="s">
        <v>2782</v>
      </c>
      <c r="K2" s="1"/>
    </row>
    <row r="3" spans="1:12" s="5" customFormat="1" ht="32.4" x14ac:dyDescent="0.2">
      <c r="A3" s="367" t="s">
        <v>838</v>
      </c>
      <c r="B3" s="369" t="s">
        <v>19</v>
      </c>
      <c r="C3" s="369" t="s">
        <v>20</v>
      </c>
      <c r="D3" s="369" t="s">
        <v>29</v>
      </c>
      <c r="E3" s="369" t="s">
        <v>13</v>
      </c>
      <c r="F3" s="20" t="s">
        <v>72</v>
      </c>
      <c r="G3" s="20" t="s">
        <v>73</v>
      </c>
      <c r="H3" s="371" t="s">
        <v>0</v>
      </c>
      <c r="I3" s="369" t="s">
        <v>1</v>
      </c>
      <c r="J3" s="373" t="s">
        <v>798</v>
      </c>
    </row>
    <row r="4" spans="1:12" s="5" customFormat="1" ht="33" thickBot="1" x14ac:dyDescent="0.25">
      <c r="A4" s="368"/>
      <c r="B4" s="370"/>
      <c r="C4" s="370"/>
      <c r="D4" s="370"/>
      <c r="E4" s="370"/>
      <c r="F4" s="345" t="s">
        <v>839</v>
      </c>
      <c r="G4" s="345" t="s">
        <v>840</v>
      </c>
      <c r="H4" s="372"/>
      <c r="I4" s="370"/>
      <c r="J4" s="374"/>
    </row>
    <row r="5" spans="1:12" s="5" customFormat="1" ht="33" customHeight="1" x14ac:dyDescent="0.2">
      <c r="A5" s="360" t="s">
        <v>725</v>
      </c>
      <c r="B5" s="363"/>
      <c r="C5" s="363"/>
      <c r="D5" s="363"/>
      <c r="E5" s="363"/>
      <c r="F5" s="363"/>
      <c r="G5" s="363"/>
      <c r="H5" s="363"/>
      <c r="I5" s="363"/>
      <c r="J5" s="364"/>
    </row>
    <row r="6" spans="1:12" ht="33" customHeight="1" x14ac:dyDescent="0.2">
      <c r="A6" s="219">
        <f>ROW()-5</f>
        <v>1</v>
      </c>
      <c r="B6" s="129" t="s">
        <v>841</v>
      </c>
      <c r="C6" s="129" t="s">
        <v>725</v>
      </c>
      <c r="D6" s="220">
        <v>2005.04</v>
      </c>
      <c r="E6" s="131" t="s">
        <v>86</v>
      </c>
      <c r="F6" s="132">
        <v>674</v>
      </c>
      <c r="G6" s="132">
        <v>2162</v>
      </c>
      <c r="H6" s="133" t="s">
        <v>2</v>
      </c>
      <c r="I6" s="134" t="s">
        <v>53</v>
      </c>
      <c r="J6" s="221"/>
      <c r="K6" s="222" t="s">
        <v>548</v>
      </c>
    </row>
    <row r="7" spans="1:12" ht="33" customHeight="1" x14ac:dyDescent="0.2">
      <c r="A7" s="219">
        <f t="shared" ref="A7:A23" si="0">ROW()-5</f>
        <v>2</v>
      </c>
      <c r="B7" s="47" t="s">
        <v>842</v>
      </c>
      <c r="C7" s="47" t="s">
        <v>725</v>
      </c>
      <c r="D7" s="223">
        <v>2005.09</v>
      </c>
      <c r="E7" s="48" t="s">
        <v>108</v>
      </c>
      <c r="F7" s="49">
        <v>948</v>
      </c>
      <c r="G7" s="49">
        <v>1395</v>
      </c>
      <c r="H7" s="50" t="s">
        <v>2</v>
      </c>
      <c r="I7" s="51" t="s">
        <v>53</v>
      </c>
      <c r="K7" s="222" t="s">
        <v>739</v>
      </c>
    </row>
    <row r="8" spans="1:12" ht="33" customHeight="1" x14ac:dyDescent="0.2">
      <c r="A8" s="219">
        <f t="shared" si="0"/>
        <v>3</v>
      </c>
      <c r="B8" s="47" t="s">
        <v>843</v>
      </c>
      <c r="C8" s="54" t="s">
        <v>725</v>
      </c>
      <c r="D8" s="224">
        <v>2009.06</v>
      </c>
      <c r="E8" s="48" t="s">
        <v>469</v>
      </c>
      <c r="F8" s="49">
        <v>1574</v>
      </c>
      <c r="G8" s="49">
        <v>2677</v>
      </c>
      <c r="H8" s="156" t="s">
        <v>2</v>
      </c>
      <c r="I8" s="51" t="s">
        <v>53</v>
      </c>
      <c r="K8" s="222" t="s">
        <v>844</v>
      </c>
      <c r="L8" s="2"/>
    </row>
    <row r="9" spans="1:12" ht="33" customHeight="1" x14ac:dyDescent="0.2">
      <c r="A9" s="219">
        <f t="shared" si="0"/>
        <v>4</v>
      </c>
      <c r="B9" s="47" t="s">
        <v>845</v>
      </c>
      <c r="C9" s="47" t="s">
        <v>725</v>
      </c>
      <c r="D9" s="223">
        <v>2009.12</v>
      </c>
      <c r="E9" s="48" t="s">
        <v>408</v>
      </c>
      <c r="F9" s="49">
        <v>1586</v>
      </c>
      <c r="G9" s="49">
        <v>1989</v>
      </c>
      <c r="H9" s="50" t="s">
        <v>2</v>
      </c>
      <c r="I9" s="51" t="s">
        <v>53</v>
      </c>
      <c r="K9" s="225" t="s">
        <v>15</v>
      </c>
    </row>
    <row r="10" spans="1:12" ht="33" customHeight="1" x14ac:dyDescent="0.2">
      <c r="A10" s="219">
        <f t="shared" si="0"/>
        <v>5</v>
      </c>
      <c r="B10" s="47" t="s">
        <v>846</v>
      </c>
      <c r="C10" s="54" t="s">
        <v>725</v>
      </c>
      <c r="D10" s="224">
        <v>2010.08</v>
      </c>
      <c r="E10" s="48" t="s">
        <v>430</v>
      </c>
      <c r="F10" s="49">
        <v>1001</v>
      </c>
      <c r="G10" s="49">
        <v>1385</v>
      </c>
      <c r="H10" s="156" t="s">
        <v>4</v>
      </c>
      <c r="I10" s="51" t="s">
        <v>53</v>
      </c>
      <c r="K10" s="225" t="s">
        <v>847</v>
      </c>
    </row>
    <row r="11" spans="1:12" ht="33" customHeight="1" x14ac:dyDescent="0.2">
      <c r="A11" s="219">
        <f t="shared" si="0"/>
        <v>6</v>
      </c>
      <c r="B11" s="47" t="s">
        <v>848</v>
      </c>
      <c r="C11" s="54" t="s">
        <v>725</v>
      </c>
      <c r="D11" s="224">
        <v>2010.12</v>
      </c>
      <c r="E11" s="48" t="s">
        <v>444</v>
      </c>
      <c r="F11" s="49">
        <v>1260</v>
      </c>
      <c r="G11" s="49">
        <v>1600</v>
      </c>
      <c r="H11" s="226" t="s">
        <v>849</v>
      </c>
      <c r="I11" s="227" t="s">
        <v>53</v>
      </c>
      <c r="J11" s="127"/>
      <c r="K11" s="225" t="s">
        <v>18</v>
      </c>
    </row>
    <row r="12" spans="1:12" ht="33" customHeight="1" x14ac:dyDescent="0.2">
      <c r="A12" s="219">
        <f t="shared" si="0"/>
        <v>7</v>
      </c>
      <c r="B12" s="47" t="s">
        <v>850</v>
      </c>
      <c r="C12" s="54" t="s">
        <v>725</v>
      </c>
      <c r="D12" s="224">
        <v>2011.08</v>
      </c>
      <c r="E12" s="48" t="s">
        <v>385</v>
      </c>
      <c r="F12" s="49">
        <v>998</v>
      </c>
      <c r="G12" s="49">
        <v>1185</v>
      </c>
      <c r="H12" s="156" t="s">
        <v>4</v>
      </c>
      <c r="I12" s="51" t="s">
        <v>53</v>
      </c>
      <c r="K12" s="225" t="s">
        <v>851</v>
      </c>
    </row>
    <row r="13" spans="1:12" ht="33" customHeight="1" x14ac:dyDescent="0.2">
      <c r="A13" s="219">
        <f t="shared" si="0"/>
        <v>8</v>
      </c>
      <c r="B13" s="47" t="s">
        <v>852</v>
      </c>
      <c r="C13" s="28" t="s">
        <v>725</v>
      </c>
      <c r="D13" s="224">
        <v>2012.02</v>
      </c>
      <c r="E13" s="48" t="s">
        <v>503</v>
      </c>
      <c r="F13" s="49">
        <v>165</v>
      </c>
      <c r="G13" s="49">
        <v>331</v>
      </c>
      <c r="H13" s="50" t="s">
        <v>853</v>
      </c>
      <c r="I13" s="51" t="s">
        <v>53</v>
      </c>
      <c r="K13" s="225" t="s">
        <v>44</v>
      </c>
    </row>
    <row r="14" spans="1:12" ht="33" customHeight="1" x14ac:dyDescent="0.2">
      <c r="A14" s="219">
        <f t="shared" si="0"/>
        <v>9</v>
      </c>
      <c r="B14" s="47" t="s">
        <v>854</v>
      </c>
      <c r="C14" s="54" t="s">
        <v>725</v>
      </c>
      <c r="D14" s="223">
        <v>2012.09</v>
      </c>
      <c r="E14" s="48" t="s">
        <v>261</v>
      </c>
      <c r="F14" s="49">
        <v>1854</v>
      </c>
      <c r="G14" s="49">
        <v>4078</v>
      </c>
      <c r="H14" s="50" t="s">
        <v>853</v>
      </c>
      <c r="I14" s="51" t="s">
        <v>53</v>
      </c>
      <c r="K14" s="225" t="s">
        <v>736</v>
      </c>
    </row>
    <row r="15" spans="1:12" ht="33" customHeight="1" x14ac:dyDescent="0.2">
      <c r="A15" s="219">
        <f t="shared" si="0"/>
        <v>10</v>
      </c>
      <c r="B15" s="54" t="s">
        <v>855</v>
      </c>
      <c r="C15" s="54" t="s">
        <v>725</v>
      </c>
      <c r="D15" s="223">
        <v>2013.08</v>
      </c>
      <c r="E15" s="48" t="s">
        <v>145</v>
      </c>
      <c r="F15" s="49">
        <v>1248</v>
      </c>
      <c r="G15" s="49">
        <v>2604</v>
      </c>
      <c r="H15" s="50" t="s">
        <v>856</v>
      </c>
      <c r="I15" s="51" t="s">
        <v>53</v>
      </c>
      <c r="K15" s="225" t="s">
        <v>857</v>
      </c>
    </row>
    <row r="16" spans="1:12" ht="33" customHeight="1" x14ac:dyDescent="0.2">
      <c r="A16" s="219">
        <f t="shared" si="0"/>
        <v>11</v>
      </c>
      <c r="B16" s="54" t="s">
        <v>858</v>
      </c>
      <c r="C16" s="54" t="s">
        <v>725</v>
      </c>
      <c r="D16" s="223">
        <v>2013.09</v>
      </c>
      <c r="E16" s="48" t="s">
        <v>350</v>
      </c>
      <c r="F16" s="49">
        <v>1143</v>
      </c>
      <c r="G16" s="49">
        <v>1879</v>
      </c>
      <c r="H16" s="50" t="s">
        <v>859</v>
      </c>
      <c r="I16" s="51" t="s">
        <v>53</v>
      </c>
      <c r="K16" s="225" t="s">
        <v>860</v>
      </c>
    </row>
    <row r="17" spans="1:11" ht="33" customHeight="1" x14ac:dyDescent="0.2">
      <c r="A17" s="219">
        <f t="shared" si="0"/>
        <v>12</v>
      </c>
      <c r="B17" s="54" t="s">
        <v>861</v>
      </c>
      <c r="C17" s="54" t="s">
        <v>725</v>
      </c>
      <c r="D17" s="224">
        <v>2016.09</v>
      </c>
      <c r="E17" s="55" t="s">
        <v>171</v>
      </c>
      <c r="F17" s="56">
        <v>2311</v>
      </c>
      <c r="G17" s="56">
        <v>4829</v>
      </c>
      <c r="H17" s="57" t="s">
        <v>42</v>
      </c>
      <c r="I17" s="58" t="s">
        <v>53</v>
      </c>
      <c r="J17" s="46"/>
      <c r="K17" s="225" t="s">
        <v>862</v>
      </c>
    </row>
    <row r="18" spans="1:11" ht="33" customHeight="1" x14ac:dyDescent="0.2">
      <c r="A18" s="219">
        <f t="shared" si="0"/>
        <v>13</v>
      </c>
      <c r="B18" s="54" t="s">
        <v>863</v>
      </c>
      <c r="C18" s="54" t="s">
        <v>725</v>
      </c>
      <c r="D18" s="224">
        <v>2017.02</v>
      </c>
      <c r="E18" s="55" t="s">
        <v>150</v>
      </c>
      <c r="F18" s="67">
        <v>1501</v>
      </c>
      <c r="G18" s="56">
        <v>3623</v>
      </c>
      <c r="H18" s="57" t="s">
        <v>4</v>
      </c>
      <c r="I18" s="70" t="s">
        <v>53</v>
      </c>
      <c r="J18" s="46"/>
      <c r="K18" s="225" t="s">
        <v>864</v>
      </c>
    </row>
    <row r="19" spans="1:11" ht="33" customHeight="1" x14ac:dyDescent="0.2">
      <c r="A19" s="219">
        <f t="shared" si="0"/>
        <v>14</v>
      </c>
      <c r="B19" s="54" t="s">
        <v>865</v>
      </c>
      <c r="C19" s="54" t="s">
        <v>725</v>
      </c>
      <c r="D19" s="224">
        <v>2018.08</v>
      </c>
      <c r="E19" s="88" t="s">
        <v>555</v>
      </c>
      <c r="F19" s="56">
        <v>1554</v>
      </c>
      <c r="G19" s="56">
        <v>3051</v>
      </c>
      <c r="H19" s="57" t="s">
        <v>853</v>
      </c>
      <c r="I19" s="58" t="s">
        <v>866</v>
      </c>
      <c r="J19" s="46"/>
      <c r="K19" s="225" t="s">
        <v>17</v>
      </c>
    </row>
    <row r="20" spans="1:11" ht="33" customHeight="1" x14ac:dyDescent="0.2">
      <c r="A20" s="219">
        <f t="shared" si="0"/>
        <v>15</v>
      </c>
      <c r="B20" s="54" t="s">
        <v>867</v>
      </c>
      <c r="C20" s="54" t="s">
        <v>725</v>
      </c>
      <c r="D20" s="224">
        <v>2018.08</v>
      </c>
      <c r="E20" s="88" t="s">
        <v>555</v>
      </c>
      <c r="F20" s="56">
        <v>1255</v>
      </c>
      <c r="G20" s="56">
        <v>2442</v>
      </c>
      <c r="H20" s="57" t="s">
        <v>868</v>
      </c>
      <c r="I20" s="58" t="s">
        <v>866</v>
      </c>
      <c r="J20" s="46"/>
      <c r="K20" s="225" t="s">
        <v>818</v>
      </c>
    </row>
    <row r="21" spans="1:11" ht="33" customHeight="1" x14ac:dyDescent="0.2">
      <c r="A21" s="219">
        <f t="shared" si="0"/>
        <v>16</v>
      </c>
      <c r="B21" s="78" t="s">
        <v>869</v>
      </c>
      <c r="C21" s="28" t="s">
        <v>725</v>
      </c>
      <c r="D21" s="224">
        <v>2018.08</v>
      </c>
      <c r="E21" s="81" t="s">
        <v>870</v>
      </c>
      <c r="F21" s="56">
        <v>1662</v>
      </c>
      <c r="G21" s="56">
        <v>3118</v>
      </c>
      <c r="H21" s="57" t="s">
        <v>853</v>
      </c>
      <c r="I21" s="58" t="s">
        <v>871</v>
      </c>
      <c r="J21" s="46"/>
      <c r="K21" s="225" t="s">
        <v>65</v>
      </c>
    </row>
    <row r="22" spans="1:11" ht="33" customHeight="1" x14ac:dyDescent="0.2">
      <c r="A22" s="219">
        <f t="shared" si="0"/>
        <v>17</v>
      </c>
      <c r="B22" s="54" t="s">
        <v>872</v>
      </c>
      <c r="C22" s="61" t="s">
        <v>725</v>
      </c>
      <c r="D22" s="224">
        <v>2018.09</v>
      </c>
      <c r="E22" s="55" t="s">
        <v>873</v>
      </c>
      <c r="F22" s="93">
        <v>2551</v>
      </c>
      <c r="G22" s="93">
        <v>5421</v>
      </c>
      <c r="H22" s="98" t="s">
        <v>43</v>
      </c>
      <c r="I22" s="94" t="s">
        <v>53</v>
      </c>
      <c r="J22" s="46"/>
      <c r="K22" s="225" t="s">
        <v>874</v>
      </c>
    </row>
    <row r="23" spans="1:11" ht="33" customHeight="1" x14ac:dyDescent="0.2">
      <c r="A23" s="219">
        <f t="shared" si="0"/>
        <v>18</v>
      </c>
      <c r="B23" s="54" t="s">
        <v>753</v>
      </c>
      <c r="C23" s="95" t="s">
        <v>754</v>
      </c>
      <c r="D23" s="224">
        <v>2020.04</v>
      </c>
      <c r="E23" s="96" t="s">
        <v>755</v>
      </c>
      <c r="F23" s="56">
        <v>2578</v>
      </c>
      <c r="G23" s="56">
        <v>5093</v>
      </c>
      <c r="H23" s="98" t="s">
        <v>43</v>
      </c>
      <c r="I23" s="94" t="s">
        <v>53</v>
      </c>
      <c r="J23" s="27" t="s">
        <v>875</v>
      </c>
      <c r="K23" s="225" t="s">
        <v>876</v>
      </c>
    </row>
    <row r="24" spans="1:11" s="5" customFormat="1" ht="33" customHeight="1" x14ac:dyDescent="0.2">
      <c r="A24" s="360" t="s">
        <v>16</v>
      </c>
      <c r="B24" s="363"/>
      <c r="C24" s="363"/>
      <c r="D24" s="363"/>
      <c r="E24" s="363"/>
      <c r="F24" s="363"/>
      <c r="G24" s="363"/>
      <c r="H24" s="363"/>
      <c r="I24" s="363"/>
      <c r="J24" s="364"/>
      <c r="K24" s="222" t="s">
        <v>877</v>
      </c>
    </row>
    <row r="25" spans="1:11" ht="33" customHeight="1" x14ac:dyDescent="0.2">
      <c r="A25" s="228">
        <f>ROW()-6</f>
        <v>19</v>
      </c>
      <c r="B25" s="47" t="s">
        <v>878</v>
      </c>
      <c r="C25" s="47" t="s">
        <v>16</v>
      </c>
      <c r="D25" s="223">
        <v>2005.09</v>
      </c>
      <c r="E25" s="48" t="s">
        <v>108</v>
      </c>
      <c r="F25" s="49">
        <v>199</v>
      </c>
      <c r="G25" s="49">
        <v>332</v>
      </c>
      <c r="H25" s="50" t="s">
        <v>2</v>
      </c>
      <c r="I25" s="51" t="s">
        <v>53</v>
      </c>
      <c r="K25" s="225" t="s">
        <v>20</v>
      </c>
    </row>
    <row r="26" spans="1:11" ht="33" customHeight="1" x14ac:dyDescent="0.2">
      <c r="A26" s="228">
        <f t="shared" ref="A26:A40" si="1">ROW()-6</f>
        <v>20</v>
      </c>
      <c r="B26" s="47" t="s">
        <v>879</v>
      </c>
      <c r="C26" s="47" t="s">
        <v>16</v>
      </c>
      <c r="D26" s="223">
        <v>2005.09</v>
      </c>
      <c r="E26" s="48" t="s">
        <v>108</v>
      </c>
      <c r="F26" s="49">
        <v>338</v>
      </c>
      <c r="G26" s="49">
        <v>396</v>
      </c>
      <c r="H26" s="50" t="s">
        <v>2</v>
      </c>
      <c r="I26" s="51" t="s">
        <v>53</v>
      </c>
      <c r="K26" s="225" t="s">
        <v>731</v>
      </c>
    </row>
    <row r="27" spans="1:11" ht="33" customHeight="1" x14ac:dyDescent="0.2">
      <c r="A27" s="228">
        <f t="shared" si="1"/>
        <v>21</v>
      </c>
      <c r="B27" s="47" t="s">
        <v>880</v>
      </c>
      <c r="C27" s="95" t="s">
        <v>881</v>
      </c>
      <c r="D27" s="223">
        <v>2013.12</v>
      </c>
      <c r="E27" s="48" t="s">
        <v>150</v>
      </c>
      <c r="F27" s="49">
        <v>570</v>
      </c>
      <c r="G27" s="49">
        <v>1021</v>
      </c>
      <c r="H27" s="50" t="s">
        <v>882</v>
      </c>
      <c r="I27" s="51" t="s">
        <v>883</v>
      </c>
      <c r="K27" s="225" t="s">
        <v>884</v>
      </c>
    </row>
    <row r="28" spans="1:11" ht="33" customHeight="1" x14ac:dyDescent="0.2">
      <c r="A28" s="228">
        <f t="shared" si="1"/>
        <v>22</v>
      </c>
      <c r="B28" s="54" t="s">
        <v>885</v>
      </c>
      <c r="C28" s="54" t="s">
        <v>16</v>
      </c>
      <c r="D28" s="224">
        <v>2015.08</v>
      </c>
      <c r="E28" s="55" t="s">
        <v>285</v>
      </c>
      <c r="F28" s="56">
        <v>341</v>
      </c>
      <c r="G28" s="56">
        <v>719</v>
      </c>
      <c r="H28" s="57" t="s">
        <v>886</v>
      </c>
      <c r="I28" s="58" t="s">
        <v>53</v>
      </c>
      <c r="J28" s="46"/>
      <c r="K28" s="225" t="s">
        <v>887</v>
      </c>
    </row>
    <row r="29" spans="1:11" ht="33" customHeight="1" x14ac:dyDescent="0.2">
      <c r="A29" s="228">
        <f t="shared" si="1"/>
        <v>23</v>
      </c>
      <c r="B29" s="54" t="s">
        <v>888</v>
      </c>
      <c r="C29" s="54" t="s">
        <v>16</v>
      </c>
      <c r="D29" s="224">
        <v>2016.07</v>
      </c>
      <c r="E29" s="55" t="s">
        <v>145</v>
      </c>
      <c r="F29" s="56">
        <v>437</v>
      </c>
      <c r="G29" s="56">
        <v>1007</v>
      </c>
      <c r="H29" s="57" t="s">
        <v>4</v>
      </c>
      <c r="I29" s="58" t="s">
        <v>53</v>
      </c>
      <c r="J29" s="46"/>
      <c r="K29" s="225" t="s">
        <v>2764</v>
      </c>
    </row>
    <row r="30" spans="1:11" ht="33" customHeight="1" x14ac:dyDescent="0.2">
      <c r="A30" s="228">
        <f t="shared" si="1"/>
        <v>24</v>
      </c>
      <c r="B30" s="54" t="s">
        <v>889</v>
      </c>
      <c r="C30" s="54" t="s">
        <v>16</v>
      </c>
      <c r="D30" s="224">
        <v>2016.09</v>
      </c>
      <c r="E30" s="55" t="s">
        <v>180</v>
      </c>
      <c r="F30" s="56">
        <v>584</v>
      </c>
      <c r="G30" s="56">
        <v>1034</v>
      </c>
      <c r="H30" s="57" t="s">
        <v>42</v>
      </c>
      <c r="I30" s="58" t="s">
        <v>53</v>
      </c>
      <c r="J30" s="46"/>
      <c r="K30" s="225" t="s">
        <v>890</v>
      </c>
    </row>
    <row r="31" spans="1:11" ht="33" customHeight="1" x14ac:dyDescent="0.2">
      <c r="A31" s="228">
        <f t="shared" si="1"/>
        <v>25</v>
      </c>
      <c r="B31" s="54" t="s">
        <v>891</v>
      </c>
      <c r="C31" s="47" t="s">
        <v>881</v>
      </c>
      <c r="D31" s="224">
        <v>2016.12</v>
      </c>
      <c r="E31" s="55" t="s">
        <v>133</v>
      </c>
      <c r="F31" s="56">
        <v>399</v>
      </c>
      <c r="G31" s="56">
        <v>806</v>
      </c>
      <c r="H31" s="57" t="s">
        <v>4</v>
      </c>
      <c r="I31" s="70" t="s">
        <v>53</v>
      </c>
      <c r="J31" s="46"/>
      <c r="K31" s="225" t="s">
        <v>892</v>
      </c>
    </row>
    <row r="32" spans="1:11" ht="33" customHeight="1" x14ac:dyDescent="0.2">
      <c r="A32" s="228">
        <f t="shared" si="1"/>
        <v>26</v>
      </c>
      <c r="B32" s="78" t="s">
        <v>893</v>
      </c>
      <c r="C32" s="54" t="s">
        <v>16</v>
      </c>
      <c r="D32" s="224">
        <v>2017.04</v>
      </c>
      <c r="E32" s="55" t="s">
        <v>150</v>
      </c>
      <c r="F32" s="56">
        <v>588</v>
      </c>
      <c r="G32" s="56">
        <v>1378</v>
      </c>
      <c r="H32" s="57" t="s">
        <v>42</v>
      </c>
      <c r="I32" s="70" t="s">
        <v>53</v>
      </c>
      <c r="J32" s="46"/>
      <c r="K32" s="225" t="s">
        <v>524</v>
      </c>
    </row>
    <row r="33" spans="1:11" ht="33" customHeight="1" x14ac:dyDescent="0.2">
      <c r="A33" s="228">
        <f t="shared" si="1"/>
        <v>27</v>
      </c>
      <c r="B33" s="78" t="s">
        <v>894</v>
      </c>
      <c r="C33" s="54" t="s">
        <v>16</v>
      </c>
      <c r="D33" s="224">
        <v>2017.06</v>
      </c>
      <c r="E33" s="55" t="s">
        <v>123</v>
      </c>
      <c r="F33" s="56">
        <v>595</v>
      </c>
      <c r="G33" s="56">
        <v>833</v>
      </c>
      <c r="H33" s="57" t="s">
        <v>76</v>
      </c>
      <c r="I33" s="58" t="s">
        <v>53</v>
      </c>
      <c r="J33" s="46"/>
      <c r="K33" s="225" t="s">
        <v>837</v>
      </c>
    </row>
    <row r="34" spans="1:11" ht="33" customHeight="1" x14ac:dyDescent="0.2">
      <c r="A34" s="228">
        <f t="shared" si="1"/>
        <v>28</v>
      </c>
      <c r="B34" s="78" t="s">
        <v>895</v>
      </c>
      <c r="C34" s="54" t="s">
        <v>16</v>
      </c>
      <c r="D34" s="224">
        <v>2017.07</v>
      </c>
      <c r="E34" s="55" t="s">
        <v>100</v>
      </c>
      <c r="F34" s="56">
        <v>823</v>
      </c>
      <c r="G34" s="56">
        <v>1503</v>
      </c>
      <c r="H34" s="57" t="s">
        <v>4</v>
      </c>
      <c r="I34" s="58" t="s">
        <v>53</v>
      </c>
      <c r="J34" s="46"/>
      <c r="K34" s="222" t="s">
        <v>896</v>
      </c>
    </row>
    <row r="35" spans="1:11" ht="33" customHeight="1" x14ac:dyDescent="0.2">
      <c r="A35" s="228">
        <f t="shared" si="1"/>
        <v>29</v>
      </c>
      <c r="B35" s="78" t="s">
        <v>897</v>
      </c>
      <c r="C35" s="95" t="s">
        <v>16</v>
      </c>
      <c r="D35" s="224">
        <v>2018.11</v>
      </c>
      <c r="E35" s="55" t="s">
        <v>898</v>
      </c>
      <c r="F35" s="93">
        <v>2265</v>
      </c>
      <c r="G35" s="93">
        <v>4114</v>
      </c>
      <c r="H35" s="86" t="s">
        <v>4</v>
      </c>
      <c r="I35" s="94" t="s">
        <v>883</v>
      </c>
      <c r="J35" s="46"/>
      <c r="K35" s="222" t="s">
        <v>899</v>
      </c>
    </row>
    <row r="36" spans="1:11" ht="33" customHeight="1" x14ac:dyDescent="0.2">
      <c r="A36" s="228">
        <f t="shared" si="1"/>
        <v>30</v>
      </c>
      <c r="B36" s="54" t="s">
        <v>900</v>
      </c>
      <c r="C36" s="95" t="s">
        <v>16</v>
      </c>
      <c r="D36" s="224">
        <v>2018.12</v>
      </c>
      <c r="E36" s="96" t="s">
        <v>125</v>
      </c>
      <c r="F36" s="56">
        <v>687</v>
      </c>
      <c r="G36" s="56">
        <v>1508</v>
      </c>
      <c r="H36" s="98" t="s">
        <v>901</v>
      </c>
      <c r="I36" s="94" t="s">
        <v>35</v>
      </c>
      <c r="K36" s="222" t="s">
        <v>59</v>
      </c>
    </row>
    <row r="37" spans="1:11" ht="33" customHeight="1" x14ac:dyDescent="0.2">
      <c r="A37" s="228">
        <f t="shared" si="1"/>
        <v>31</v>
      </c>
      <c r="B37" s="54" t="s">
        <v>902</v>
      </c>
      <c r="C37" s="95" t="s">
        <v>16</v>
      </c>
      <c r="D37" s="224">
        <v>2019.03</v>
      </c>
      <c r="E37" s="96" t="s">
        <v>590</v>
      </c>
      <c r="F37" s="56">
        <v>632</v>
      </c>
      <c r="G37" s="56">
        <v>1247</v>
      </c>
      <c r="H37" s="98" t="s">
        <v>43</v>
      </c>
      <c r="I37" s="94" t="s">
        <v>618</v>
      </c>
      <c r="K37" s="222" t="s">
        <v>903</v>
      </c>
    </row>
    <row r="38" spans="1:11" ht="33" customHeight="1" x14ac:dyDescent="0.2">
      <c r="A38" s="228">
        <f t="shared" si="1"/>
        <v>32</v>
      </c>
      <c r="B38" s="54" t="s">
        <v>904</v>
      </c>
      <c r="C38" s="95" t="s">
        <v>16</v>
      </c>
      <c r="D38" s="224">
        <v>2019.09</v>
      </c>
      <c r="E38" s="96" t="s">
        <v>685</v>
      </c>
      <c r="F38" s="56">
        <v>888</v>
      </c>
      <c r="G38" s="56">
        <v>1670</v>
      </c>
      <c r="H38" s="183" t="s">
        <v>905</v>
      </c>
      <c r="I38" s="94" t="s">
        <v>53</v>
      </c>
      <c r="K38" s="222" t="s">
        <v>906</v>
      </c>
    </row>
    <row r="39" spans="1:11" ht="33" customHeight="1" x14ac:dyDescent="0.2">
      <c r="A39" s="228">
        <f t="shared" si="1"/>
        <v>33</v>
      </c>
      <c r="B39" s="47" t="s">
        <v>907</v>
      </c>
      <c r="C39" s="47" t="s">
        <v>16</v>
      </c>
      <c r="D39" s="223" t="s">
        <v>820</v>
      </c>
      <c r="E39" s="48" t="s">
        <v>827</v>
      </c>
      <c r="F39" s="49">
        <v>308</v>
      </c>
      <c r="G39" s="49">
        <v>553</v>
      </c>
      <c r="H39" s="50" t="s">
        <v>43</v>
      </c>
      <c r="I39" s="51" t="s">
        <v>53</v>
      </c>
      <c r="J39" s="27" t="s">
        <v>801</v>
      </c>
    </row>
    <row r="40" spans="1:11" ht="33" customHeight="1" x14ac:dyDescent="0.2">
      <c r="A40" s="228">
        <f t="shared" si="1"/>
        <v>34</v>
      </c>
      <c r="B40" s="47" t="s">
        <v>828</v>
      </c>
      <c r="C40" s="47" t="s">
        <v>16</v>
      </c>
      <c r="D40" s="223" t="s">
        <v>820</v>
      </c>
      <c r="E40" s="48" t="s">
        <v>829</v>
      </c>
      <c r="F40" s="49">
        <v>486</v>
      </c>
      <c r="G40" s="49">
        <v>1161</v>
      </c>
      <c r="H40" s="98" t="s">
        <v>54</v>
      </c>
      <c r="I40" s="51" t="s">
        <v>53</v>
      </c>
      <c r="J40" s="27" t="s">
        <v>801</v>
      </c>
    </row>
    <row r="41" spans="1:11" s="5" customFormat="1" ht="33" customHeight="1" x14ac:dyDescent="0.2">
      <c r="A41" s="360" t="s">
        <v>59</v>
      </c>
      <c r="B41" s="363"/>
      <c r="C41" s="363"/>
      <c r="D41" s="363"/>
      <c r="E41" s="363"/>
      <c r="F41" s="363"/>
      <c r="G41" s="363"/>
      <c r="H41" s="363"/>
      <c r="I41" s="363"/>
      <c r="J41" s="364"/>
      <c r="K41" s="15"/>
    </row>
    <row r="42" spans="1:11" ht="33" customHeight="1" x14ac:dyDescent="0.2">
      <c r="A42" s="228">
        <f>ROW()-7</f>
        <v>35</v>
      </c>
      <c r="B42" s="54" t="s">
        <v>908</v>
      </c>
      <c r="C42" s="54" t="s">
        <v>59</v>
      </c>
      <c r="D42" s="223">
        <v>2013.04</v>
      </c>
      <c r="E42" s="48" t="s">
        <v>380</v>
      </c>
      <c r="F42" s="49">
        <v>2022</v>
      </c>
      <c r="G42" s="49">
        <v>6006</v>
      </c>
      <c r="H42" s="50" t="s">
        <v>859</v>
      </c>
      <c r="I42" s="51" t="s">
        <v>53</v>
      </c>
      <c r="J42" s="27" t="s">
        <v>909</v>
      </c>
      <c r="K42" s="229"/>
    </row>
    <row r="43" spans="1:11" ht="33" customHeight="1" x14ac:dyDescent="0.2">
      <c r="A43" s="228">
        <f>ROW()-7</f>
        <v>36</v>
      </c>
      <c r="B43" s="54" t="s">
        <v>910</v>
      </c>
      <c r="C43" s="95" t="s">
        <v>59</v>
      </c>
      <c r="D43" s="224">
        <v>2019.03</v>
      </c>
      <c r="E43" s="96" t="s">
        <v>617</v>
      </c>
      <c r="F43" s="56">
        <v>747</v>
      </c>
      <c r="G43" s="56">
        <v>2015</v>
      </c>
      <c r="H43" s="98" t="s">
        <v>42</v>
      </c>
      <c r="I43" s="94" t="s">
        <v>35</v>
      </c>
      <c r="J43" s="27" t="s">
        <v>911</v>
      </c>
      <c r="K43" s="230"/>
    </row>
    <row r="44" spans="1:11" s="5" customFormat="1" ht="33" customHeight="1" x14ac:dyDescent="0.2">
      <c r="A44" s="360" t="s">
        <v>912</v>
      </c>
      <c r="B44" s="363"/>
      <c r="C44" s="363"/>
      <c r="D44" s="363"/>
      <c r="E44" s="363"/>
      <c r="F44" s="363"/>
      <c r="G44" s="363"/>
      <c r="H44" s="363"/>
      <c r="I44" s="363"/>
      <c r="J44" s="364"/>
      <c r="K44" s="231"/>
    </row>
    <row r="45" spans="1:11" ht="33" customHeight="1" x14ac:dyDescent="0.2">
      <c r="A45" s="228">
        <f>ROW()-8</f>
        <v>37</v>
      </c>
      <c r="B45" s="47" t="s">
        <v>913</v>
      </c>
      <c r="C45" s="54" t="s">
        <v>914</v>
      </c>
      <c r="D45" s="224">
        <v>2008.01</v>
      </c>
      <c r="E45" s="55" t="s">
        <v>348</v>
      </c>
      <c r="F45" s="56">
        <v>249</v>
      </c>
      <c r="G45" s="56">
        <v>484</v>
      </c>
      <c r="H45" s="57" t="s">
        <v>2</v>
      </c>
      <c r="I45" s="58" t="s">
        <v>53</v>
      </c>
      <c r="J45" s="46"/>
      <c r="K45" s="230"/>
    </row>
    <row r="46" spans="1:11" ht="33" customHeight="1" x14ac:dyDescent="0.2">
      <c r="A46" s="228">
        <f t="shared" ref="A46:A109" si="2">ROW()-8</f>
        <v>38</v>
      </c>
      <c r="B46" s="47" t="s">
        <v>915</v>
      </c>
      <c r="C46" s="54" t="s">
        <v>903</v>
      </c>
      <c r="D46" s="224">
        <v>2008.01</v>
      </c>
      <c r="E46" s="55" t="s">
        <v>348</v>
      </c>
      <c r="F46" s="56">
        <v>452</v>
      </c>
      <c r="G46" s="56">
        <v>827</v>
      </c>
      <c r="H46" s="57" t="s">
        <v>2</v>
      </c>
      <c r="I46" s="58" t="s">
        <v>53</v>
      </c>
      <c r="J46" s="46"/>
    </row>
    <row r="47" spans="1:11" ht="33" customHeight="1" x14ac:dyDescent="0.2">
      <c r="A47" s="228">
        <f t="shared" si="2"/>
        <v>39</v>
      </c>
      <c r="B47" s="47" t="s">
        <v>916</v>
      </c>
      <c r="C47" s="54" t="s">
        <v>917</v>
      </c>
      <c r="D47" s="224">
        <v>2011.07</v>
      </c>
      <c r="E47" s="48" t="s">
        <v>382</v>
      </c>
      <c r="F47" s="49">
        <v>617</v>
      </c>
      <c r="G47" s="49">
        <v>1136</v>
      </c>
      <c r="H47" s="50" t="s">
        <v>2</v>
      </c>
      <c r="I47" s="51" t="s">
        <v>53</v>
      </c>
    </row>
    <row r="48" spans="1:11" ht="33" customHeight="1" x14ac:dyDescent="0.2">
      <c r="A48" s="228">
        <f t="shared" si="2"/>
        <v>40</v>
      </c>
      <c r="B48" s="47" t="s">
        <v>918</v>
      </c>
      <c r="C48" s="54" t="s">
        <v>919</v>
      </c>
      <c r="D48" s="224">
        <v>2011.07</v>
      </c>
      <c r="E48" s="48" t="s">
        <v>382</v>
      </c>
      <c r="F48" s="49">
        <v>172</v>
      </c>
      <c r="G48" s="49">
        <v>405</v>
      </c>
      <c r="H48" s="50" t="s">
        <v>2</v>
      </c>
      <c r="I48" s="51" t="s">
        <v>53</v>
      </c>
    </row>
    <row r="49" spans="1:11" ht="33" customHeight="1" x14ac:dyDescent="0.2">
      <c r="A49" s="228">
        <f t="shared" si="2"/>
        <v>41</v>
      </c>
      <c r="B49" s="47" t="s">
        <v>920</v>
      </c>
      <c r="C49" s="54" t="s">
        <v>921</v>
      </c>
      <c r="D49" s="224">
        <v>2012.04</v>
      </c>
      <c r="E49" s="48" t="s">
        <v>414</v>
      </c>
      <c r="F49" s="49">
        <v>900</v>
      </c>
      <c r="G49" s="49">
        <v>1529</v>
      </c>
      <c r="H49" s="50" t="s">
        <v>922</v>
      </c>
      <c r="I49" s="51" t="s">
        <v>53</v>
      </c>
    </row>
    <row r="50" spans="1:11" ht="33" customHeight="1" x14ac:dyDescent="0.2">
      <c r="A50" s="228">
        <f t="shared" si="2"/>
        <v>42</v>
      </c>
      <c r="B50" s="47" t="s">
        <v>923</v>
      </c>
      <c r="C50" s="54" t="s">
        <v>924</v>
      </c>
      <c r="D50" s="223">
        <v>2012.08</v>
      </c>
      <c r="E50" s="48" t="s">
        <v>229</v>
      </c>
      <c r="F50" s="49">
        <v>745</v>
      </c>
      <c r="G50" s="49">
        <v>1411</v>
      </c>
      <c r="H50" s="50" t="s">
        <v>849</v>
      </c>
      <c r="I50" s="51" t="s">
        <v>53</v>
      </c>
    </row>
    <row r="51" spans="1:11" ht="33" customHeight="1" x14ac:dyDescent="0.2">
      <c r="A51" s="228">
        <f t="shared" si="2"/>
        <v>43</v>
      </c>
      <c r="B51" s="47" t="s">
        <v>925</v>
      </c>
      <c r="C51" s="54" t="s">
        <v>914</v>
      </c>
      <c r="D51" s="223">
        <v>2013.11</v>
      </c>
      <c r="E51" s="48" t="s">
        <v>133</v>
      </c>
      <c r="F51" s="49">
        <v>579</v>
      </c>
      <c r="G51" s="49">
        <v>592</v>
      </c>
      <c r="H51" s="50" t="s">
        <v>849</v>
      </c>
      <c r="I51" s="51" t="s">
        <v>53</v>
      </c>
    </row>
    <row r="52" spans="1:11" s="5" customFormat="1" ht="33" customHeight="1" x14ac:dyDescent="0.2">
      <c r="A52" s="228">
        <f t="shared" si="2"/>
        <v>44</v>
      </c>
      <c r="B52" s="47" t="s">
        <v>926</v>
      </c>
      <c r="C52" s="54" t="s">
        <v>927</v>
      </c>
      <c r="D52" s="223">
        <v>2013.12</v>
      </c>
      <c r="E52" s="48" t="s">
        <v>126</v>
      </c>
      <c r="F52" s="49">
        <v>1260</v>
      </c>
      <c r="G52" s="49">
        <v>2734</v>
      </c>
      <c r="H52" s="50" t="s">
        <v>928</v>
      </c>
      <c r="I52" s="51" t="s">
        <v>53</v>
      </c>
      <c r="J52" s="27"/>
      <c r="K52" s="231"/>
    </row>
    <row r="53" spans="1:11" s="5" customFormat="1" ht="33" customHeight="1" x14ac:dyDescent="0.2">
      <c r="A53" s="228">
        <f t="shared" si="2"/>
        <v>45</v>
      </c>
      <c r="B53" s="47" t="s">
        <v>929</v>
      </c>
      <c r="C53" s="54" t="s">
        <v>917</v>
      </c>
      <c r="D53" s="224">
        <v>2013.12</v>
      </c>
      <c r="E53" s="135" t="s">
        <v>498</v>
      </c>
      <c r="F53" s="136">
        <v>1108</v>
      </c>
      <c r="G53" s="49">
        <v>2537</v>
      </c>
      <c r="H53" s="50" t="s">
        <v>930</v>
      </c>
      <c r="I53" s="51" t="s">
        <v>53</v>
      </c>
      <c r="J53" s="45"/>
      <c r="K53" s="231"/>
    </row>
    <row r="54" spans="1:11" s="5" customFormat="1" ht="33" customHeight="1" x14ac:dyDescent="0.2">
      <c r="A54" s="228">
        <f t="shared" si="2"/>
        <v>46</v>
      </c>
      <c r="B54" s="54" t="s">
        <v>931</v>
      </c>
      <c r="C54" s="54" t="s">
        <v>912</v>
      </c>
      <c r="D54" s="224">
        <v>2014.02</v>
      </c>
      <c r="E54" s="135" t="s">
        <v>320</v>
      </c>
      <c r="F54" s="136">
        <v>1940</v>
      </c>
      <c r="G54" s="49">
        <v>3727</v>
      </c>
      <c r="H54" s="50" t="s">
        <v>932</v>
      </c>
      <c r="I54" s="51" t="s">
        <v>53</v>
      </c>
      <c r="J54" s="45"/>
      <c r="K54" s="231"/>
    </row>
    <row r="55" spans="1:11" s="5" customFormat="1" ht="33" customHeight="1" x14ac:dyDescent="0.2">
      <c r="A55" s="228">
        <f t="shared" si="2"/>
        <v>47</v>
      </c>
      <c r="B55" s="54" t="s">
        <v>933</v>
      </c>
      <c r="C55" s="54" t="s">
        <v>921</v>
      </c>
      <c r="D55" s="224">
        <v>2014.02</v>
      </c>
      <c r="E55" s="135" t="s">
        <v>321</v>
      </c>
      <c r="F55" s="136">
        <v>1733</v>
      </c>
      <c r="G55" s="49">
        <v>3455</v>
      </c>
      <c r="H55" s="50" t="s">
        <v>856</v>
      </c>
      <c r="I55" s="51" t="s">
        <v>53</v>
      </c>
      <c r="J55" s="45"/>
      <c r="K55" s="231"/>
    </row>
    <row r="56" spans="1:11" s="5" customFormat="1" ht="33" customHeight="1" x14ac:dyDescent="0.2">
      <c r="A56" s="228">
        <f t="shared" si="2"/>
        <v>48</v>
      </c>
      <c r="B56" s="54" t="s">
        <v>934</v>
      </c>
      <c r="C56" s="54" t="s">
        <v>919</v>
      </c>
      <c r="D56" s="224">
        <v>2014.03</v>
      </c>
      <c r="E56" s="135" t="s">
        <v>151</v>
      </c>
      <c r="F56" s="136">
        <v>260</v>
      </c>
      <c r="G56" s="49">
        <v>636</v>
      </c>
      <c r="H56" s="50" t="s">
        <v>853</v>
      </c>
      <c r="I56" s="51" t="s">
        <v>53</v>
      </c>
      <c r="J56" s="27" t="s">
        <v>911</v>
      </c>
      <c r="K56" s="231"/>
    </row>
    <row r="57" spans="1:11" s="5" customFormat="1" ht="33" customHeight="1" x14ac:dyDescent="0.2">
      <c r="A57" s="228">
        <f t="shared" si="2"/>
        <v>49</v>
      </c>
      <c r="B57" s="54" t="s">
        <v>935</v>
      </c>
      <c r="C57" s="54" t="s">
        <v>921</v>
      </c>
      <c r="D57" s="224">
        <v>2014.06</v>
      </c>
      <c r="E57" s="135" t="s">
        <v>135</v>
      </c>
      <c r="F57" s="136">
        <v>1459</v>
      </c>
      <c r="G57" s="49">
        <v>2738</v>
      </c>
      <c r="H57" s="50" t="s">
        <v>936</v>
      </c>
      <c r="I57" s="51" t="s">
        <v>53</v>
      </c>
      <c r="J57" s="45"/>
      <c r="K57" s="231"/>
    </row>
    <row r="58" spans="1:11" s="5" customFormat="1" ht="33" customHeight="1" x14ac:dyDescent="0.2">
      <c r="A58" s="228">
        <f t="shared" si="2"/>
        <v>50</v>
      </c>
      <c r="B58" s="54" t="s">
        <v>937</v>
      </c>
      <c r="C58" s="54" t="s">
        <v>912</v>
      </c>
      <c r="D58" s="224">
        <v>2014.06</v>
      </c>
      <c r="E58" s="135" t="s">
        <v>135</v>
      </c>
      <c r="F58" s="136">
        <v>1809</v>
      </c>
      <c r="G58" s="49">
        <v>3617</v>
      </c>
      <c r="H58" s="50" t="s">
        <v>938</v>
      </c>
      <c r="I58" s="51" t="s">
        <v>53</v>
      </c>
      <c r="J58" s="45"/>
      <c r="K58" s="231"/>
    </row>
    <row r="59" spans="1:11" s="5" customFormat="1" ht="33" customHeight="1" x14ac:dyDescent="0.2">
      <c r="A59" s="228">
        <f t="shared" si="2"/>
        <v>51</v>
      </c>
      <c r="B59" s="54" t="s">
        <v>939</v>
      </c>
      <c r="C59" s="54" t="s">
        <v>917</v>
      </c>
      <c r="D59" s="224">
        <v>2014.07</v>
      </c>
      <c r="E59" s="135" t="s">
        <v>133</v>
      </c>
      <c r="F59" s="136">
        <v>2406</v>
      </c>
      <c r="G59" s="49">
        <v>4962</v>
      </c>
      <c r="H59" s="50" t="s">
        <v>901</v>
      </c>
      <c r="I59" s="51" t="s">
        <v>53</v>
      </c>
      <c r="J59" s="45"/>
      <c r="K59" s="231"/>
    </row>
    <row r="60" spans="1:11" s="5" customFormat="1" ht="33" customHeight="1" x14ac:dyDescent="0.2">
      <c r="A60" s="228">
        <f t="shared" si="2"/>
        <v>52</v>
      </c>
      <c r="B60" s="47" t="s">
        <v>940</v>
      </c>
      <c r="C60" s="47" t="s">
        <v>917</v>
      </c>
      <c r="D60" s="224">
        <v>2014.09</v>
      </c>
      <c r="E60" s="48" t="s">
        <v>180</v>
      </c>
      <c r="F60" s="49">
        <v>1144</v>
      </c>
      <c r="G60" s="49">
        <v>2060</v>
      </c>
      <c r="H60" s="50" t="s">
        <v>941</v>
      </c>
      <c r="I60" s="51" t="s">
        <v>53</v>
      </c>
      <c r="J60" s="27"/>
      <c r="K60" s="231"/>
    </row>
    <row r="61" spans="1:11" s="5" customFormat="1" ht="33" customHeight="1" x14ac:dyDescent="0.2">
      <c r="A61" s="228">
        <f t="shared" si="2"/>
        <v>53</v>
      </c>
      <c r="B61" s="47" t="s">
        <v>942</v>
      </c>
      <c r="C61" s="47" t="s">
        <v>921</v>
      </c>
      <c r="D61" s="224">
        <v>2014.09</v>
      </c>
      <c r="E61" s="48" t="s">
        <v>290</v>
      </c>
      <c r="F61" s="49">
        <v>1543</v>
      </c>
      <c r="G61" s="49">
        <v>3077</v>
      </c>
      <c r="H61" s="50" t="s">
        <v>849</v>
      </c>
      <c r="I61" s="51" t="s">
        <v>53</v>
      </c>
      <c r="J61" s="27"/>
      <c r="K61" s="231"/>
    </row>
    <row r="62" spans="1:11" s="5" customFormat="1" ht="33" customHeight="1" x14ac:dyDescent="0.2">
      <c r="A62" s="228">
        <f t="shared" si="2"/>
        <v>54</v>
      </c>
      <c r="B62" s="47" t="s">
        <v>943</v>
      </c>
      <c r="C62" s="47" t="s">
        <v>944</v>
      </c>
      <c r="D62" s="224">
        <v>2014.11</v>
      </c>
      <c r="E62" s="48" t="s">
        <v>307</v>
      </c>
      <c r="F62" s="49">
        <v>1161</v>
      </c>
      <c r="G62" s="49">
        <v>1932</v>
      </c>
      <c r="H62" s="50" t="s">
        <v>938</v>
      </c>
      <c r="I62" s="51" t="s">
        <v>53</v>
      </c>
      <c r="J62" s="27"/>
      <c r="K62" s="231"/>
    </row>
    <row r="63" spans="1:11" s="5" customFormat="1" ht="33" customHeight="1" x14ac:dyDescent="0.2">
      <c r="A63" s="228">
        <f t="shared" si="2"/>
        <v>55</v>
      </c>
      <c r="B63" s="47" t="s">
        <v>945</v>
      </c>
      <c r="C63" s="47" t="s">
        <v>946</v>
      </c>
      <c r="D63" s="224">
        <v>2014.12</v>
      </c>
      <c r="E63" s="48" t="s">
        <v>233</v>
      </c>
      <c r="F63" s="49">
        <v>1411</v>
      </c>
      <c r="G63" s="49">
        <v>2291</v>
      </c>
      <c r="H63" s="50" t="s">
        <v>849</v>
      </c>
      <c r="I63" s="51" t="s">
        <v>53</v>
      </c>
      <c r="J63" s="27"/>
      <c r="K63" s="231"/>
    </row>
    <row r="64" spans="1:11" s="5" customFormat="1" ht="33" customHeight="1" x14ac:dyDescent="0.2">
      <c r="A64" s="228">
        <f t="shared" si="2"/>
        <v>56</v>
      </c>
      <c r="B64" s="47" t="s">
        <v>947</v>
      </c>
      <c r="C64" s="47" t="s">
        <v>919</v>
      </c>
      <c r="D64" s="224">
        <v>2014.12</v>
      </c>
      <c r="E64" s="48" t="s">
        <v>308</v>
      </c>
      <c r="F64" s="49">
        <v>1036</v>
      </c>
      <c r="G64" s="49">
        <v>2503</v>
      </c>
      <c r="H64" s="50" t="s">
        <v>948</v>
      </c>
      <c r="I64" s="51" t="s">
        <v>53</v>
      </c>
      <c r="J64" s="27"/>
      <c r="K64" s="231"/>
    </row>
    <row r="65" spans="1:11" s="5" customFormat="1" ht="33" customHeight="1" x14ac:dyDescent="0.2">
      <c r="A65" s="228">
        <f t="shared" si="2"/>
        <v>57</v>
      </c>
      <c r="B65" s="47" t="s">
        <v>949</v>
      </c>
      <c r="C65" s="47" t="s">
        <v>950</v>
      </c>
      <c r="D65" s="224">
        <v>2014.12</v>
      </c>
      <c r="E65" s="48" t="s">
        <v>133</v>
      </c>
      <c r="F65" s="49">
        <v>1931</v>
      </c>
      <c r="G65" s="49">
        <v>3481</v>
      </c>
      <c r="H65" s="50" t="s">
        <v>936</v>
      </c>
      <c r="I65" s="51" t="s">
        <v>53</v>
      </c>
      <c r="J65" s="27"/>
      <c r="K65" s="231"/>
    </row>
    <row r="66" spans="1:11" s="5" customFormat="1" ht="33" customHeight="1" x14ac:dyDescent="0.2">
      <c r="A66" s="228">
        <f t="shared" si="2"/>
        <v>58</v>
      </c>
      <c r="B66" s="54" t="s">
        <v>951</v>
      </c>
      <c r="C66" s="54" t="s">
        <v>917</v>
      </c>
      <c r="D66" s="224">
        <v>2015.03</v>
      </c>
      <c r="E66" s="55" t="s">
        <v>181</v>
      </c>
      <c r="F66" s="56">
        <v>1244</v>
      </c>
      <c r="G66" s="56">
        <v>2394</v>
      </c>
      <c r="H66" s="57" t="s">
        <v>853</v>
      </c>
      <c r="I66" s="58" t="s">
        <v>53</v>
      </c>
      <c r="J66" s="46"/>
      <c r="K66" s="231"/>
    </row>
    <row r="67" spans="1:11" s="5" customFormat="1" ht="33" customHeight="1" x14ac:dyDescent="0.2">
      <c r="A67" s="228">
        <f t="shared" si="2"/>
        <v>59</v>
      </c>
      <c r="B67" s="54" t="s">
        <v>952</v>
      </c>
      <c r="C67" s="54" t="s">
        <v>953</v>
      </c>
      <c r="D67" s="224">
        <v>2015.06</v>
      </c>
      <c r="E67" s="55" t="s">
        <v>180</v>
      </c>
      <c r="F67" s="56">
        <v>605</v>
      </c>
      <c r="G67" s="56">
        <v>1152</v>
      </c>
      <c r="H67" s="57" t="s">
        <v>948</v>
      </c>
      <c r="I67" s="58" t="s">
        <v>53</v>
      </c>
      <c r="J67" s="46"/>
      <c r="K67" s="231"/>
    </row>
    <row r="68" spans="1:11" ht="33" customHeight="1" x14ac:dyDescent="0.2">
      <c r="A68" s="228">
        <f t="shared" si="2"/>
        <v>60</v>
      </c>
      <c r="B68" s="54" t="s">
        <v>954</v>
      </c>
      <c r="C68" s="54" t="s">
        <v>955</v>
      </c>
      <c r="D68" s="224">
        <v>2015.06</v>
      </c>
      <c r="E68" s="55" t="s">
        <v>180</v>
      </c>
      <c r="F68" s="56">
        <v>464</v>
      </c>
      <c r="G68" s="56">
        <v>1183</v>
      </c>
      <c r="H68" s="57" t="s">
        <v>941</v>
      </c>
      <c r="I68" s="58" t="s">
        <v>53</v>
      </c>
      <c r="J68" s="46"/>
    </row>
    <row r="69" spans="1:11" ht="33" customHeight="1" x14ac:dyDescent="0.2">
      <c r="A69" s="228">
        <f t="shared" si="2"/>
        <v>61</v>
      </c>
      <c r="B69" s="54" t="s">
        <v>956</v>
      </c>
      <c r="C69" s="54" t="s">
        <v>924</v>
      </c>
      <c r="D69" s="224">
        <v>2015.06</v>
      </c>
      <c r="E69" s="55" t="s">
        <v>275</v>
      </c>
      <c r="F69" s="56">
        <v>2076</v>
      </c>
      <c r="G69" s="56">
        <v>4012</v>
      </c>
      <c r="H69" s="57" t="s">
        <v>957</v>
      </c>
      <c r="I69" s="58" t="s">
        <v>53</v>
      </c>
      <c r="J69" s="46"/>
    </row>
    <row r="70" spans="1:11" ht="33" customHeight="1" x14ac:dyDescent="0.2">
      <c r="A70" s="228">
        <f t="shared" si="2"/>
        <v>62</v>
      </c>
      <c r="B70" s="54" t="s">
        <v>958</v>
      </c>
      <c r="C70" s="54" t="s">
        <v>959</v>
      </c>
      <c r="D70" s="224">
        <v>2015.07</v>
      </c>
      <c r="E70" s="55" t="s">
        <v>279</v>
      </c>
      <c r="F70" s="56">
        <v>1526</v>
      </c>
      <c r="G70" s="56">
        <v>3056</v>
      </c>
      <c r="H70" s="57" t="s">
        <v>928</v>
      </c>
      <c r="I70" s="58" t="s">
        <v>53</v>
      </c>
      <c r="J70" s="46"/>
    </row>
    <row r="71" spans="1:11" ht="33" customHeight="1" x14ac:dyDescent="0.2">
      <c r="A71" s="228">
        <f t="shared" si="2"/>
        <v>63</v>
      </c>
      <c r="B71" s="54" t="s">
        <v>960</v>
      </c>
      <c r="C71" s="54" t="s">
        <v>924</v>
      </c>
      <c r="D71" s="224">
        <v>2015.08</v>
      </c>
      <c r="E71" s="55" t="s">
        <v>151</v>
      </c>
      <c r="F71" s="56">
        <v>1519</v>
      </c>
      <c r="G71" s="56">
        <v>3546</v>
      </c>
      <c r="H71" s="57" t="s">
        <v>961</v>
      </c>
      <c r="I71" s="58" t="s">
        <v>53</v>
      </c>
      <c r="J71" s="46"/>
    </row>
    <row r="72" spans="1:11" ht="33" customHeight="1" x14ac:dyDescent="0.2">
      <c r="A72" s="228">
        <f t="shared" si="2"/>
        <v>64</v>
      </c>
      <c r="B72" s="54" t="s">
        <v>962</v>
      </c>
      <c r="C72" s="54" t="s">
        <v>924</v>
      </c>
      <c r="D72" s="224">
        <v>2015.09</v>
      </c>
      <c r="E72" s="55" t="s">
        <v>232</v>
      </c>
      <c r="F72" s="56">
        <v>245</v>
      </c>
      <c r="G72" s="56">
        <v>472</v>
      </c>
      <c r="H72" s="57" t="s">
        <v>941</v>
      </c>
      <c r="I72" s="58" t="s">
        <v>53</v>
      </c>
      <c r="J72" s="46"/>
    </row>
    <row r="73" spans="1:11" ht="33" customHeight="1" x14ac:dyDescent="0.2">
      <c r="A73" s="228">
        <f t="shared" si="2"/>
        <v>65</v>
      </c>
      <c r="B73" s="54" t="s">
        <v>963</v>
      </c>
      <c r="C73" s="54" t="s">
        <v>921</v>
      </c>
      <c r="D73" s="224">
        <v>2015.09</v>
      </c>
      <c r="E73" s="55" t="s">
        <v>84</v>
      </c>
      <c r="F73" s="56">
        <v>1724</v>
      </c>
      <c r="G73" s="56">
        <v>1468</v>
      </c>
      <c r="H73" s="57" t="s">
        <v>941</v>
      </c>
      <c r="I73" s="58" t="s">
        <v>53</v>
      </c>
      <c r="J73" s="46"/>
    </row>
    <row r="74" spans="1:11" ht="33" customHeight="1" x14ac:dyDescent="0.2">
      <c r="A74" s="228">
        <f t="shared" si="2"/>
        <v>66</v>
      </c>
      <c r="B74" s="54" t="s">
        <v>964</v>
      </c>
      <c r="C74" s="54" t="s">
        <v>919</v>
      </c>
      <c r="D74" s="224">
        <v>2015.11</v>
      </c>
      <c r="E74" s="55" t="s">
        <v>180</v>
      </c>
      <c r="F74" s="56">
        <v>437</v>
      </c>
      <c r="G74" s="56">
        <v>753</v>
      </c>
      <c r="H74" s="57" t="s">
        <v>853</v>
      </c>
      <c r="I74" s="58" t="s">
        <v>53</v>
      </c>
      <c r="J74" s="46"/>
    </row>
    <row r="75" spans="1:11" ht="33" customHeight="1" x14ac:dyDescent="0.2">
      <c r="A75" s="228">
        <f t="shared" si="2"/>
        <v>67</v>
      </c>
      <c r="B75" s="54" t="s">
        <v>965</v>
      </c>
      <c r="C75" s="54" t="s">
        <v>924</v>
      </c>
      <c r="D75" s="224">
        <v>2015.12</v>
      </c>
      <c r="E75" s="55" t="s">
        <v>150</v>
      </c>
      <c r="F75" s="56">
        <v>1437</v>
      </c>
      <c r="G75" s="56">
        <v>2395</v>
      </c>
      <c r="H75" s="57" t="s">
        <v>932</v>
      </c>
      <c r="I75" s="58" t="s">
        <v>53</v>
      </c>
      <c r="J75" s="46"/>
    </row>
    <row r="76" spans="1:11" ht="33" customHeight="1" x14ac:dyDescent="0.2">
      <c r="A76" s="228">
        <f t="shared" si="2"/>
        <v>68</v>
      </c>
      <c r="B76" s="41" t="s">
        <v>966</v>
      </c>
      <c r="C76" s="41" t="s">
        <v>924</v>
      </c>
      <c r="D76" s="232">
        <v>2015.12</v>
      </c>
      <c r="E76" s="164" t="s">
        <v>192</v>
      </c>
      <c r="F76" s="108">
        <v>1932</v>
      </c>
      <c r="G76" s="108">
        <v>3200</v>
      </c>
      <c r="H76" s="195" t="s">
        <v>932</v>
      </c>
      <c r="I76" s="196" t="s">
        <v>53</v>
      </c>
      <c r="J76" s="46"/>
    </row>
    <row r="77" spans="1:11" ht="33" customHeight="1" x14ac:dyDescent="0.2">
      <c r="A77" s="228">
        <f t="shared" si="2"/>
        <v>69</v>
      </c>
      <c r="B77" s="28" t="s">
        <v>967</v>
      </c>
      <c r="C77" s="28" t="s">
        <v>968</v>
      </c>
      <c r="D77" s="233">
        <v>2016.03</v>
      </c>
      <c r="E77" s="30" t="s">
        <v>254</v>
      </c>
      <c r="F77" s="31">
        <v>824</v>
      </c>
      <c r="G77" s="31">
        <v>1524</v>
      </c>
      <c r="H77" s="32" t="s">
        <v>969</v>
      </c>
      <c r="I77" s="33" t="s">
        <v>53</v>
      </c>
      <c r="J77" s="46"/>
    </row>
    <row r="78" spans="1:11" ht="33" customHeight="1" x14ac:dyDescent="0.2">
      <c r="A78" s="228">
        <f t="shared" si="2"/>
        <v>70</v>
      </c>
      <c r="B78" s="28" t="s">
        <v>970</v>
      </c>
      <c r="C78" s="54" t="s">
        <v>924</v>
      </c>
      <c r="D78" s="233">
        <v>2016.05</v>
      </c>
      <c r="E78" s="30" t="s">
        <v>180</v>
      </c>
      <c r="F78" s="31">
        <v>611</v>
      </c>
      <c r="G78" s="31">
        <v>1007</v>
      </c>
      <c r="H78" s="32" t="s">
        <v>941</v>
      </c>
      <c r="I78" s="33" t="s">
        <v>53</v>
      </c>
      <c r="J78" s="46"/>
    </row>
    <row r="79" spans="1:11" ht="33" customHeight="1" x14ac:dyDescent="0.2">
      <c r="A79" s="228">
        <f t="shared" si="2"/>
        <v>71</v>
      </c>
      <c r="B79" s="28" t="s">
        <v>971</v>
      </c>
      <c r="C79" s="54" t="s">
        <v>924</v>
      </c>
      <c r="D79" s="233">
        <v>2016.05</v>
      </c>
      <c r="E79" s="30" t="s">
        <v>126</v>
      </c>
      <c r="F79" s="31">
        <v>1347</v>
      </c>
      <c r="G79" s="31">
        <v>2156</v>
      </c>
      <c r="H79" s="32" t="s">
        <v>853</v>
      </c>
      <c r="I79" s="33" t="s">
        <v>53</v>
      </c>
      <c r="J79" s="46"/>
    </row>
    <row r="80" spans="1:11" ht="33" customHeight="1" x14ac:dyDescent="0.2">
      <c r="A80" s="228">
        <f t="shared" si="2"/>
        <v>72</v>
      </c>
      <c r="B80" s="28" t="s">
        <v>972</v>
      </c>
      <c r="C80" s="28" t="s">
        <v>917</v>
      </c>
      <c r="D80" s="233">
        <v>2016.08</v>
      </c>
      <c r="E80" s="30" t="s">
        <v>221</v>
      </c>
      <c r="F80" s="31">
        <v>347</v>
      </c>
      <c r="G80" s="31">
        <v>645</v>
      </c>
      <c r="H80" s="32" t="s">
        <v>941</v>
      </c>
      <c r="I80" s="33" t="s">
        <v>53</v>
      </c>
      <c r="J80" s="45"/>
    </row>
    <row r="81" spans="1:238" ht="33" customHeight="1" x14ac:dyDescent="0.2">
      <c r="A81" s="228">
        <f t="shared" si="2"/>
        <v>73</v>
      </c>
      <c r="B81" s="28" t="s">
        <v>973</v>
      </c>
      <c r="C81" s="28" t="s">
        <v>927</v>
      </c>
      <c r="D81" s="233">
        <v>2016.08</v>
      </c>
      <c r="E81" s="30" t="s">
        <v>216</v>
      </c>
      <c r="F81" s="31">
        <v>1609</v>
      </c>
      <c r="G81" s="31">
        <v>2212</v>
      </c>
      <c r="H81" s="32" t="s">
        <v>853</v>
      </c>
      <c r="I81" s="33" t="s">
        <v>53</v>
      </c>
      <c r="J81" s="45"/>
    </row>
    <row r="82" spans="1:238" ht="33" customHeight="1" x14ac:dyDescent="0.2">
      <c r="A82" s="228">
        <f t="shared" si="2"/>
        <v>74</v>
      </c>
      <c r="B82" s="28" t="s">
        <v>974</v>
      </c>
      <c r="C82" s="54" t="s">
        <v>924</v>
      </c>
      <c r="D82" s="233">
        <v>2016.08</v>
      </c>
      <c r="E82" s="30" t="s">
        <v>222</v>
      </c>
      <c r="F82" s="31">
        <v>658</v>
      </c>
      <c r="G82" s="31">
        <v>1082</v>
      </c>
      <c r="H82" s="32" t="s">
        <v>853</v>
      </c>
      <c r="I82" s="33" t="s">
        <v>53</v>
      </c>
      <c r="J82" s="45"/>
    </row>
    <row r="83" spans="1:238" ht="33" customHeight="1" x14ac:dyDescent="0.2">
      <c r="A83" s="228">
        <f t="shared" si="2"/>
        <v>75</v>
      </c>
      <c r="B83" s="28" t="s">
        <v>975</v>
      </c>
      <c r="C83" s="28" t="s">
        <v>912</v>
      </c>
      <c r="D83" s="233">
        <v>2016.08</v>
      </c>
      <c r="E83" s="30" t="s">
        <v>133</v>
      </c>
      <c r="F83" s="31">
        <v>280</v>
      </c>
      <c r="G83" s="31">
        <v>298</v>
      </c>
      <c r="H83" s="32" t="s">
        <v>4</v>
      </c>
      <c r="I83" s="33" t="s">
        <v>53</v>
      </c>
      <c r="J83" s="46"/>
    </row>
    <row r="84" spans="1:238" ht="33" customHeight="1" x14ac:dyDescent="0.2">
      <c r="A84" s="228">
        <f t="shared" si="2"/>
        <v>76</v>
      </c>
      <c r="B84" s="28" t="s">
        <v>976</v>
      </c>
      <c r="C84" s="28" t="s">
        <v>924</v>
      </c>
      <c r="D84" s="233">
        <v>2016.08</v>
      </c>
      <c r="E84" s="30" t="s">
        <v>216</v>
      </c>
      <c r="F84" s="31">
        <v>1229</v>
      </c>
      <c r="G84" s="31">
        <v>2595</v>
      </c>
      <c r="H84" s="32" t="s">
        <v>42</v>
      </c>
      <c r="I84" s="33" t="s">
        <v>53</v>
      </c>
      <c r="J84" s="46"/>
    </row>
    <row r="85" spans="1:238" ht="33" customHeight="1" x14ac:dyDescent="0.2">
      <c r="A85" s="228">
        <f t="shared" si="2"/>
        <v>77</v>
      </c>
      <c r="B85" s="28" t="s">
        <v>977</v>
      </c>
      <c r="C85" s="28" t="s">
        <v>955</v>
      </c>
      <c r="D85" s="233" t="s">
        <v>978</v>
      </c>
      <c r="E85" s="30" t="s">
        <v>150</v>
      </c>
      <c r="F85" s="31">
        <v>1308</v>
      </c>
      <c r="G85" s="31">
        <v>2772</v>
      </c>
      <c r="H85" s="32" t="s">
        <v>42</v>
      </c>
      <c r="I85" s="33" t="s">
        <v>53</v>
      </c>
      <c r="J85" s="46"/>
    </row>
    <row r="86" spans="1:238" ht="33" customHeight="1" x14ac:dyDescent="0.2">
      <c r="A86" s="228">
        <f t="shared" si="2"/>
        <v>78</v>
      </c>
      <c r="B86" s="28" t="s">
        <v>979</v>
      </c>
      <c r="C86" s="28" t="s">
        <v>924</v>
      </c>
      <c r="D86" s="233" t="s">
        <v>978</v>
      </c>
      <c r="E86" s="30" t="s">
        <v>150</v>
      </c>
      <c r="F86" s="31">
        <v>214</v>
      </c>
      <c r="G86" s="31">
        <v>326</v>
      </c>
      <c r="H86" s="32" t="s">
        <v>42</v>
      </c>
      <c r="I86" s="33" t="s">
        <v>53</v>
      </c>
      <c r="J86" s="46"/>
    </row>
    <row r="87" spans="1:238" s="27" customFormat="1" ht="33" customHeight="1" x14ac:dyDescent="0.2">
      <c r="A87" s="228">
        <f t="shared" si="2"/>
        <v>79</v>
      </c>
      <c r="B87" s="28" t="s">
        <v>980</v>
      </c>
      <c r="C87" s="28" t="s">
        <v>917</v>
      </c>
      <c r="D87" s="233">
        <v>2016.12</v>
      </c>
      <c r="E87" s="30" t="s">
        <v>141</v>
      </c>
      <c r="F87" s="31">
        <v>201</v>
      </c>
      <c r="G87" s="31">
        <v>340</v>
      </c>
      <c r="H87" s="32" t="s">
        <v>42</v>
      </c>
      <c r="I87" s="64" t="s">
        <v>53</v>
      </c>
      <c r="J87" s="46"/>
      <c r="K87" s="15"/>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row>
    <row r="88" spans="1:238" s="27" customFormat="1" ht="33" customHeight="1" x14ac:dyDescent="0.2">
      <c r="A88" s="228">
        <f t="shared" si="2"/>
        <v>80</v>
      </c>
      <c r="B88" s="28" t="s">
        <v>981</v>
      </c>
      <c r="C88" s="28" t="s">
        <v>917</v>
      </c>
      <c r="D88" s="233">
        <v>2017.02</v>
      </c>
      <c r="E88" s="30" t="s">
        <v>144</v>
      </c>
      <c r="F88" s="77">
        <v>1116</v>
      </c>
      <c r="G88" s="31">
        <v>2605</v>
      </c>
      <c r="H88" s="65" t="s">
        <v>859</v>
      </c>
      <c r="I88" s="64" t="s">
        <v>53</v>
      </c>
      <c r="J88" s="46"/>
      <c r="K88" s="15"/>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row>
    <row r="89" spans="1:238" s="27" customFormat="1" ht="33" customHeight="1" x14ac:dyDescent="0.2">
      <c r="A89" s="228">
        <f t="shared" si="2"/>
        <v>81</v>
      </c>
      <c r="B89" s="28" t="s">
        <v>982</v>
      </c>
      <c r="C89" s="54" t="s">
        <v>955</v>
      </c>
      <c r="D89" s="233">
        <v>2017.02</v>
      </c>
      <c r="E89" s="30" t="s">
        <v>144</v>
      </c>
      <c r="F89" s="77">
        <v>1113</v>
      </c>
      <c r="G89" s="31">
        <v>2450</v>
      </c>
      <c r="H89" s="32" t="s">
        <v>4</v>
      </c>
      <c r="I89" s="64" t="s">
        <v>53</v>
      </c>
      <c r="J89" s="46"/>
      <c r="K89" s="15"/>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row>
    <row r="90" spans="1:238" s="27" customFormat="1" ht="33" customHeight="1" x14ac:dyDescent="0.2">
      <c r="A90" s="228">
        <f t="shared" si="2"/>
        <v>82</v>
      </c>
      <c r="B90" s="28" t="s">
        <v>983</v>
      </c>
      <c r="C90" s="28" t="s">
        <v>912</v>
      </c>
      <c r="D90" s="233">
        <v>2017.02</v>
      </c>
      <c r="E90" s="30" t="s">
        <v>144</v>
      </c>
      <c r="F90" s="77">
        <v>155</v>
      </c>
      <c r="G90" s="31">
        <v>340</v>
      </c>
      <c r="H90" s="65" t="s">
        <v>957</v>
      </c>
      <c r="I90" s="64" t="s">
        <v>53</v>
      </c>
      <c r="J90" s="46"/>
      <c r="K90" s="15"/>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row>
    <row r="91" spans="1:238" s="27" customFormat="1" ht="33" customHeight="1" x14ac:dyDescent="0.2">
      <c r="A91" s="228">
        <f t="shared" si="2"/>
        <v>83</v>
      </c>
      <c r="B91" s="28" t="s">
        <v>984</v>
      </c>
      <c r="C91" s="28" t="s">
        <v>919</v>
      </c>
      <c r="D91" s="233">
        <v>2017.03</v>
      </c>
      <c r="E91" s="30" t="s">
        <v>129</v>
      </c>
      <c r="F91" s="31">
        <v>405</v>
      </c>
      <c r="G91" s="31">
        <v>1022</v>
      </c>
      <c r="H91" s="65" t="s">
        <v>941</v>
      </c>
      <c r="I91" s="64" t="s">
        <v>53</v>
      </c>
      <c r="J91" s="46"/>
      <c r="K91" s="15"/>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row>
    <row r="92" spans="1:238" s="27" customFormat="1" ht="33" customHeight="1" x14ac:dyDescent="0.2">
      <c r="A92" s="228">
        <f t="shared" si="2"/>
        <v>84</v>
      </c>
      <c r="B92" s="28" t="s">
        <v>985</v>
      </c>
      <c r="C92" s="28" t="s">
        <v>950</v>
      </c>
      <c r="D92" s="233">
        <v>2017.03</v>
      </c>
      <c r="E92" s="30" t="s">
        <v>129</v>
      </c>
      <c r="F92" s="31">
        <v>1464</v>
      </c>
      <c r="G92" s="31">
        <v>5155</v>
      </c>
      <c r="H92" s="65" t="s">
        <v>986</v>
      </c>
      <c r="I92" s="64" t="s">
        <v>53</v>
      </c>
      <c r="J92" s="46"/>
      <c r="K92" s="15"/>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row>
    <row r="93" spans="1:238" s="27" customFormat="1" ht="33" customHeight="1" x14ac:dyDescent="0.2">
      <c r="A93" s="228">
        <f t="shared" si="2"/>
        <v>85</v>
      </c>
      <c r="B93" s="28" t="s">
        <v>987</v>
      </c>
      <c r="C93" s="28" t="s">
        <v>912</v>
      </c>
      <c r="D93" s="233">
        <v>2017.03</v>
      </c>
      <c r="E93" s="30" t="s">
        <v>160</v>
      </c>
      <c r="F93" s="31">
        <v>429</v>
      </c>
      <c r="G93" s="31">
        <v>849</v>
      </c>
      <c r="H93" s="65" t="s">
        <v>859</v>
      </c>
      <c r="I93" s="64" t="s">
        <v>53</v>
      </c>
      <c r="J93" s="46"/>
      <c r="K93" s="15"/>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row>
    <row r="94" spans="1:238" s="27" customFormat="1" ht="33" customHeight="1" x14ac:dyDescent="0.2">
      <c r="A94" s="228">
        <f t="shared" si="2"/>
        <v>86</v>
      </c>
      <c r="B94" s="28" t="s">
        <v>988</v>
      </c>
      <c r="C94" s="28" t="s">
        <v>989</v>
      </c>
      <c r="D94" s="233">
        <v>2017.05</v>
      </c>
      <c r="E94" s="30" t="s">
        <v>132</v>
      </c>
      <c r="F94" s="31">
        <v>545</v>
      </c>
      <c r="G94" s="31">
        <v>1079</v>
      </c>
      <c r="H94" s="32" t="s">
        <v>4</v>
      </c>
      <c r="I94" s="64" t="s">
        <v>53</v>
      </c>
      <c r="J94" s="46"/>
      <c r="K94" s="15"/>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row>
    <row r="95" spans="1:238" s="27" customFormat="1" ht="33" customHeight="1" x14ac:dyDescent="0.2">
      <c r="A95" s="228">
        <f t="shared" si="2"/>
        <v>87</v>
      </c>
      <c r="B95" s="79" t="s">
        <v>990</v>
      </c>
      <c r="C95" s="28" t="s">
        <v>912</v>
      </c>
      <c r="D95" s="233">
        <v>2017.07</v>
      </c>
      <c r="E95" s="30" t="s">
        <v>102</v>
      </c>
      <c r="F95" s="31">
        <v>841</v>
      </c>
      <c r="G95" s="31">
        <v>1898</v>
      </c>
      <c r="H95" s="32" t="s">
        <v>4</v>
      </c>
      <c r="I95" s="33" t="s">
        <v>53</v>
      </c>
      <c r="J95" s="46"/>
      <c r="K95" s="15"/>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row>
    <row r="96" spans="1:238" s="27" customFormat="1" ht="33" customHeight="1" x14ac:dyDescent="0.2">
      <c r="A96" s="228">
        <f t="shared" si="2"/>
        <v>88</v>
      </c>
      <c r="B96" s="79" t="s">
        <v>991</v>
      </c>
      <c r="C96" s="28" t="s">
        <v>912</v>
      </c>
      <c r="D96" s="233">
        <v>2017.07</v>
      </c>
      <c r="E96" s="30" t="s">
        <v>92</v>
      </c>
      <c r="F96" s="31">
        <v>1731</v>
      </c>
      <c r="G96" s="31">
        <v>4849</v>
      </c>
      <c r="H96" s="32" t="s">
        <v>4</v>
      </c>
      <c r="I96" s="33" t="s">
        <v>53</v>
      </c>
      <c r="J96" s="46"/>
      <c r="K96" s="15"/>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row>
    <row r="97" spans="1:238" s="27" customFormat="1" ht="33" customHeight="1" x14ac:dyDescent="0.2">
      <c r="A97" s="228">
        <f t="shared" si="2"/>
        <v>89</v>
      </c>
      <c r="B97" s="79" t="s">
        <v>992</v>
      </c>
      <c r="C97" s="54" t="s">
        <v>993</v>
      </c>
      <c r="D97" s="233">
        <v>2017.08</v>
      </c>
      <c r="E97" s="30" t="s">
        <v>84</v>
      </c>
      <c r="F97" s="31">
        <v>381</v>
      </c>
      <c r="G97" s="31">
        <v>341</v>
      </c>
      <c r="H97" s="32" t="s">
        <v>2</v>
      </c>
      <c r="I97" s="33" t="s">
        <v>53</v>
      </c>
      <c r="J97" s="46"/>
      <c r="K97" s="15"/>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row>
    <row r="98" spans="1:238" s="27" customFormat="1" ht="33" customHeight="1" x14ac:dyDescent="0.2">
      <c r="A98" s="228">
        <f t="shared" si="2"/>
        <v>90</v>
      </c>
      <c r="B98" s="79" t="s">
        <v>994</v>
      </c>
      <c r="C98" s="28" t="s">
        <v>924</v>
      </c>
      <c r="D98" s="233">
        <v>2017.09</v>
      </c>
      <c r="E98" s="30" t="s">
        <v>995</v>
      </c>
      <c r="F98" s="31">
        <v>2149</v>
      </c>
      <c r="G98" s="31">
        <v>4142</v>
      </c>
      <c r="H98" s="32" t="s">
        <v>2</v>
      </c>
      <c r="I98" s="33" t="s">
        <v>53</v>
      </c>
      <c r="J98" s="46"/>
      <c r="K98" s="15"/>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row>
    <row r="99" spans="1:238" s="27" customFormat="1" ht="33" customHeight="1" x14ac:dyDescent="0.2">
      <c r="A99" s="228">
        <f t="shared" si="2"/>
        <v>91</v>
      </c>
      <c r="B99" s="79" t="s">
        <v>992</v>
      </c>
      <c r="C99" s="28" t="s">
        <v>950</v>
      </c>
      <c r="D99" s="233" t="s">
        <v>996</v>
      </c>
      <c r="E99" s="30" t="s">
        <v>84</v>
      </c>
      <c r="F99" s="31">
        <v>180</v>
      </c>
      <c r="G99" s="31">
        <v>1971</v>
      </c>
      <c r="H99" s="32" t="s">
        <v>2</v>
      </c>
      <c r="I99" s="33" t="s">
        <v>53</v>
      </c>
      <c r="J99" s="46"/>
      <c r="K99" s="15"/>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row>
    <row r="100" spans="1:238" s="27" customFormat="1" ht="33" customHeight="1" x14ac:dyDescent="0.2">
      <c r="A100" s="228">
        <f t="shared" si="2"/>
        <v>92</v>
      </c>
      <c r="B100" s="79" t="s">
        <v>997</v>
      </c>
      <c r="C100" s="28" t="s">
        <v>989</v>
      </c>
      <c r="D100" s="233">
        <v>2017.11</v>
      </c>
      <c r="E100" s="30" t="s">
        <v>405</v>
      </c>
      <c r="F100" s="31">
        <v>2049</v>
      </c>
      <c r="G100" s="31">
        <v>4815</v>
      </c>
      <c r="H100" s="32" t="s">
        <v>42</v>
      </c>
      <c r="I100" s="33" t="s">
        <v>53</v>
      </c>
      <c r="J100" s="46"/>
      <c r="K100" s="15"/>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row>
    <row r="101" spans="1:238" s="27" customFormat="1" ht="33" customHeight="1" x14ac:dyDescent="0.2">
      <c r="A101" s="228">
        <f t="shared" si="2"/>
        <v>93</v>
      </c>
      <c r="B101" s="79" t="s">
        <v>998</v>
      </c>
      <c r="C101" s="28" t="s">
        <v>989</v>
      </c>
      <c r="D101" s="233">
        <v>2017.12</v>
      </c>
      <c r="E101" s="80" t="s">
        <v>999</v>
      </c>
      <c r="F101" s="31">
        <v>542</v>
      </c>
      <c r="G101" s="31">
        <v>1482</v>
      </c>
      <c r="H101" s="32" t="s">
        <v>4</v>
      </c>
      <c r="I101" s="33" t="s">
        <v>53</v>
      </c>
      <c r="J101" s="46"/>
      <c r="K101" s="15"/>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row>
    <row r="102" spans="1:238" s="27" customFormat="1" ht="33" customHeight="1" x14ac:dyDescent="0.2">
      <c r="A102" s="228">
        <f t="shared" si="2"/>
        <v>94</v>
      </c>
      <c r="B102" s="79" t="s">
        <v>1000</v>
      </c>
      <c r="C102" s="54" t="s">
        <v>917</v>
      </c>
      <c r="D102" s="233">
        <v>2017.12</v>
      </c>
      <c r="E102" s="80" t="s">
        <v>1001</v>
      </c>
      <c r="F102" s="31">
        <v>1384</v>
      </c>
      <c r="G102" s="31">
        <v>3239</v>
      </c>
      <c r="H102" s="32" t="s">
        <v>859</v>
      </c>
      <c r="I102" s="33" t="s">
        <v>53</v>
      </c>
      <c r="J102" s="46"/>
      <c r="K102" s="15"/>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row>
    <row r="103" spans="1:238" ht="33" customHeight="1" x14ac:dyDescent="0.2">
      <c r="A103" s="228">
        <f t="shared" si="2"/>
        <v>95</v>
      </c>
      <c r="B103" s="79" t="s">
        <v>1002</v>
      </c>
      <c r="C103" s="28" t="s">
        <v>989</v>
      </c>
      <c r="D103" s="233">
        <v>2017.12</v>
      </c>
      <c r="E103" s="80" t="s">
        <v>1003</v>
      </c>
      <c r="F103" s="31">
        <v>739</v>
      </c>
      <c r="G103" s="31">
        <v>1159</v>
      </c>
      <c r="H103" s="32" t="s">
        <v>969</v>
      </c>
      <c r="I103" s="33" t="s">
        <v>53</v>
      </c>
      <c r="J103" s="46"/>
    </row>
    <row r="104" spans="1:238" ht="33" customHeight="1" x14ac:dyDescent="0.2">
      <c r="A104" s="228">
        <f t="shared" si="2"/>
        <v>96</v>
      </c>
      <c r="B104" s="28" t="s">
        <v>1004</v>
      </c>
      <c r="C104" s="28" t="s">
        <v>989</v>
      </c>
      <c r="D104" s="233">
        <v>2018.04</v>
      </c>
      <c r="E104" s="112" t="s">
        <v>543</v>
      </c>
      <c r="F104" s="31">
        <v>5878</v>
      </c>
      <c r="G104" s="31">
        <v>12043</v>
      </c>
      <c r="H104" s="32" t="s">
        <v>936</v>
      </c>
      <c r="I104" s="33" t="s">
        <v>1005</v>
      </c>
      <c r="J104" s="46"/>
    </row>
    <row r="105" spans="1:238" ht="33" customHeight="1" x14ac:dyDescent="0.2">
      <c r="A105" s="228">
        <f t="shared" si="2"/>
        <v>97</v>
      </c>
      <c r="B105" s="79" t="s">
        <v>1006</v>
      </c>
      <c r="C105" s="28" t="s">
        <v>912</v>
      </c>
      <c r="D105" s="233">
        <v>2018.05</v>
      </c>
      <c r="E105" s="30" t="s">
        <v>549</v>
      </c>
      <c r="F105" s="31">
        <v>2469</v>
      </c>
      <c r="G105" s="31">
        <v>4999</v>
      </c>
      <c r="H105" s="32" t="s">
        <v>2</v>
      </c>
      <c r="I105" s="33" t="s">
        <v>1007</v>
      </c>
      <c r="J105" s="46"/>
    </row>
    <row r="106" spans="1:238" ht="33" customHeight="1" x14ac:dyDescent="0.2">
      <c r="A106" s="228">
        <f t="shared" si="2"/>
        <v>98</v>
      </c>
      <c r="B106" s="79" t="s">
        <v>1008</v>
      </c>
      <c r="C106" s="28" t="s">
        <v>912</v>
      </c>
      <c r="D106" s="233">
        <v>2018.05</v>
      </c>
      <c r="E106" s="30" t="s">
        <v>1009</v>
      </c>
      <c r="F106" s="31">
        <v>525</v>
      </c>
      <c r="G106" s="31">
        <v>940</v>
      </c>
      <c r="H106" s="32" t="s">
        <v>2</v>
      </c>
      <c r="I106" s="33" t="s">
        <v>1005</v>
      </c>
      <c r="J106" s="46"/>
    </row>
    <row r="107" spans="1:238" ht="33" customHeight="1" x14ac:dyDescent="0.2">
      <c r="A107" s="228">
        <f t="shared" si="2"/>
        <v>99</v>
      </c>
      <c r="B107" s="79" t="s">
        <v>1010</v>
      </c>
      <c r="C107" s="28" t="s">
        <v>955</v>
      </c>
      <c r="D107" s="233">
        <v>2018.06</v>
      </c>
      <c r="E107" s="30" t="s">
        <v>401</v>
      </c>
      <c r="F107" s="31">
        <v>1788</v>
      </c>
      <c r="G107" s="31">
        <v>3954</v>
      </c>
      <c r="H107" s="32" t="s">
        <v>42</v>
      </c>
      <c r="I107" s="33" t="s">
        <v>1005</v>
      </c>
      <c r="J107" s="46"/>
    </row>
    <row r="108" spans="1:238" ht="33" customHeight="1" x14ac:dyDescent="0.2">
      <c r="A108" s="228">
        <f t="shared" si="2"/>
        <v>100</v>
      </c>
      <c r="B108" s="28" t="s">
        <v>1011</v>
      </c>
      <c r="C108" s="28" t="s">
        <v>950</v>
      </c>
      <c r="D108" s="233">
        <v>2018.06</v>
      </c>
      <c r="E108" s="30" t="s">
        <v>554</v>
      </c>
      <c r="F108" s="31">
        <v>1393</v>
      </c>
      <c r="G108" s="31">
        <v>1666</v>
      </c>
      <c r="H108" s="32" t="s">
        <v>4</v>
      </c>
      <c r="I108" s="33" t="s">
        <v>1005</v>
      </c>
      <c r="J108" s="46"/>
    </row>
    <row r="109" spans="1:238" ht="33" customHeight="1" x14ac:dyDescent="0.2">
      <c r="A109" s="228">
        <f t="shared" si="2"/>
        <v>101</v>
      </c>
      <c r="B109" s="28" t="s">
        <v>1012</v>
      </c>
      <c r="C109" s="28" t="s">
        <v>950</v>
      </c>
      <c r="D109" s="233">
        <v>2018.08</v>
      </c>
      <c r="E109" s="80" t="s">
        <v>1013</v>
      </c>
      <c r="F109" s="31">
        <v>1605</v>
      </c>
      <c r="G109" s="31">
        <v>3108</v>
      </c>
      <c r="H109" s="180" t="s">
        <v>4</v>
      </c>
      <c r="I109" s="33" t="s">
        <v>1014</v>
      </c>
      <c r="J109" s="46"/>
    </row>
    <row r="110" spans="1:238" ht="33" customHeight="1" x14ac:dyDescent="0.2">
      <c r="A110" s="228">
        <f t="shared" ref="A110:A147" si="3">ROW()-8</f>
        <v>102</v>
      </c>
      <c r="B110" s="79" t="s">
        <v>1015</v>
      </c>
      <c r="C110" s="89" t="s">
        <v>917</v>
      </c>
      <c r="D110" s="233" t="s">
        <v>562</v>
      </c>
      <c r="E110" s="30" t="s">
        <v>1016</v>
      </c>
      <c r="F110" s="90">
        <v>1187</v>
      </c>
      <c r="G110" s="90">
        <v>2157</v>
      </c>
      <c r="H110" s="91" t="s">
        <v>43</v>
      </c>
      <c r="I110" s="92" t="s">
        <v>53</v>
      </c>
      <c r="J110" s="46"/>
    </row>
    <row r="111" spans="1:238" ht="33" customHeight="1" x14ac:dyDescent="0.2">
      <c r="A111" s="228">
        <f t="shared" si="3"/>
        <v>103</v>
      </c>
      <c r="B111" s="79" t="s">
        <v>1017</v>
      </c>
      <c r="C111" s="89" t="s">
        <v>917</v>
      </c>
      <c r="D111" s="233" t="s">
        <v>562</v>
      </c>
      <c r="E111" s="30" t="s">
        <v>1018</v>
      </c>
      <c r="F111" s="90">
        <v>763</v>
      </c>
      <c r="G111" s="90">
        <v>1720</v>
      </c>
      <c r="H111" s="91" t="s">
        <v>43</v>
      </c>
      <c r="I111" s="92" t="s">
        <v>53</v>
      </c>
      <c r="J111" s="46"/>
    </row>
    <row r="112" spans="1:238" ht="33" customHeight="1" x14ac:dyDescent="0.2">
      <c r="A112" s="228">
        <f t="shared" si="3"/>
        <v>104</v>
      </c>
      <c r="B112" s="28" t="s">
        <v>1019</v>
      </c>
      <c r="C112" s="61" t="s">
        <v>989</v>
      </c>
      <c r="D112" s="233">
        <v>2018.11</v>
      </c>
      <c r="E112" s="30" t="s">
        <v>995</v>
      </c>
      <c r="F112" s="90">
        <v>490</v>
      </c>
      <c r="G112" s="90">
        <v>1156</v>
      </c>
      <c r="H112" s="32" t="s">
        <v>853</v>
      </c>
      <c r="I112" s="92" t="s">
        <v>883</v>
      </c>
      <c r="J112" s="46"/>
    </row>
    <row r="113" spans="1:10" ht="33" customHeight="1" x14ac:dyDescent="0.2">
      <c r="A113" s="228">
        <f t="shared" si="3"/>
        <v>105</v>
      </c>
      <c r="B113" s="28" t="s">
        <v>1020</v>
      </c>
      <c r="C113" s="61" t="s">
        <v>1021</v>
      </c>
      <c r="D113" s="233">
        <v>2018.11</v>
      </c>
      <c r="E113" s="30" t="s">
        <v>1022</v>
      </c>
      <c r="F113" s="90">
        <v>512</v>
      </c>
      <c r="G113" s="90">
        <v>1170</v>
      </c>
      <c r="H113" s="91" t="s">
        <v>1023</v>
      </c>
      <c r="I113" s="92" t="s">
        <v>1007</v>
      </c>
      <c r="J113" s="46"/>
    </row>
    <row r="114" spans="1:10" ht="33" customHeight="1" x14ac:dyDescent="0.2">
      <c r="A114" s="228">
        <f t="shared" si="3"/>
        <v>106</v>
      </c>
      <c r="B114" s="114" t="s">
        <v>578</v>
      </c>
      <c r="C114" s="205" t="s">
        <v>950</v>
      </c>
      <c r="D114" s="234">
        <v>2018.12</v>
      </c>
      <c r="E114" s="206" t="s">
        <v>1024</v>
      </c>
      <c r="F114" s="207">
        <v>2756</v>
      </c>
      <c r="G114" s="207">
        <v>5993</v>
      </c>
      <c r="H114" s="208" t="s">
        <v>1025</v>
      </c>
      <c r="I114" s="209" t="s">
        <v>35</v>
      </c>
      <c r="J114" s="72"/>
    </row>
    <row r="115" spans="1:10" ht="33" customHeight="1" x14ac:dyDescent="0.2">
      <c r="A115" s="228">
        <f t="shared" si="3"/>
        <v>107</v>
      </c>
      <c r="B115" s="28" t="s">
        <v>1026</v>
      </c>
      <c r="C115" s="28" t="s">
        <v>1021</v>
      </c>
      <c r="D115" s="233">
        <v>2019.04</v>
      </c>
      <c r="E115" s="111" t="s">
        <v>625</v>
      </c>
      <c r="F115" s="31">
        <v>325</v>
      </c>
      <c r="G115" s="31">
        <v>833</v>
      </c>
      <c r="H115" s="120" t="s">
        <v>886</v>
      </c>
      <c r="I115" s="92" t="s">
        <v>53</v>
      </c>
    </row>
    <row r="116" spans="1:10" ht="33" customHeight="1" x14ac:dyDescent="0.2">
      <c r="A116" s="228">
        <f t="shared" si="3"/>
        <v>108</v>
      </c>
      <c r="B116" s="28" t="s">
        <v>1027</v>
      </c>
      <c r="C116" s="95" t="s">
        <v>917</v>
      </c>
      <c r="D116" s="233">
        <v>2019.04</v>
      </c>
      <c r="E116" s="111" t="s">
        <v>622</v>
      </c>
      <c r="F116" s="31">
        <v>1735</v>
      </c>
      <c r="G116" s="31">
        <v>3739</v>
      </c>
      <c r="H116" s="120" t="s">
        <v>1028</v>
      </c>
      <c r="I116" s="92" t="s">
        <v>53</v>
      </c>
    </row>
    <row r="117" spans="1:10" ht="33" customHeight="1" x14ac:dyDescent="0.2">
      <c r="A117" s="228">
        <f t="shared" si="3"/>
        <v>109</v>
      </c>
      <c r="B117" s="28" t="s">
        <v>635</v>
      </c>
      <c r="C117" s="95" t="s">
        <v>955</v>
      </c>
      <c r="D117" s="233">
        <v>2019.05</v>
      </c>
      <c r="E117" s="111" t="s">
        <v>521</v>
      </c>
      <c r="F117" s="31">
        <v>1746</v>
      </c>
      <c r="G117" s="31">
        <v>3515</v>
      </c>
      <c r="H117" s="91" t="s">
        <v>43</v>
      </c>
      <c r="I117" s="92" t="s">
        <v>53</v>
      </c>
    </row>
    <row r="118" spans="1:10" ht="33" customHeight="1" x14ac:dyDescent="0.2">
      <c r="A118" s="228">
        <f t="shared" si="3"/>
        <v>110</v>
      </c>
      <c r="B118" s="28" t="s">
        <v>1029</v>
      </c>
      <c r="C118" s="95" t="s">
        <v>1030</v>
      </c>
      <c r="D118" s="233">
        <v>2019.06</v>
      </c>
      <c r="E118" s="111" t="s">
        <v>643</v>
      </c>
      <c r="F118" s="31">
        <v>2138</v>
      </c>
      <c r="G118" s="31">
        <v>4539</v>
      </c>
      <c r="H118" s="120" t="s">
        <v>1031</v>
      </c>
      <c r="I118" s="92" t="s">
        <v>35</v>
      </c>
    </row>
    <row r="119" spans="1:10" ht="33" customHeight="1" x14ac:dyDescent="0.2">
      <c r="A119" s="228">
        <f t="shared" si="3"/>
        <v>111</v>
      </c>
      <c r="B119" s="28" t="s">
        <v>1032</v>
      </c>
      <c r="C119" s="95" t="s">
        <v>912</v>
      </c>
      <c r="D119" s="233">
        <v>2019.06</v>
      </c>
      <c r="E119" s="111" t="s">
        <v>647</v>
      </c>
      <c r="F119" s="31">
        <v>3189</v>
      </c>
      <c r="G119" s="31">
        <v>6160</v>
      </c>
      <c r="H119" s="120" t="s">
        <v>928</v>
      </c>
      <c r="I119" s="92" t="s">
        <v>35</v>
      </c>
    </row>
    <row r="120" spans="1:10" ht="33" customHeight="1" x14ac:dyDescent="0.2">
      <c r="A120" s="228">
        <f t="shared" si="3"/>
        <v>112</v>
      </c>
      <c r="B120" s="28" t="s">
        <v>1033</v>
      </c>
      <c r="C120" s="89" t="s">
        <v>921</v>
      </c>
      <c r="D120" s="233">
        <v>2019.06</v>
      </c>
      <c r="E120" s="111" t="s">
        <v>649</v>
      </c>
      <c r="F120" s="31">
        <v>1355</v>
      </c>
      <c r="G120" s="31">
        <v>2847</v>
      </c>
      <c r="H120" s="91" t="s">
        <v>619</v>
      </c>
      <c r="I120" s="92" t="s">
        <v>35</v>
      </c>
    </row>
    <row r="121" spans="1:10" ht="33" customHeight="1" x14ac:dyDescent="0.2">
      <c r="A121" s="228">
        <f t="shared" si="3"/>
        <v>113</v>
      </c>
      <c r="B121" s="28" t="s">
        <v>1034</v>
      </c>
      <c r="C121" s="89" t="s">
        <v>921</v>
      </c>
      <c r="D121" s="233">
        <v>2019.07</v>
      </c>
      <c r="E121" s="111" t="s">
        <v>656</v>
      </c>
      <c r="F121" s="31">
        <v>1393</v>
      </c>
      <c r="G121" s="31">
        <v>2961</v>
      </c>
      <c r="H121" s="120" t="s">
        <v>1035</v>
      </c>
      <c r="I121" s="92" t="s">
        <v>35</v>
      </c>
    </row>
    <row r="122" spans="1:10" ht="33" customHeight="1" x14ac:dyDescent="0.2">
      <c r="A122" s="228">
        <f t="shared" si="3"/>
        <v>114</v>
      </c>
      <c r="B122" s="28" t="s">
        <v>1036</v>
      </c>
      <c r="C122" s="89" t="s">
        <v>921</v>
      </c>
      <c r="D122" s="233">
        <v>2019.09</v>
      </c>
      <c r="E122" s="111" t="s">
        <v>681</v>
      </c>
      <c r="F122" s="31">
        <v>429</v>
      </c>
      <c r="G122" s="31">
        <v>603</v>
      </c>
      <c r="H122" s="91" t="s">
        <v>43</v>
      </c>
      <c r="I122" s="92" t="s">
        <v>53</v>
      </c>
    </row>
    <row r="123" spans="1:10" ht="33" customHeight="1" x14ac:dyDescent="0.2">
      <c r="A123" s="228">
        <f t="shared" si="3"/>
        <v>115</v>
      </c>
      <c r="B123" s="28" t="s">
        <v>1026</v>
      </c>
      <c r="C123" s="89" t="s">
        <v>921</v>
      </c>
      <c r="D123" s="233">
        <v>2019.09</v>
      </c>
      <c r="E123" s="111" t="s">
        <v>625</v>
      </c>
      <c r="F123" s="31">
        <v>324</v>
      </c>
      <c r="G123" s="31">
        <v>832</v>
      </c>
      <c r="H123" s="120" t="s">
        <v>928</v>
      </c>
      <c r="I123" s="92" t="s">
        <v>53</v>
      </c>
    </row>
    <row r="124" spans="1:10" ht="33" customHeight="1" x14ac:dyDescent="0.2">
      <c r="A124" s="228">
        <f t="shared" si="3"/>
        <v>116</v>
      </c>
      <c r="B124" s="28" t="s">
        <v>1037</v>
      </c>
      <c r="C124" s="89" t="s">
        <v>921</v>
      </c>
      <c r="D124" s="233">
        <v>2019.09</v>
      </c>
      <c r="E124" s="111" t="s">
        <v>690</v>
      </c>
      <c r="F124" s="31">
        <v>775</v>
      </c>
      <c r="G124" s="31">
        <v>2013</v>
      </c>
      <c r="H124" s="120" t="s">
        <v>905</v>
      </c>
      <c r="I124" s="92" t="s">
        <v>53</v>
      </c>
    </row>
    <row r="125" spans="1:10" ht="33" customHeight="1" x14ac:dyDescent="0.2">
      <c r="A125" s="228">
        <f t="shared" si="3"/>
        <v>117</v>
      </c>
      <c r="B125" s="28" t="s">
        <v>1038</v>
      </c>
      <c r="C125" s="95" t="s">
        <v>993</v>
      </c>
      <c r="D125" s="233" t="s">
        <v>1039</v>
      </c>
      <c r="E125" s="111" t="s">
        <v>628</v>
      </c>
      <c r="F125" s="31">
        <v>1327</v>
      </c>
      <c r="G125" s="31">
        <v>3119</v>
      </c>
      <c r="H125" s="91" t="s">
        <v>43</v>
      </c>
      <c r="I125" s="92" t="s">
        <v>53</v>
      </c>
      <c r="J125" s="27" t="s">
        <v>911</v>
      </c>
    </row>
    <row r="126" spans="1:10" ht="33" customHeight="1" x14ac:dyDescent="0.2">
      <c r="A126" s="228">
        <f t="shared" si="3"/>
        <v>118</v>
      </c>
      <c r="B126" s="28" t="s">
        <v>1040</v>
      </c>
      <c r="C126" s="95" t="s">
        <v>1021</v>
      </c>
      <c r="D126" s="233" t="s">
        <v>1039</v>
      </c>
      <c r="E126" s="111" t="s">
        <v>319</v>
      </c>
      <c r="F126" s="31">
        <v>2027</v>
      </c>
      <c r="G126" s="31">
        <v>4715</v>
      </c>
      <c r="H126" s="120" t="s">
        <v>905</v>
      </c>
      <c r="I126" s="92" t="s">
        <v>53</v>
      </c>
    </row>
    <row r="127" spans="1:10" ht="33" customHeight="1" x14ac:dyDescent="0.2">
      <c r="A127" s="228">
        <f t="shared" si="3"/>
        <v>119</v>
      </c>
      <c r="B127" s="28" t="s">
        <v>1041</v>
      </c>
      <c r="C127" s="89" t="s">
        <v>912</v>
      </c>
      <c r="D127" s="233">
        <v>2019.11</v>
      </c>
      <c r="E127" s="111" t="s">
        <v>697</v>
      </c>
      <c r="F127" s="31">
        <v>2322</v>
      </c>
      <c r="G127" s="31">
        <v>4801</v>
      </c>
      <c r="H127" s="91" t="s">
        <v>43</v>
      </c>
      <c r="I127" s="92" t="s">
        <v>53</v>
      </c>
    </row>
    <row r="128" spans="1:10" ht="33" customHeight="1" x14ac:dyDescent="0.2">
      <c r="A128" s="228">
        <f t="shared" si="3"/>
        <v>120</v>
      </c>
      <c r="B128" s="28" t="s">
        <v>760</v>
      </c>
      <c r="C128" s="89" t="s">
        <v>761</v>
      </c>
      <c r="D128" s="233">
        <v>2020.04</v>
      </c>
      <c r="E128" s="111" t="s">
        <v>762</v>
      </c>
      <c r="F128" s="31">
        <v>2622</v>
      </c>
      <c r="G128" s="31">
        <v>6304</v>
      </c>
      <c r="H128" s="91" t="s">
        <v>43</v>
      </c>
      <c r="I128" s="92" t="s">
        <v>53</v>
      </c>
      <c r="J128" s="27" t="s">
        <v>1042</v>
      </c>
    </row>
    <row r="129" spans="1:238" s="3" customFormat="1" ht="33" customHeight="1" x14ac:dyDescent="0.2">
      <c r="A129" s="228">
        <f t="shared" si="3"/>
        <v>121</v>
      </c>
      <c r="B129" s="22" t="s">
        <v>1043</v>
      </c>
      <c r="C129" s="47" t="s">
        <v>761</v>
      </c>
      <c r="D129" s="235">
        <v>2020.07</v>
      </c>
      <c r="E129" s="23" t="s">
        <v>659</v>
      </c>
      <c r="F129" s="24">
        <v>1572</v>
      </c>
      <c r="G129" s="24">
        <v>3332</v>
      </c>
      <c r="H129" s="29" t="s">
        <v>43</v>
      </c>
      <c r="I129" s="26" t="s">
        <v>53</v>
      </c>
      <c r="J129" s="27" t="s">
        <v>1042</v>
      </c>
      <c r="K129" s="236"/>
    </row>
    <row r="130" spans="1:238" s="3" customFormat="1" ht="33" customHeight="1" x14ac:dyDescent="0.2">
      <c r="A130" s="228">
        <f t="shared" si="3"/>
        <v>122</v>
      </c>
      <c r="B130" s="22" t="s">
        <v>1044</v>
      </c>
      <c r="C130" s="22" t="s">
        <v>761</v>
      </c>
      <c r="D130" s="235">
        <v>2020.07</v>
      </c>
      <c r="E130" s="23" t="s">
        <v>792</v>
      </c>
      <c r="F130" s="24">
        <v>1256</v>
      </c>
      <c r="G130" s="24">
        <v>2336</v>
      </c>
      <c r="H130" s="91" t="s">
        <v>928</v>
      </c>
      <c r="I130" s="26" t="s">
        <v>53</v>
      </c>
      <c r="J130" s="27" t="s">
        <v>1045</v>
      </c>
      <c r="K130" s="236"/>
    </row>
    <row r="131" spans="1:238" s="3" customFormat="1" ht="33" customHeight="1" x14ac:dyDescent="0.2">
      <c r="A131" s="228">
        <f t="shared" si="3"/>
        <v>123</v>
      </c>
      <c r="B131" s="22" t="s">
        <v>1046</v>
      </c>
      <c r="C131" s="47" t="s">
        <v>761</v>
      </c>
      <c r="D131" s="235">
        <v>2020.07</v>
      </c>
      <c r="E131" s="23" t="s">
        <v>781</v>
      </c>
      <c r="F131" s="24">
        <v>481</v>
      </c>
      <c r="G131" s="24">
        <v>934</v>
      </c>
      <c r="H131" s="91" t="s">
        <v>1035</v>
      </c>
      <c r="I131" s="26" t="s">
        <v>53</v>
      </c>
      <c r="J131" s="27" t="s">
        <v>1047</v>
      </c>
      <c r="K131" s="236"/>
    </row>
    <row r="132" spans="1:238" s="3" customFormat="1" ht="33" customHeight="1" x14ac:dyDescent="0.2">
      <c r="A132" s="228">
        <f t="shared" si="3"/>
        <v>124</v>
      </c>
      <c r="B132" s="22" t="s">
        <v>1048</v>
      </c>
      <c r="C132" s="22" t="s">
        <v>761</v>
      </c>
      <c r="D132" s="235">
        <v>2020.07</v>
      </c>
      <c r="E132" s="23" t="s">
        <v>625</v>
      </c>
      <c r="F132" s="24">
        <v>1501</v>
      </c>
      <c r="G132" s="24">
        <v>3561</v>
      </c>
      <c r="H132" s="91" t="s">
        <v>886</v>
      </c>
      <c r="I132" s="26" t="s">
        <v>53</v>
      </c>
      <c r="J132" s="27" t="s">
        <v>1049</v>
      </c>
      <c r="K132" s="236"/>
    </row>
    <row r="133" spans="1:238" s="3" customFormat="1" ht="33" customHeight="1" x14ac:dyDescent="0.2">
      <c r="A133" s="228">
        <f t="shared" si="3"/>
        <v>125</v>
      </c>
      <c r="B133" s="22" t="s">
        <v>813</v>
      </c>
      <c r="C133" s="22" t="s">
        <v>761</v>
      </c>
      <c r="D133" s="235">
        <v>2020.09</v>
      </c>
      <c r="E133" s="23" t="s">
        <v>668</v>
      </c>
      <c r="F133" s="24">
        <v>2313</v>
      </c>
      <c r="G133" s="24">
        <v>5547</v>
      </c>
      <c r="H133" s="29" t="s">
        <v>43</v>
      </c>
      <c r="I133" s="26" t="s">
        <v>53</v>
      </c>
      <c r="J133" s="27" t="s">
        <v>801</v>
      </c>
      <c r="K133" s="236"/>
    </row>
    <row r="134" spans="1:238" s="3" customFormat="1" ht="33" customHeight="1" x14ac:dyDescent="0.2">
      <c r="A134" s="228">
        <f t="shared" si="3"/>
        <v>126</v>
      </c>
      <c r="B134" s="22" t="s">
        <v>814</v>
      </c>
      <c r="C134" s="22" t="s">
        <v>761</v>
      </c>
      <c r="D134" s="235">
        <v>2020.09</v>
      </c>
      <c r="E134" s="23" t="s">
        <v>815</v>
      </c>
      <c r="F134" s="24">
        <v>3648</v>
      </c>
      <c r="G134" s="24">
        <v>7341</v>
      </c>
      <c r="H134" s="91" t="s">
        <v>719</v>
      </c>
      <c r="I134" s="26" t="s">
        <v>53</v>
      </c>
      <c r="J134" s="27" t="s">
        <v>801</v>
      </c>
      <c r="K134" s="236"/>
    </row>
    <row r="135" spans="1:238" s="27" customFormat="1" ht="33" customHeight="1" x14ac:dyDescent="0.2">
      <c r="A135" s="228">
        <f t="shared" si="3"/>
        <v>127</v>
      </c>
      <c r="B135" s="22" t="s">
        <v>1050</v>
      </c>
      <c r="C135" s="47" t="s">
        <v>761</v>
      </c>
      <c r="D135" s="235" t="s">
        <v>1051</v>
      </c>
      <c r="E135" s="23" t="s">
        <v>821</v>
      </c>
      <c r="F135" s="24">
        <v>3013</v>
      </c>
      <c r="G135" s="24">
        <v>6477</v>
      </c>
      <c r="H135" s="91" t="s">
        <v>54</v>
      </c>
      <c r="I135" s="26" t="s">
        <v>53</v>
      </c>
      <c r="J135" s="27" t="s">
        <v>801</v>
      </c>
      <c r="K135" s="15"/>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row>
    <row r="136" spans="1:238" s="27" customFormat="1" ht="33" customHeight="1" x14ac:dyDescent="0.2">
      <c r="A136" s="228">
        <f t="shared" si="3"/>
        <v>128</v>
      </c>
      <c r="B136" s="22" t="s">
        <v>1052</v>
      </c>
      <c r="C136" s="47" t="s">
        <v>761</v>
      </c>
      <c r="D136" s="235">
        <v>2020.11</v>
      </c>
      <c r="E136" s="23" t="s">
        <v>1053</v>
      </c>
      <c r="F136" s="24">
        <v>1318</v>
      </c>
      <c r="G136" s="24">
        <v>2534</v>
      </c>
      <c r="H136" s="29" t="s">
        <v>719</v>
      </c>
      <c r="I136" s="26" t="s">
        <v>53</v>
      </c>
      <c r="K136" s="15"/>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row>
    <row r="137" spans="1:238" s="27" customFormat="1" ht="33" customHeight="1" x14ac:dyDescent="0.2">
      <c r="A137" s="228">
        <f t="shared" si="3"/>
        <v>129</v>
      </c>
      <c r="B137" s="22" t="s">
        <v>1054</v>
      </c>
      <c r="C137" s="22" t="s">
        <v>761</v>
      </c>
      <c r="D137" s="235">
        <v>2020.11</v>
      </c>
      <c r="E137" s="23" t="s">
        <v>770</v>
      </c>
      <c r="F137" s="24">
        <v>1776</v>
      </c>
      <c r="G137" s="24">
        <v>4120</v>
      </c>
      <c r="H137" s="29" t="s">
        <v>57</v>
      </c>
      <c r="I137" s="26" t="s">
        <v>53</v>
      </c>
      <c r="J137" s="27" t="s">
        <v>801</v>
      </c>
      <c r="K137" s="15"/>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row>
    <row r="138" spans="1:238" s="27" customFormat="1" ht="33" customHeight="1" x14ac:dyDescent="0.2">
      <c r="A138" s="228">
        <f t="shared" si="3"/>
        <v>130</v>
      </c>
      <c r="B138" s="22" t="s">
        <v>1055</v>
      </c>
      <c r="C138" s="47" t="s">
        <v>761</v>
      </c>
      <c r="D138" s="235">
        <v>2020.11</v>
      </c>
      <c r="E138" s="23" t="s">
        <v>668</v>
      </c>
      <c r="F138" s="24">
        <v>16</v>
      </c>
      <c r="G138" s="24">
        <v>27</v>
      </c>
      <c r="H138" s="29" t="s">
        <v>579</v>
      </c>
      <c r="I138" s="26" t="s">
        <v>53</v>
      </c>
      <c r="K138" s="15"/>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row>
    <row r="139" spans="1:238" s="27" customFormat="1" ht="33" customHeight="1" x14ac:dyDescent="0.2">
      <c r="A139" s="228">
        <f t="shared" si="3"/>
        <v>131</v>
      </c>
      <c r="B139" s="47" t="s">
        <v>2724</v>
      </c>
      <c r="C139" s="47" t="s">
        <v>761</v>
      </c>
      <c r="D139" s="223">
        <v>2020.12</v>
      </c>
      <c r="E139" s="48" t="s">
        <v>2725</v>
      </c>
      <c r="F139" s="49">
        <v>789</v>
      </c>
      <c r="G139" s="49">
        <v>2015</v>
      </c>
      <c r="H139" s="50" t="s">
        <v>54</v>
      </c>
      <c r="I139" s="156" t="s">
        <v>53</v>
      </c>
      <c r="J139" s="27" t="s">
        <v>801</v>
      </c>
      <c r="K139" s="15"/>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row>
    <row r="140" spans="1:238" s="27" customFormat="1" ht="33" customHeight="1" x14ac:dyDescent="0.2">
      <c r="A140" s="228">
        <f t="shared" si="3"/>
        <v>132</v>
      </c>
      <c r="B140" s="47" t="s">
        <v>2738</v>
      </c>
      <c r="C140" s="47" t="s">
        <v>761</v>
      </c>
      <c r="D140" s="47" t="s">
        <v>2739</v>
      </c>
      <c r="E140" s="48" t="s">
        <v>160</v>
      </c>
      <c r="F140" s="49">
        <v>2394</v>
      </c>
      <c r="G140" s="49">
        <v>5255</v>
      </c>
      <c r="H140" s="50" t="s">
        <v>719</v>
      </c>
      <c r="I140" s="156" t="s">
        <v>53</v>
      </c>
      <c r="J140" s="27" t="s">
        <v>801</v>
      </c>
      <c r="K140" s="15"/>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row>
    <row r="141" spans="1:238" s="27" customFormat="1" ht="33" customHeight="1" x14ac:dyDescent="0.2">
      <c r="A141" s="228">
        <f t="shared" si="3"/>
        <v>133</v>
      </c>
      <c r="B141" s="47" t="s">
        <v>2740</v>
      </c>
      <c r="C141" s="47" t="s">
        <v>761</v>
      </c>
      <c r="D141" s="47" t="s">
        <v>2739</v>
      </c>
      <c r="E141" s="48" t="s">
        <v>405</v>
      </c>
      <c r="F141" s="49">
        <v>1173</v>
      </c>
      <c r="G141" s="49">
        <v>2543</v>
      </c>
      <c r="H141" s="50" t="s">
        <v>43</v>
      </c>
      <c r="I141" s="156" t="s">
        <v>53</v>
      </c>
      <c r="J141" s="27" t="s">
        <v>801</v>
      </c>
      <c r="K141" s="15"/>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row>
    <row r="142" spans="1:238" s="27" customFormat="1" ht="33" customHeight="1" x14ac:dyDescent="0.2">
      <c r="A142" s="228">
        <f t="shared" si="3"/>
        <v>134</v>
      </c>
      <c r="B142" s="47" t="s">
        <v>2741</v>
      </c>
      <c r="C142" s="47" t="s">
        <v>761</v>
      </c>
      <c r="D142" s="47" t="s">
        <v>2739</v>
      </c>
      <c r="E142" s="48" t="s">
        <v>2742</v>
      </c>
      <c r="F142" s="49">
        <v>916</v>
      </c>
      <c r="G142" s="49">
        <v>1796</v>
      </c>
      <c r="H142" s="50" t="s">
        <v>43</v>
      </c>
      <c r="I142" s="156" t="s">
        <v>53</v>
      </c>
      <c r="J142" s="27" t="s">
        <v>801</v>
      </c>
      <c r="K142" s="15"/>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row>
    <row r="143" spans="1:238" s="27" customFormat="1" ht="33" customHeight="1" x14ac:dyDescent="0.2">
      <c r="A143" s="228">
        <f t="shared" si="3"/>
        <v>135</v>
      </c>
      <c r="B143" s="47" t="s">
        <v>2755</v>
      </c>
      <c r="C143" s="47" t="s">
        <v>761</v>
      </c>
      <c r="D143" s="47" t="s">
        <v>2751</v>
      </c>
      <c r="E143" s="48" t="s">
        <v>762</v>
      </c>
      <c r="F143" s="49">
        <v>2702</v>
      </c>
      <c r="G143" s="49">
        <v>4995</v>
      </c>
      <c r="H143" s="50" t="s">
        <v>2</v>
      </c>
      <c r="I143" s="156" t="s">
        <v>53</v>
      </c>
      <c r="J143" s="27" t="s">
        <v>801</v>
      </c>
      <c r="K143" s="15"/>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row>
    <row r="144" spans="1:238" s="27" customFormat="1" ht="33" customHeight="1" x14ac:dyDescent="0.2">
      <c r="A144" s="228">
        <f t="shared" si="3"/>
        <v>136</v>
      </c>
      <c r="B144" s="47" t="s">
        <v>2756</v>
      </c>
      <c r="C144" s="47" t="s">
        <v>761</v>
      </c>
      <c r="D144" s="47" t="s">
        <v>2751</v>
      </c>
      <c r="E144" s="48" t="s">
        <v>306</v>
      </c>
      <c r="F144" s="49">
        <v>940</v>
      </c>
      <c r="G144" s="49">
        <v>1338</v>
      </c>
      <c r="H144" s="50" t="s">
        <v>43</v>
      </c>
      <c r="I144" s="156" t="s">
        <v>53</v>
      </c>
      <c r="J144" s="27" t="s">
        <v>802</v>
      </c>
      <c r="K144" s="15"/>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row>
    <row r="145" spans="1:238" s="27" customFormat="1" ht="33" customHeight="1" x14ac:dyDescent="0.2">
      <c r="A145" s="228">
        <f t="shared" si="3"/>
        <v>137</v>
      </c>
      <c r="B145" s="47" t="s">
        <v>2757</v>
      </c>
      <c r="C145" s="47" t="s">
        <v>761</v>
      </c>
      <c r="D145" s="47" t="s">
        <v>2751</v>
      </c>
      <c r="E145" s="48" t="s">
        <v>2758</v>
      </c>
      <c r="F145" s="49">
        <v>483</v>
      </c>
      <c r="G145" s="49">
        <v>1091</v>
      </c>
      <c r="H145" s="50" t="s">
        <v>43</v>
      </c>
      <c r="I145" s="156" t="s">
        <v>53</v>
      </c>
      <c r="K145" s="15"/>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row>
    <row r="146" spans="1:238" ht="32.4" x14ac:dyDescent="0.2">
      <c r="A146" s="228">
        <f t="shared" si="3"/>
        <v>138</v>
      </c>
      <c r="B146" s="47" t="s">
        <v>2772</v>
      </c>
      <c r="C146" s="47" t="s">
        <v>761</v>
      </c>
      <c r="D146" s="47" t="s">
        <v>2766</v>
      </c>
      <c r="E146" s="48" t="s">
        <v>718</v>
      </c>
      <c r="F146" s="49">
        <v>1445</v>
      </c>
      <c r="G146" s="49">
        <v>4492</v>
      </c>
      <c r="H146" s="50" t="s">
        <v>54</v>
      </c>
      <c r="I146" s="156" t="s">
        <v>53</v>
      </c>
      <c r="J146" s="27" t="s">
        <v>801</v>
      </c>
      <c r="K146" s="1"/>
    </row>
    <row r="147" spans="1:238" ht="32.4" x14ac:dyDescent="0.2">
      <c r="A147" s="228">
        <f t="shared" si="3"/>
        <v>139</v>
      </c>
      <c r="B147" s="47" t="s">
        <v>2773</v>
      </c>
      <c r="C147" s="47" t="s">
        <v>761</v>
      </c>
      <c r="D147" s="47" t="s">
        <v>2766</v>
      </c>
      <c r="E147" s="48" t="s">
        <v>97</v>
      </c>
      <c r="F147" s="49">
        <v>598</v>
      </c>
      <c r="G147" s="49">
        <v>1494</v>
      </c>
      <c r="H147" s="50" t="s">
        <v>43</v>
      </c>
      <c r="I147" s="156" t="s">
        <v>53</v>
      </c>
      <c r="K147" s="1"/>
    </row>
    <row r="148" spans="1:238" s="27" customFormat="1" ht="33" customHeight="1" x14ac:dyDescent="0.2">
      <c r="A148" s="357" t="s">
        <v>1056</v>
      </c>
      <c r="B148" s="358"/>
      <c r="C148" s="358"/>
      <c r="D148" s="358"/>
      <c r="E148" s="358"/>
      <c r="F148" s="358"/>
      <c r="G148" s="358"/>
      <c r="H148" s="358"/>
      <c r="I148" s="358"/>
      <c r="J148" s="359"/>
      <c r="K148" s="15"/>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row>
    <row r="149" spans="1:238" s="27" customFormat="1" ht="33" customHeight="1" x14ac:dyDescent="0.2">
      <c r="A149" s="21">
        <f>ROW()-9</f>
        <v>140</v>
      </c>
      <c r="B149" s="22" t="s">
        <v>1057</v>
      </c>
      <c r="C149" s="54" t="s">
        <v>1058</v>
      </c>
      <c r="D149" s="235">
        <v>2012.09</v>
      </c>
      <c r="E149" s="23" t="s">
        <v>126</v>
      </c>
      <c r="F149" s="24">
        <v>6733</v>
      </c>
      <c r="G149" s="24">
        <v>10466</v>
      </c>
      <c r="H149" s="29" t="s">
        <v>936</v>
      </c>
      <c r="I149" s="26" t="s">
        <v>53</v>
      </c>
      <c r="K149" s="15"/>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row>
    <row r="150" spans="1:238" s="27" customFormat="1" ht="33" customHeight="1" x14ac:dyDescent="0.2">
      <c r="A150" s="21">
        <f t="shared" ref="A150:A159" si="4">ROW()-9</f>
        <v>141</v>
      </c>
      <c r="B150" s="35" t="s">
        <v>1059</v>
      </c>
      <c r="C150" s="54" t="s">
        <v>1060</v>
      </c>
      <c r="D150" s="237">
        <v>2015.06</v>
      </c>
      <c r="E150" s="160" t="s">
        <v>273</v>
      </c>
      <c r="F150" s="161">
        <v>1004</v>
      </c>
      <c r="G150" s="161">
        <v>1896</v>
      </c>
      <c r="H150" s="32" t="s">
        <v>930</v>
      </c>
      <c r="I150" s="163" t="s">
        <v>53</v>
      </c>
      <c r="J150" s="46" t="s">
        <v>1061</v>
      </c>
      <c r="K150" s="15"/>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row>
    <row r="151" spans="1:238" s="27" customFormat="1" ht="33" customHeight="1" x14ac:dyDescent="0.2">
      <c r="A151" s="21">
        <f t="shared" si="4"/>
        <v>142</v>
      </c>
      <c r="B151" s="41" t="s">
        <v>1062</v>
      </c>
      <c r="C151" s="41" t="s">
        <v>906</v>
      </c>
      <c r="D151" s="232">
        <v>2016.09</v>
      </c>
      <c r="E151" s="164" t="s">
        <v>174</v>
      </c>
      <c r="F151" s="108">
        <v>664</v>
      </c>
      <c r="G151" s="108">
        <v>1328</v>
      </c>
      <c r="H151" s="32" t="s">
        <v>42</v>
      </c>
      <c r="I151" s="196" t="s">
        <v>53</v>
      </c>
      <c r="J151" s="46"/>
      <c r="K151" s="15"/>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row>
    <row r="152" spans="1:238" s="27" customFormat="1" ht="33" customHeight="1" x14ac:dyDescent="0.2">
      <c r="A152" s="21">
        <f t="shared" si="4"/>
        <v>143</v>
      </c>
      <c r="B152" s="28" t="s">
        <v>1063</v>
      </c>
      <c r="C152" s="66" t="s">
        <v>906</v>
      </c>
      <c r="D152" s="233">
        <v>2016.11</v>
      </c>
      <c r="E152" s="30" t="s">
        <v>157</v>
      </c>
      <c r="F152" s="77">
        <v>212</v>
      </c>
      <c r="G152" s="185">
        <v>127</v>
      </c>
      <c r="H152" s="65" t="s">
        <v>1064</v>
      </c>
      <c r="I152" s="64" t="s">
        <v>1065</v>
      </c>
      <c r="J152" s="46" t="s">
        <v>1066</v>
      </c>
      <c r="K152" s="15"/>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row>
    <row r="153" spans="1:238" s="27" customFormat="1" ht="33" customHeight="1" x14ac:dyDescent="0.2">
      <c r="A153" s="21">
        <f t="shared" si="4"/>
        <v>144</v>
      </c>
      <c r="B153" s="28" t="s">
        <v>1067</v>
      </c>
      <c r="C153" s="28" t="s">
        <v>1056</v>
      </c>
      <c r="D153" s="233">
        <v>2017.02</v>
      </c>
      <c r="E153" s="30" t="s">
        <v>157</v>
      </c>
      <c r="F153" s="77">
        <v>827</v>
      </c>
      <c r="G153" s="31">
        <v>857</v>
      </c>
      <c r="H153" s="32" t="s">
        <v>1064</v>
      </c>
      <c r="I153" s="33" t="s">
        <v>1064</v>
      </c>
      <c r="J153" s="46"/>
      <c r="K153" s="15"/>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row>
    <row r="154" spans="1:238" s="27" customFormat="1" ht="33" customHeight="1" x14ac:dyDescent="0.2">
      <c r="A154" s="21">
        <f t="shared" si="4"/>
        <v>145</v>
      </c>
      <c r="B154" s="79" t="s">
        <v>1068</v>
      </c>
      <c r="C154" s="54" t="s">
        <v>1060</v>
      </c>
      <c r="D154" s="233">
        <v>2017.07</v>
      </c>
      <c r="E154" s="30" t="s">
        <v>103</v>
      </c>
      <c r="F154" s="31">
        <v>160</v>
      </c>
      <c r="G154" s="31">
        <v>788</v>
      </c>
      <c r="H154" s="32" t="s">
        <v>1069</v>
      </c>
      <c r="I154" s="33" t="s">
        <v>53</v>
      </c>
      <c r="J154" s="46" t="s">
        <v>1070</v>
      </c>
      <c r="K154" s="15"/>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row>
    <row r="155" spans="1:238" s="27" customFormat="1" ht="33" customHeight="1" x14ac:dyDescent="0.2">
      <c r="A155" s="21">
        <f t="shared" si="4"/>
        <v>146</v>
      </c>
      <c r="B155" s="79" t="s">
        <v>1071</v>
      </c>
      <c r="C155" s="28" t="s">
        <v>1058</v>
      </c>
      <c r="D155" s="233">
        <v>2017.09</v>
      </c>
      <c r="E155" s="30" t="s">
        <v>1072</v>
      </c>
      <c r="F155" s="31">
        <v>1296</v>
      </c>
      <c r="G155" s="31">
        <v>3023</v>
      </c>
      <c r="H155" s="32" t="s">
        <v>43</v>
      </c>
      <c r="I155" s="33" t="s">
        <v>53</v>
      </c>
      <c r="J155" s="46"/>
      <c r="K155" s="15"/>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row>
    <row r="156" spans="1:238" s="27" customFormat="1" ht="33" customHeight="1" x14ac:dyDescent="0.2">
      <c r="A156" s="21">
        <f t="shared" si="4"/>
        <v>147</v>
      </c>
      <c r="B156" s="79" t="s">
        <v>1073</v>
      </c>
      <c r="C156" s="54" t="s">
        <v>906</v>
      </c>
      <c r="D156" s="233">
        <v>2018.04</v>
      </c>
      <c r="E156" s="80" t="s">
        <v>540</v>
      </c>
      <c r="F156" s="31">
        <v>1953</v>
      </c>
      <c r="G156" s="31">
        <v>4262</v>
      </c>
      <c r="H156" s="32" t="s">
        <v>957</v>
      </c>
      <c r="I156" s="33" t="s">
        <v>1074</v>
      </c>
      <c r="J156" s="46" t="s">
        <v>1075</v>
      </c>
      <c r="K156" s="15"/>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row>
    <row r="157" spans="1:238" s="27" customFormat="1" ht="33" customHeight="1" x14ac:dyDescent="0.2">
      <c r="A157" s="21">
        <f t="shared" si="4"/>
        <v>148</v>
      </c>
      <c r="B157" s="28" t="s">
        <v>1076</v>
      </c>
      <c r="C157" s="28" t="s">
        <v>1077</v>
      </c>
      <c r="D157" s="233">
        <v>2018.08</v>
      </c>
      <c r="E157" s="112" t="s">
        <v>557</v>
      </c>
      <c r="F157" s="31">
        <v>6033</v>
      </c>
      <c r="G157" s="31">
        <v>9483</v>
      </c>
      <c r="H157" s="32" t="s">
        <v>1078</v>
      </c>
      <c r="I157" s="33" t="s">
        <v>883</v>
      </c>
      <c r="J157" s="46" t="s">
        <v>1070</v>
      </c>
      <c r="K157" s="15"/>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row>
    <row r="158" spans="1:238" s="27" customFormat="1" ht="33" customHeight="1" x14ac:dyDescent="0.2">
      <c r="A158" s="21">
        <f t="shared" si="4"/>
        <v>149</v>
      </c>
      <c r="B158" s="22" t="s">
        <v>1079</v>
      </c>
      <c r="C158" s="47" t="s">
        <v>1080</v>
      </c>
      <c r="D158" s="235">
        <v>2020.11</v>
      </c>
      <c r="E158" s="23" t="s">
        <v>1081</v>
      </c>
      <c r="F158" s="24">
        <v>726</v>
      </c>
      <c r="G158" s="24">
        <v>1544</v>
      </c>
      <c r="H158" s="29" t="s">
        <v>43</v>
      </c>
      <c r="I158" s="26" t="s">
        <v>53</v>
      </c>
      <c r="K158" s="15"/>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row>
    <row r="159" spans="1:238" s="27" customFormat="1" ht="33" customHeight="1" x14ac:dyDescent="0.2">
      <c r="A159" s="21">
        <f t="shared" si="4"/>
        <v>150</v>
      </c>
      <c r="B159" s="47" t="s">
        <v>2753</v>
      </c>
      <c r="C159" s="47" t="s">
        <v>1080</v>
      </c>
      <c r="D159" s="47" t="s">
        <v>2751</v>
      </c>
      <c r="E159" s="48" t="s">
        <v>322</v>
      </c>
      <c r="F159" s="49">
        <v>5307</v>
      </c>
      <c r="G159" s="49">
        <v>7661</v>
      </c>
      <c r="H159" s="50" t="s">
        <v>43</v>
      </c>
      <c r="I159" s="156" t="s">
        <v>53</v>
      </c>
      <c r="J159" s="27" t="s">
        <v>2754</v>
      </c>
      <c r="K159" s="15"/>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row>
    <row r="160" spans="1:238" s="27" customFormat="1" ht="33" customHeight="1" x14ac:dyDescent="0.2">
      <c r="A160" s="357" t="s">
        <v>548</v>
      </c>
      <c r="B160" s="358"/>
      <c r="C160" s="358"/>
      <c r="D160" s="358"/>
      <c r="E160" s="358"/>
      <c r="F160" s="358"/>
      <c r="G160" s="358"/>
      <c r="H160" s="358"/>
      <c r="I160" s="358"/>
      <c r="J160" s="359"/>
      <c r="K160" s="15"/>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row>
    <row r="161" spans="1:238" ht="33" customHeight="1" x14ac:dyDescent="0.2">
      <c r="A161" s="228">
        <f>ROW()-10</f>
        <v>151</v>
      </c>
      <c r="B161" s="47" t="s">
        <v>1082</v>
      </c>
      <c r="C161" s="28" t="s">
        <v>1083</v>
      </c>
      <c r="D161" s="223">
        <v>2013.12</v>
      </c>
      <c r="E161" s="48" t="s">
        <v>83</v>
      </c>
      <c r="F161" s="49">
        <v>528</v>
      </c>
      <c r="G161" s="49">
        <v>1197</v>
      </c>
      <c r="H161" s="50" t="s">
        <v>1084</v>
      </c>
      <c r="I161" s="51" t="s">
        <v>1085</v>
      </c>
    </row>
    <row r="162" spans="1:238" s="27" customFormat="1" ht="33" customHeight="1" x14ac:dyDescent="0.2">
      <c r="A162" s="228">
        <f t="shared" ref="A162:A165" si="5">ROW()-10</f>
        <v>152</v>
      </c>
      <c r="B162" s="28" t="s">
        <v>1086</v>
      </c>
      <c r="C162" s="28" t="s">
        <v>548</v>
      </c>
      <c r="D162" s="233">
        <v>2016.03</v>
      </c>
      <c r="E162" s="30" t="s">
        <v>133</v>
      </c>
      <c r="F162" s="31">
        <v>1929</v>
      </c>
      <c r="G162" s="31">
        <v>3152</v>
      </c>
      <c r="H162" s="32" t="s">
        <v>930</v>
      </c>
      <c r="I162" s="33" t="s">
        <v>53</v>
      </c>
      <c r="J162" s="46"/>
      <c r="K162" s="15"/>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row>
    <row r="163" spans="1:238" s="27" customFormat="1" ht="33" customHeight="1" x14ac:dyDescent="0.2">
      <c r="A163" s="228">
        <f t="shared" si="5"/>
        <v>153</v>
      </c>
      <c r="B163" s="28" t="s">
        <v>1087</v>
      </c>
      <c r="C163" s="61" t="s">
        <v>548</v>
      </c>
      <c r="D163" s="233">
        <v>2016.11</v>
      </c>
      <c r="E163" s="30" t="s">
        <v>133</v>
      </c>
      <c r="F163" s="77">
        <v>349</v>
      </c>
      <c r="G163" s="185">
        <v>344</v>
      </c>
      <c r="H163" s="32" t="s">
        <v>42</v>
      </c>
      <c r="I163" s="64" t="s">
        <v>53</v>
      </c>
      <c r="J163" s="46"/>
      <c r="K163" s="15"/>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row>
    <row r="164" spans="1:238" ht="33" customHeight="1" x14ac:dyDescent="0.2">
      <c r="A164" s="228">
        <f t="shared" si="5"/>
        <v>154</v>
      </c>
      <c r="B164" s="79" t="s">
        <v>1088</v>
      </c>
      <c r="C164" s="54" t="s">
        <v>548</v>
      </c>
      <c r="D164" s="233">
        <v>2018.04</v>
      </c>
      <c r="E164" s="80" t="s">
        <v>1089</v>
      </c>
      <c r="F164" s="31">
        <v>2033</v>
      </c>
      <c r="G164" s="31">
        <v>4622</v>
      </c>
      <c r="H164" s="32" t="s">
        <v>4</v>
      </c>
      <c r="I164" s="33" t="s">
        <v>1090</v>
      </c>
      <c r="J164" s="46"/>
    </row>
    <row r="165" spans="1:238" ht="33" customHeight="1" x14ac:dyDescent="0.2">
      <c r="A165" s="228">
        <f t="shared" si="5"/>
        <v>155</v>
      </c>
      <c r="B165" s="79" t="s">
        <v>1091</v>
      </c>
      <c r="C165" s="54" t="s">
        <v>548</v>
      </c>
      <c r="D165" s="233">
        <v>2018.08</v>
      </c>
      <c r="E165" s="80" t="s">
        <v>1092</v>
      </c>
      <c r="F165" s="31">
        <v>469</v>
      </c>
      <c r="G165" s="31">
        <v>1084</v>
      </c>
      <c r="H165" s="32" t="s">
        <v>986</v>
      </c>
      <c r="I165" s="33" t="s">
        <v>32</v>
      </c>
      <c r="J165" s="46"/>
    </row>
    <row r="166" spans="1:238" s="27" customFormat="1" ht="33" customHeight="1" x14ac:dyDescent="0.2">
      <c r="A166" s="357" t="s">
        <v>34</v>
      </c>
      <c r="B166" s="358"/>
      <c r="C166" s="358"/>
      <c r="D166" s="358"/>
      <c r="E166" s="358"/>
      <c r="F166" s="358"/>
      <c r="G166" s="358"/>
      <c r="H166" s="358"/>
      <c r="I166" s="358"/>
      <c r="J166" s="359"/>
      <c r="K166" s="15"/>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row>
    <row r="167" spans="1:238" ht="33" customHeight="1" x14ac:dyDescent="0.2">
      <c r="A167" s="21">
        <f>ROW()-11</f>
        <v>156</v>
      </c>
      <c r="B167" s="22" t="s">
        <v>1093</v>
      </c>
      <c r="C167" s="54" t="s">
        <v>34</v>
      </c>
      <c r="D167" s="233">
        <v>2009.04</v>
      </c>
      <c r="E167" s="23" t="s">
        <v>466</v>
      </c>
      <c r="F167" s="24">
        <v>3211</v>
      </c>
      <c r="G167" s="24">
        <v>5966</v>
      </c>
      <c r="H167" s="25" t="s">
        <v>2</v>
      </c>
      <c r="I167" s="26" t="s">
        <v>53</v>
      </c>
    </row>
    <row r="168" spans="1:238" ht="33" customHeight="1" x14ac:dyDescent="0.2">
      <c r="A168" s="21">
        <f t="shared" ref="A168:A181" si="6">ROW()-11</f>
        <v>157</v>
      </c>
      <c r="B168" s="22" t="s">
        <v>1094</v>
      </c>
      <c r="C168" s="54" t="s">
        <v>33</v>
      </c>
      <c r="D168" s="233">
        <v>2009.04</v>
      </c>
      <c r="E168" s="23" t="s">
        <v>467</v>
      </c>
      <c r="F168" s="24">
        <v>2485</v>
      </c>
      <c r="G168" s="24">
        <v>5322</v>
      </c>
      <c r="H168" s="25" t="s">
        <v>2</v>
      </c>
      <c r="I168" s="26" t="s">
        <v>53</v>
      </c>
    </row>
    <row r="169" spans="1:238" ht="33" customHeight="1" x14ac:dyDescent="0.2">
      <c r="A169" s="21">
        <f t="shared" si="6"/>
        <v>158</v>
      </c>
      <c r="B169" s="22" t="s">
        <v>1095</v>
      </c>
      <c r="C169" s="28" t="s">
        <v>34</v>
      </c>
      <c r="D169" s="233">
        <v>2009.08</v>
      </c>
      <c r="E169" s="23" t="s">
        <v>114</v>
      </c>
      <c r="F169" s="24">
        <v>10008</v>
      </c>
      <c r="G169" s="24">
        <v>17868</v>
      </c>
      <c r="H169" s="32" t="s">
        <v>1096</v>
      </c>
      <c r="I169" s="26" t="s">
        <v>53</v>
      </c>
    </row>
    <row r="170" spans="1:238" ht="33" customHeight="1" x14ac:dyDescent="0.2">
      <c r="A170" s="21">
        <f t="shared" si="6"/>
        <v>159</v>
      </c>
      <c r="B170" s="22" t="s">
        <v>1097</v>
      </c>
      <c r="C170" s="47" t="s">
        <v>34</v>
      </c>
      <c r="D170" s="235">
        <v>2010.02</v>
      </c>
      <c r="E170" s="23" t="s">
        <v>477</v>
      </c>
      <c r="F170" s="24">
        <v>6090</v>
      </c>
      <c r="G170" s="24">
        <v>7812</v>
      </c>
      <c r="H170" s="29" t="s">
        <v>2</v>
      </c>
      <c r="I170" s="26" t="s">
        <v>53</v>
      </c>
    </row>
    <row r="171" spans="1:238" ht="33" customHeight="1" x14ac:dyDescent="0.2">
      <c r="A171" s="21">
        <f t="shared" si="6"/>
        <v>160</v>
      </c>
      <c r="B171" s="22" t="s">
        <v>1098</v>
      </c>
      <c r="C171" s="28" t="s">
        <v>39</v>
      </c>
      <c r="D171" s="233">
        <v>2011.04</v>
      </c>
      <c r="E171" s="23" t="s">
        <v>451</v>
      </c>
      <c r="F171" s="24">
        <v>4540</v>
      </c>
      <c r="G171" s="24">
        <v>8611</v>
      </c>
      <c r="H171" s="29" t="s">
        <v>2</v>
      </c>
      <c r="I171" s="26" t="s">
        <v>53</v>
      </c>
    </row>
    <row r="172" spans="1:238" ht="33" customHeight="1" x14ac:dyDescent="0.2">
      <c r="A172" s="21">
        <f t="shared" si="6"/>
        <v>161</v>
      </c>
      <c r="B172" s="22" t="s">
        <v>1099</v>
      </c>
      <c r="C172" s="28" t="s">
        <v>34</v>
      </c>
      <c r="D172" s="233">
        <v>2011.05</v>
      </c>
      <c r="E172" s="23" t="s">
        <v>453</v>
      </c>
      <c r="F172" s="24">
        <v>6342</v>
      </c>
      <c r="G172" s="24">
        <v>12163</v>
      </c>
      <c r="H172" s="29" t="s">
        <v>2</v>
      </c>
      <c r="I172" s="26" t="s">
        <v>53</v>
      </c>
    </row>
    <row r="173" spans="1:238" ht="33" customHeight="1" x14ac:dyDescent="0.2">
      <c r="A173" s="21">
        <f t="shared" si="6"/>
        <v>162</v>
      </c>
      <c r="B173" s="22" t="s">
        <v>1100</v>
      </c>
      <c r="C173" s="28" t="s">
        <v>817</v>
      </c>
      <c r="D173" s="233">
        <v>2011.08</v>
      </c>
      <c r="E173" s="23" t="s">
        <v>386</v>
      </c>
      <c r="F173" s="24">
        <v>3304</v>
      </c>
      <c r="G173" s="24">
        <v>4768</v>
      </c>
      <c r="H173" s="29" t="s">
        <v>849</v>
      </c>
      <c r="I173" s="26" t="s">
        <v>53</v>
      </c>
    </row>
    <row r="174" spans="1:238" ht="33" customHeight="1" x14ac:dyDescent="0.2">
      <c r="A174" s="21">
        <f t="shared" si="6"/>
        <v>163</v>
      </c>
      <c r="B174" s="22" t="s">
        <v>1101</v>
      </c>
      <c r="C174" s="28" t="s">
        <v>34</v>
      </c>
      <c r="D174" s="233">
        <v>2014.08</v>
      </c>
      <c r="E174" s="23" t="s">
        <v>295</v>
      </c>
      <c r="F174" s="24">
        <v>3419</v>
      </c>
      <c r="G174" s="24">
        <v>6626</v>
      </c>
      <c r="H174" s="29" t="s">
        <v>1023</v>
      </c>
      <c r="I174" s="26" t="s">
        <v>53</v>
      </c>
    </row>
    <row r="175" spans="1:238" ht="33" customHeight="1" x14ac:dyDescent="0.2">
      <c r="A175" s="21">
        <f t="shared" si="6"/>
        <v>164</v>
      </c>
      <c r="B175" s="28" t="s">
        <v>1102</v>
      </c>
      <c r="C175" s="28" t="s">
        <v>34</v>
      </c>
      <c r="D175" s="233">
        <v>2015.08</v>
      </c>
      <c r="E175" s="30" t="s">
        <v>286</v>
      </c>
      <c r="F175" s="31">
        <v>4082</v>
      </c>
      <c r="G175" s="31">
        <v>10857</v>
      </c>
      <c r="H175" s="32" t="s">
        <v>853</v>
      </c>
      <c r="I175" s="33" t="s">
        <v>53</v>
      </c>
      <c r="J175" s="46"/>
    </row>
    <row r="176" spans="1:238" ht="33" customHeight="1" x14ac:dyDescent="0.2">
      <c r="A176" s="21">
        <f t="shared" si="6"/>
        <v>165</v>
      </c>
      <c r="B176" s="28" t="s">
        <v>1103</v>
      </c>
      <c r="C176" s="28" t="s">
        <v>34</v>
      </c>
      <c r="D176" s="233">
        <v>2016.02</v>
      </c>
      <c r="E176" s="30" t="s">
        <v>248</v>
      </c>
      <c r="F176" s="31">
        <v>4854</v>
      </c>
      <c r="G176" s="31">
        <v>10459</v>
      </c>
      <c r="H176" s="32" t="s">
        <v>856</v>
      </c>
      <c r="I176" s="33" t="s">
        <v>53</v>
      </c>
      <c r="J176" s="46"/>
    </row>
    <row r="177" spans="1:238" ht="33" customHeight="1" x14ac:dyDescent="0.2">
      <c r="A177" s="21">
        <f t="shared" si="6"/>
        <v>166</v>
      </c>
      <c r="B177" s="28" t="s">
        <v>1104</v>
      </c>
      <c r="C177" s="28" t="s">
        <v>34</v>
      </c>
      <c r="D177" s="233">
        <v>2016.09</v>
      </c>
      <c r="E177" s="30" t="s">
        <v>179</v>
      </c>
      <c r="F177" s="31">
        <v>4234</v>
      </c>
      <c r="G177" s="31">
        <v>12036</v>
      </c>
      <c r="H177" s="32" t="s">
        <v>42</v>
      </c>
      <c r="I177" s="33" t="s">
        <v>53</v>
      </c>
      <c r="J177" s="46"/>
    </row>
    <row r="178" spans="1:238" ht="33" customHeight="1" x14ac:dyDescent="0.2">
      <c r="A178" s="21">
        <f t="shared" si="6"/>
        <v>167</v>
      </c>
      <c r="B178" s="28" t="s">
        <v>1105</v>
      </c>
      <c r="C178" s="28" t="s">
        <v>817</v>
      </c>
      <c r="D178" s="233">
        <v>2016.11</v>
      </c>
      <c r="E178" s="30" t="s">
        <v>94</v>
      </c>
      <c r="F178" s="77">
        <v>5961</v>
      </c>
      <c r="G178" s="185">
        <v>14412</v>
      </c>
      <c r="H178" s="32" t="s">
        <v>4</v>
      </c>
      <c r="I178" s="64" t="s">
        <v>53</v>
      </c>
      <c r="J178" s="45" t="s">
        <v>1106</v>
      </c>
    </row>
    <row r="179" spans="1:238" ht="33" customHeight="1" x14ac:dyDescent="0.2">
      <c r="A179" s="21">
        <f t="shared" si="6"/>
        <v>168</v>
      </c>
      <c r="B179" s="78" t="s">
        <v>1107</v>
      </c>
      <c r="C179" s="28" t="s">
        <v>817</v>
      </c>
      <c r="D179" s="224" t="s">
        <v>562</v>
      </c>
      <c r="E179" s="96" t="s">
        <v>1108</v>
      </c>
      <c r="F179" s="97">
        <v>3437</v>
      </c>
      <c r="G179" s="93">
        <v>7973</v>
      </c>
      <c r="H179" s="98" t="s">
        <v>849</v>
      </c>
      <c r="I179" s="94" t="s">
        <v>53</v>
      </c>
      <c r="J179" s="46"/>
    </row>
    <row r="180" spans="1:238" ht="33" customHeight="1" x14ac:dyDescent="0.2">
      <c r="A180" s="21">
        <f t="shared" si="6"/>
        <v>169</v>
      </c>
      <c r="B180" s="47" t="s">
        <v>816</v>
      </c>
      <c r="C180" s="28" t="s">
        <v>817</v>
      </c>
      <c r="D180" s="223">
        <v>2020.09</v>
      </c>
      <c r="E180" s="48" t="s">
        <v>130</v>
      </c>
      <c r="F180" s="49">
        <v>5160</v>
      </c>
      <c r="G180" s="49">
        <v>9484</v>
      </c>
      <c r="H180" s="98" t="s">
        <v>719</v>
      </c>
      <c r="I180" s="51" t="s">
        <v>53</v>
      </c>
    </row>
    <row r="181" spans="1:238" ht="33" customHeight="1" x14ac:dyDescent="0.2">
      <c r="A181" s="21">
        <f t="shared" si="6"/>
        <v>170</v>
      </c>
      <c r="B181" s="47" t="s">
        <v>1109</v>
      </c>
      <c r="C181" s="28" t="s">
        <v>817</v>
      </c>
      <c r="D181" s="223">
        <v>2020.09</v>
      </c>
      <c r="E181" s="48" t="s">
        <v>778</v>
      </c>
      <c r="F181" s="49">
        <v>3812</v>
      </c>
      <c r="G181" s="49">
        <v>6967</v>
      </c>
      <c r="H181" s="50" t="s">
        <v>43</v>
      </c>
      <c r="I181" s="51" t="s">
        <v>53</v>
      </c>
      <c r="J181" s="27" t="s">
        <v>801</v>
      </c>
    </row>
    <row r="182" spans="1:238" s="27" customFormat="1" ht="33" customHeight="1" x14ac:dyDescent="0.2">
      <c r="A182" s="357" t="s">
        <v>740</v>
      </c>
      <c r="B182" s="358"/>
      <c r="C182" s="358"/>
      <c r="D182" s="358"/>
      <c r="E182" s="358"/>
      <c r="F182" s="358"/>
      <c r="G182" s="358"/>
      <c r="H182" s="358"/>
      <c r="I182" s="358"/>
      <c r="J182" s="359"/>
      <c r="K182" s="15"/>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row>
    <row r="183" spans="1:238" ht="33" customHeight="1" x14ac:dyDescent="0.2">
      <c r="A183" s="21">
        <f>ROW()-12</f>
        <v>171</v>
      </c>
      <c r="B183" s="22" t="s">
        <v>60</v>
      </c>
      <c r="C183" s="28" t="s">
        <v>728</v>
      </c>
      <c r="D183" s="233">
        <v>2010.09</v>
      </c>
      <c r="E183" s="23" t="s">
        <v>435</v>
      </c>
      <c r="F183" s="24">
        <v>1216</v>
      </c>
      <c r="G183" s="24">
        <v>1823</v>
      </c>
      <c r="H183" s="29" t="s">
        <v>2</v>
      </c>
      <c r="I183" s="26" t="s">
        <v>53</v>
      </c>
      <c r="J183" s="127"/>
    </row>
    <row r="184" spans="1:238" ht="33" customHeight="1" x14ac:dyDescent="0.2">
      <c r="A184" s="21">
        <f t="shared" ref="A184:A200" si="7">ROW()-12</f>
        <v>172</v>
      </c>
      <c r="B184" s="22" t="s">
        <v>1110</v>
      </c>
      <c r="C184" s="28" t="s">
        <v>728</v>
      </c>
      <c r="D184" s="233">
        <v>2011.06</v>
      </c>
      <c r="E184" s="23" t="s">
        <v>103</v>
      </c>
      <c r="F184" s="24">
        <v>771</v>
      </c>
      <c r="G184" s="24">
        <v>1196</v>
      </c>
      <c r="H184" s="29" t="s">
        <v>2</v>
      </c>
      <c r="I184" s="26" t="s">
        <v>53</v>
      </c>
    </row>
    <row r="185" spans="1:238" s="4" customFormat="1" ht="33" customHeight="1" x14ac:dyDescent="0.2">
      <c r="A185" s="21">
        <f t="shared" si="7"/>
        <v>173</v>
      </c>
      <c r="B185" s="22" t="s">
        <v>1111</v>
      </c>
      <c r="C185" s="28" t="s">
        <v>728</v>
      </c>
      <c r="D185" s="235">
        <v>2012.06</v>
      </c>
      <c r="E185" s="23" t="s">
        <v>420</v>
      </c>
      <c r="F185" s="24">
        <v>326</v>
      </c>
      <c r="G185" s="24">
        <v>543</v>
      </c>
      <c r="H185" s="29" t="s">
        <v>922</v>
      </c>
      <c r="I185" s="26" t="s">
        <v>53</v>
      </c>
      <c r="J185" s="27"/>
      <c r="K185" s="238"/>
    </row>
    <row r="186" spans="1:238" s="4" customFormat="1" ht="33" customHeight="1" x14ac:dyDescent="0.2">
      <c r="A186" s="21">
        <f t="shared" si="7"/>
        <v>174</v>
      </c>
      <c r="B186" s="28" t="s">
        <v>1112</v>
      </c>
      <c r="C186" s="28" t="s">
        <v>728</v>
      </c>
      <c r="D186" s="235">
        <v>2013.02</v>
      </c>
      <c r="E186" s="23" t="s">
        <v>374</v>
      </c>
      <c r="F186" s="24">
        <v>3549</v>
      </c>
      <c r="G186" s="24">
        <v>7292</v>
      </c>
      <c r="H186" s="29" t="s">
        <v>856</v>
      </c>
      <c r="I186" s="26" t="s">
        <v>53</v>
      </c>
      <c r="J186" s="27"/>
      <c r="K186" s="238"/>
    </row>
    <row r="187" spans="1:238" s="4" customFormat="1" ht="33" customHeight="1" x14ac:dyDescent="0.2">
      <c r="A187" s="21">
        <f t="shared" si="7"/>
        <v>175</v>
      </c>
      <c r="B187" s="28" t="s">
        <v>1113</v>
      </c>
      <c r="C187" s="54" t="s">
        <v>728</v>
      </c>
      <c r="D187" s="235">
        <v>2013.06</v>
      </c>
      <c r="E187" s="23" t="s">
        <v>196</v>
      </c>
      <c r="F187" s="24">
        <v>2157</v>
      </c>
      <c r="G187" s="24">
        <v>3594</v>
      </c>
      <c r="H187" s="29" t="s">
        <v>853</v>
      </c>
      <c r="I187" s="26" t="s">
        <v>53</v>
      </c>
      <c r="J187" s="27"/>
      <c r="K187" s="238"/>
    </row>
    <row r="188" spans="1:238" s="4" customFormat="1" ht="33" customHeight="1" x14ac:dyDescent="0.2">
      <c r="A188" s="21">
        <f t="shared" si="7"/>
        <v>176</v>
      </c>
      <c r="B188" s="28" t="s">
        <v>1114</v>
      </c>
      <c r="C188" s="54" t="s">
        <v>728</v>
      </c>
      <c r="D188" s="235">
        <v>2013.07</v>
      </c>
      <c r="E188" s="23" t="s">
        <v>347</v>
      </c>
      <c r="F188" s="24">
        <v>668</v>
      </c>
      <c r="G188" s="24">
        <v>1106</v>
      </c>
      <c r="H188" s="29" t="s">
        <v>849</v>
      </c>
      <c r="I188" s="26" t="s">
        <v>53</v>
      </c>
      <c r="J188" s="27"/>
      <c r="K188" s="238"/>
    </row>
    <row r="189" spans="1:238" s="4" customFormat="1" ht="33" customHeight="1" x14ac:dyDescent="0.2">
      <c r="A189" s="21">
        <f t="shared" si="7"/>
        <v>177</v>
      </c>
      <c r="B189" s="28" t="s">
        <v>1115</v>
      </c>
      <c r="C189" s="28" t="s">
        <v>728</v>
      </c>
      <c r="D189" s="233">
        <v>2014.04</v>
      </c>
      <c r="E189" s="52" t="s">
        <v>71</v>
      </c>
      <c r="F189" s="53">
        <v>1893</v>
      </c>
      <c r="G189" s="24">
        <v>2257</v>
      </c>
      <c r="H189" s="29" t="s">
        <v>2</v>
      </c>
      <c r="I189" s="26" t="s">
        <v>53</v>
      </c>
      <c r="J189" s="45"/>
      <c r="K189" s="238"/>
    </row>
    <row r="190" spans="1:238" s="4" customFormat="1" ht="33" customHeight="1" x14ac:dyDescent="0.2">
      <c r="A190" s="21">
        <f t="shared" si="7"/>
        <v>178</v>
      </c>
      <c r="B190" s="22" t="s">
        <v>1116</v>
      </c>
      <c r="C190" s="22" t="s">
        <v>728</v>
      </c>
      <c r="D190" s="233">
        <v>2014.07</v>
      </c>
      <c r="E190" s="52" t="s">
        <v>279</v>
      </c>
      <c r="F190" s="24">
        <v>485</v>
      </c>
      <c r="G190" s="24">
        <v>1278</v>
      </c>
      <c r="H190" s="29" t="s">
        <v>1117</v>
      </c>
      <c r="I190" s="26" t="s">
        <v>53</v>
      </c>
      <c r="J190" s="27"/>
      <c r="K190" s="238"/>
    </row>
    <row r="191" spans="1:238" s="4" customFormat="1" ht="33" customHeight="1" x14ac:dyDescent="0.2">
      <c r="A191" s="21">
        <f t="shared" si="7"/>
        <v>179</v>
      </c>
      <c r="B191" s="28" t="s">
        <v>1118</v>
      </c>
      <c r="C191" s="28" t="s">
        <v>728</v>
      </c>
      <c r="D191" s="233">
        <v>2016.08</v>
      </c>
      <c r="E191" s="30" t="s">
        <v>189</v>
      </c>
      <c r="F191" s="31">
        <v>1477</v>
      </c>
      <c r="G191" s="31">
        <v>2607</v>
      </c>
      <c r="H191" s="32" t="s">
        <v>853</v>
      </c>
      <c r="I191" s="33" t="s">
        <v>53</v>
      </c>
      <c r="J191" s="45"/>
      <c r="K191" s="238"/>
    </row>
    <row r="192" spans="1:238" s="4" customFormat="1" ht="33" customHeight="1" x14ac:dyDescent="0.2">
      <c r="A192" s="21">
        <f t="shared" si="7"/>
        <v>180</v>
      </c>
      <c r="B192" s="28" t="s">
        <v>1119</v>
      </c>
      <c r="C192" s="28" t="s">
        <v>728</v>
      </c>
      <c r="D192" s="233" t="s">
        <v>978</v>
      </c>
      <c r="E192" s="30" t="s">
        <v>189</v>
      </c>
      <c r="F192" s="31">
        <v>247</v>
      </c>
      <c r="G192" s="31">
        <v>449</v>
      </c>
      <c r="H192" s="32" t="s">
        <v>42</v>
      </c>
      <c r="I192" s="33" t="s">
        <v>53</v>
      </c>
      <c r="J192" s="46"/>
      <c r="K192" s="238"/>
    </row>
    <row r="193" spans="1:11" s="4" customFormat="1" ht="33" customHeight="1" x14ac:dyDescent="0.2">
      <c r="A193" s="21">
        <f t="shared" si="7"/>
        <v>181</v>
      </c>
      <c r="B193" s="28" t="s">
        <v>1120</v>
      </c>
      <c r="C193" s="54" t="s">
        <v>728</v>
      </c>
      <c r="D193" s="233">
        <v>2017.05</v>
      </c>
      <c r="E193" s="30" t="s">
        <v>126</v>
      </c>
      <c r="F193" s="31">
        <v>580</v>
      </c>
      <c r="G193" s="31">
        <v>1253</v>
      </c>
      <c r="H193" s="32" t="s">
        <v>936</v>
      </c>
      <c r="I193" s="64" t="s">
        <v>53</v>
      </c>
      <c r="J193" s="46"/>
      <c r="K193" s="238"/>
    </row>
    <row r="194" spans="1:11" s="4" customFormat="1" ht="33" customHeight="1" x14ac:dyDescent="0.2">
      <c r="A194" s="21">
        <f t="shared" si="7"/>
        <v>182</v>
      </c>
      <c r="B194" s="28" t="s">
        <v>1121</v>
      </c>
      <c r="C194" s="28" t="s">
        <v>728</v>
      </c>
      <c r="D194" s="233">
        <v>2018.08</v>
      </c>
      <c r="E194" s="112" t="s">
        <v>1122</v>
      </c>
      <c r="F194" s="31">
        <v>961</v>
      </c>
      <c r="G194" s="31">
        <v>1818</v>
      </c>
      <c r="H194" s="32" t="s">
        <v>936</v>
      </c>
      <c r="I194" s="33" t="s">
        <v>1014</v>
      </c>
      <c r="J194" s="46"/>
      <c r="K194" s="238"/>
    </row>
    <row r="195" spans="1:11" s="4" customFormat="1" ht="33" customHeight="1" x14ac:dyDescent="0.2">
      <c r="A195" s="21">
        <f t="shared" si="7"/>
        <v>183</v>
      </c>
      <c r="B195" s="79" t="s">
        <v>1123</v>
      </c>
      <c r="C195" s="54" t="s">
        <v>728</v>
      </c>
      <c r="D195" s="233" t="s">
        <v>1124</v>
      </c>
      <c r="E195" s="80" t="s">
        <v>1125</v>
      </c>
      <c r="F195" s="31">
        <v>1111</v>
      </c>
      <c r="G195" s="31">
        <v>2111</v>
      </c>
      <c r="H195" s="32" t="s">
        <v>936</v>
      </c>
      <c r="I195" s="33" t="s">
        <v>1014</v>
      </c>
      <c r="J195" s="46"/>
      <c r="K195" s="238"/>
    </row>
    <row r="196" spans="1:11" s="4" customFormat="1" ht="33" customHeight="1" x14ac:dyDescent="0.2">
      <c r="A196" s="21">
        <f t="shared" si="7"/>
        <v>184</v>
      </c>
      <c r="B196" s="28" t="s">
        <v>570</v>
      </c>
      <c r="C196" s="95" t="s">
        <v>728</v>
      </c>
      <c r="D196" s="233">
        <v>2018.12</v>
      </c>
      <c r="E196" s="111" t="s">
        <v>571</v>
      </c>
      <c r="F196" s="31">
        <v>1222</v>
      </c>
      <c r="G196" s="31">
        <v>2353</v>
      </c>
      <c r="H196" s="91" t="s">
        <v>853</v>
      </c>
      <c r="I196" s="92" t="s">
        <v>35</v>
      </c>
      <c r="J196" s="27"/>
      <c r="K196" s="238"/>
    </row>
    <row r="197" spans="1:11" s="4" customFormat="1" ht="33" customHeight="1" x14ac:dyDescent="0.2">
      <c r="A197" s="21">
        <f t="shared" si="7"/>
        <v>185</v>
      </c>
      <c r="B197" s="28" t="s">
        <v>1126</v>
      </c>
      <c r="C197" s="95" t="s">
        <v>728</v>
      </c>
      <c r="D197" s="233">
        <v>2019.04</v>
      </c>
      <c r="E197" s="111" t="s">
        <v>622</v>
      </c>
      <c r="F197" s="31">
        <v>1283</v>
      </c>
      <c r="G197" s="31">
        <v>2628</v>
      </c>
      <c r="H197" s="120" t="s">
        <v>1127</v>
      </c>
      <c r="I197" s="92" t="s">
        <v>53</v>
      </c>
      <c r="J197" s="27" t="s">
        <v>1128</v>
      </c>
      <c r="K197" s="238"/>
    </row>
    <row r="198" spans="1:11" s="4" customFormat="1" ht="33" customHeight="1" x14ac:dyDescent="0.2">
      <c r="A198" s="21">
        <f t="shared" si="7"/>
        <v>186</v>
      </c>
      <c r="B198" s="28" t="s">
        <v>1129</v>
      </c>
      <c r="C198" s="28" t="s">
        <v>728</v>
      </c>
      <c r="D198" s="233">
        <v>2019.12</v>
      </c>
      <c r="E198" s="111" t="s">
        <v>717</v>
      </c>
      <c r="F198" s="31">
        <v>3045</v>
      </c>
      <c r="G198" s="31">
        <v>6005</v>
      </c>
      <c r="H198" s="91" t="s">
        <v>1028</v>
      </c>
      <c r="I198" s="92" t="s">
        <v>618</v>
      </c>
      <c r="J198" s="27"/>
      <c r="K198" s="238"/>
    </row>
    <row r="199" spans="1:11" s="4" customFormat="1" ht="33" customHeight="1" x14ac:dyDescent="0.2">
      <c r="A199" s="21">
        <f t="shared" si="7"/>
        <v>187</v>
      </c>
      <c r="B199" s="22" t="s">
        <v>1130</v>
      </c>
      <c r="C199" s="28" t="s">
        <v>728</v>
      </c>
      <c r="D199" s="235" t="s">
        <v>820</v>
      </c>
      <c r="E199" s="23" t="s">
        <v>830</v>
      </c>
      <c r="F199" s="24">
        <v>607</v>
      </c>
      <c r="G199" s="24">
        <v>1383</v>
      </c>
      <c r="H199" s="29" t="s">
        <v>43</v>
      </c>
      <c r="I199" s="26" t="s">
        <v>53</v>
      </c>
      <c r="J199" s="27"/>
      <c r="K199" s="238"/>
    </row>
    <row r="200" spans="1:11" s="4" customFormat="1" ht="33" customHeight="1" x14ac:dyDescent="0.2">
      <c r="A200" s="21">
        <f t="shared" si="7"/>
        <v>188</v>
      </c>
      <c r="B200" s="22" t="s">
        <v>1131</v>
      </c>
      <c r="C200" s="54" t="s">
        <v>728</v>
      </c>
      <c r="D200" s="235" t="s">
        <v>820</v>
      </c>
      <c r="E200" s="23" t="s">
        <v>121</v>
      </c>
      <c r="F200" s="24">
        <v>500</v>
      </c>
      <c r="G200" s="24">
        <v>1105</v>
      </c>
      <c r="H200" s="29" t="s">
        <v>43</v>
      </c>
      <c r="I200" s="26" t="s">
        <v>53</v>
      </c>
      <c r="J200" s="27"/>
      <c r="K200" s="238"/>
    </row>
    <row r="201" spans="1:11" s="4" customFormat="1" ht="33" customHeight="1" x14ac:dyDescent="0.2">
      <c r="A201" s="357" t="s">
        <v>730</v>
      </c>
      <c r="B201" s="358"/>
      <c r="C201" s="358"/>
      <c r="D201" s="358"/>
      <c r="E201" s="358"/>
      <c r="F201" s="358"/>
      <c r="G201" s="358"/>
      <c r="H201" s="358"/>
      <c r="I201" s="358"/>
      <c r="J201" s="359"/>
      <c r="K201" s="238"/>
    </row>
    <row r="202" spans="1:11" s="4" customFormat="1" ht="33" customHeight="1" x14ac:dyDescent="0.2">
      <c r="A202" s="21">
        <f>ROW()-13</f>
        <v>189</v>
      </c>
      <c r="B202" s="22" t="s">
        <v>1132</v>
      </c>
      <c r="C202" s="28" t="s">
        <v>730</v>
      </c>
      <c r="D202" s="233">
        <v>2011.11</v>
      </c>
      <c r="E202" s="23" t="s">
        <v>397</v>
      </c>
      <c r="F202" s="24">
        <v>124</v>
      </c>
      <c r="G202" s="24">
        <v>222</v>
      </c>
      <c r="H202" s="29" t="s">
        <v>868</v>
      </c>
      <c r="I202" s="26" t="s">
        <v>53</v>
      </c>
      <c r="J202" s="27"/>
      <c r="K202" s="238"/>
    </row>
    <row r="203" spans="1:11" s="4" customFormat="1" ht="33" customHeight="1" x14ac:dyDescent="0.2">
      <c r="A203" s="21">
        <f t="shared" ref="A203:A208" si="8">ROW()-13</f>
        <v>190</v>
      </c>
      <c r="B203" s="22" t="s">
        <v>1133</v>
      </c>
      <c r="C203" s="28" t="s">
        <v>730</v>
      </c>
      <c r="D203" s="233">
        <v>2011.12</v>
      </c>
      <c r="E203" s="23" t="s">
        <v>398</v>
      </c>
      <c r="F203" s="24">
        <v>120</v>
      </c>
      <c r="G203" s="24">
        <v>210</v>
      </c>
      <c r="H203" s="29" t="s">
        <v>1069</v>
      </c>
      <c r="I203" s="26" t="s">
        <v>53</v>
      </c>
      <c r="J203" s="27"/>
      <c r="K203" s="238"/>
    </row>
    <row r="204" spans="1:11" s="4" customFormat="1" ht="33" customHeight="1" x14ac:dyDescent="0.2">
      <c r="A204" s="21">
        <f t="shared" si="8"/>
        <v>191</v>
      </c>
      <c r="B204" s="22" t="s">
        <v>46</v>
      </c>
      <c r="C204" s="28" t="s">
        <v>730</v>
      </c>
      <c r="D204" s="233">
        <v>2011.12</v>
      </c>
      <c r="E204" s="23" t="s">
        <v>399</v>
      </c>
      <c r="F204" s="24">
        <v>119</v>
      </c>
      <c r="G204" s="24">
        <v>218</v>
      </c>
      <c r="H204" s="29" t="s">
        <v>1134</v>
      </c>
      <c r="I204" s="26" t="s">
        <v>53</v>
      </c>
      <c r="J204" s="27"/>
      <c r="K204" s="238"/>
    </row>
    <row r="205" spans="1:11" s="4" customFormat="1" ht="33" customHeight="1" x14ac:dyDescent="0.2">
      <c r="A205" s="21">
        <f t="shared" si="8"/>
        <v>192</v>
      </c>
      <c r="B205" s="22" t="s">
        <v>1135</v>
      </c>
      <c r="C205" s="28" t="s">
        <v>730</v>
      </c>
      <c r="D205" s="233">
        <v>2011.12</v>
      </c>
      <c r="E205" s="23" t="s">
        <v>400</v>
      </c>
      <c r="F205" s="24">
        <v>227</v>
      </c>
      <c r="G205" s="24">
        <v>212</v>
      </c>
      <c r="H205" s="29" t="s">
        <v>868</v>
      </c>
      <c r="I205" s="26" t="s">
        <v>53</v>
      </c>
      <c r="J205" s="27"/>
      <c r="K205" s="238"/>
    </row>
    <row r="206" spans="1:11" s="4" customFormat="1" ht="33" customHeight="1" x14ac:dyDescent="0.2">
      <c r="A206" s="21">
        <f t="shared" si="8"/>
        <v>193</v>
      </c>
      <c r="B206" s="22" t="s">
        <v>1136</v>
      </c>
      <c r="C206" s="28" t="s">
        <v>730</v>
      </c>
      <c r="D206" s="233">
        <v>2011.12</v>
      </c>
      <c r="E206" s="23" t="s">
        <v>401</v>
      </c>
      <c r="F206" s="24">
        <v>159</v>
      </c>
      <c r="G206" s="24">
        <v>235</v>
      </c>
      <c r="H206" s="29" t="s">
        <v>849</v>
      </c>
      <c r="I206" s="26" t="s">
        <v>53</v>
      </c>
      <c r="J206" s="27"/>
      <c r="K206" s="238"/>
    </row>
    <row r="207" spans="1:11" s="4" customFormat="1" ht="33" customHeight="1" x14ac:dyDescent="0.2">
      <c r="A207" s="21">
        <f t="shared" si="8"/>
        <v>194</v>
      </c>
      <c r="B207" s="22" t="s">
        <v>1137</v>
      </c>
      <c r="C207" s="54" t="s">
        <v>730</v>
      </c>
      <c r="D207" s="233">
        <v>2012.04</v>
      </c>
      <c r="E207" s="23" t="s">
        <v>412</v>
      </c>
      <c r="F207" s="24">
        <v>272</v>
      </c>
      <c r="G207" s="24">
        <v>207</v>
      </c>
      <c r="H207" s="29" t="s">
        <v>1138</v>
      </c>
      <c r="I207" s="26" t="s">
        <v>53</v>
      </c>
      <c r="J207" s="27"/>
      <c r="K207" s="238"/>
    </row>
    <row r="208" spans="1:11" s="4" customFormat="1" ht="33" customHeight="1" x14ac:dyDescent="0.2">
      <c r="A208" s="21">
        <f t="shared" si="8"/>
        <v>195</v>
      </c>
      <c r="B208" s="28" t="s">
        <v>1139</v>
      </c>
      <c r="C208" s="28" t="s">
        <v>730</v>
      </c>
      <c r="D208" s="235">
        <v>2013.01</v>
      </c>
      <c r="E208" s="23" t="s">
        <v>497</v>
      </c>
      <c r="F208" s="24">
        <v>186</v>
      </c>
      <c r="G208" s="24">
        <v>215</v>
      </c>
      <c r="H208" s="29" t="s">
        <v>1140</v>
      </c>
      <c r="I208" s="26" t="s">
        <v>53</v>
      </c>
      <c r="J208" s="27"/>
      <c r="K208" s="238"/>
    </row>
    <row r="209" spans="1:11" s="4" customFormat="1" ht="33" customHeight="1" x14ac:dyDescent="0.2">
      <c r="A209" s="21">
        <f>ROW()-13</f>
        <v>196</v>
      </c>
      <c r="B209" s="28" t="s">
        <v>69</v>
      </c>
      <c r="C209" s="54" t="s">
        <v>730</v>
      </c>
      <c r="D209" s="233">
        <v>2014.04</v>
      </c>
      <c r="E209" s="52" t="s">
        <v>328</v>
      </c>
      <c r="F209" s="31">
        <v>44</v>
      </c>
      <c r="G209" s="31">
        <v>56</v>
      </c>
      <c r="H209" s="32" t="s">
        <v>42</v>
      </c>
      <c r="I209" s="33" t="s">
        <v>53</v>
      </c>
      <c r="J209" s="45"/>
      <c r="K209" s="238"/>
    </row>
    <row r="210" spans="1:11" s="4" customFormat="1" ht="33" customHeight="1" x14ac:dyDescent="0.2">
      <c r="A210" s="357" t="s">
        <v>1141</v>
      </c>
      <c r="B210" s="358"/>
      <c r="C210" s="358"/>
      <c r="D210" s="358"/>
      <c r="E210" s="358"/>
      <c r="F210" s="358"/>
      <c r="G210" s="358"/>
      <c r="H210" s="358"/>
      <c r="I210" s="358"/>
      <c r="J210" s="359"/>
      <c r="K210" s="238"/>
    </row>
    <row r="211" spans="1:11" s="4" customFormat="1" ht="33" customHeight="1" x14ac:dyDescent="0.2">
      <c r="A211" s="21">
        <f>ROW()-14</f>
        <v>197</v>
      </c>
      <c r="B211" s="22" t="s">
        <v>22</v>
      </c>
      <c r="C211" s="28" t="s">
        <v>1141</v>
      </c>
      <c r="D211" s="235">
        <v>2004.01</v>
      </c>
      <c r="E211" s="23" t="s">
        <v>486</v>
      </c>
      <c r="F211" s="24">
        <f>740/3</f>
        <v>246.66666666666666</v>
      </c>
      <c r="G211" s="24">
        <v>313</v>
      </c>
      <c r="H211" s="29" t="s">
        <v>3</v>
      </c>
      <c r="I211" s="26" t="s">
        <v>32</v>
      </c>
      <c r="J211" s="27"/>
      <c r="K211" s="238"/>
    </row>
    <row r="212" spans="1:11" s="4" customFormat="1" ht="33" customHeight="1" x14ac:dyDescent="0.2">
      <c r="A212" s="21">
        <f t="shared" ref="A212:A231" si="9">ROW()-14</f>
        <v>198</v>
      </c>
      <c r="B212" s="22" t="s">
        <v>23</v>
      </c>
      <c r="C212" s="28" t="s">
        <v>1141</v>
      </c>
      <c r="D212" s="235">
        <v>2005.06</v>
      </c>
      <c r="E212" s="23" t="s">
        <v>488</v>
      </c>
      <c r="F212" s="24">
        <v>214</v>
      </c>
      <c r="G212" s="24">
        <v>232</v>
      </c>
      <c r="H212" s="29" t="s">
        <v>3</v>
      </c>
      <c r="I212" s="26" t="s">
        <v>32</v>
      </c>
      <c r="J212" s="27"/>
      <c r="K212" s="238"/>
    </row>
    <row r="213" spans="1:11" s="4" customFormat="1" ht="33" customHeight="1" x14ac:dyDescent="0.2">
      <c r="A213" s="21">
        <f t="shared" si="9"/>
        <v>199</v>
      </c>
      <c r="B213" s="22" t="s">
        <v>24</v>
      </c>
      <c r="C213" s="54" t="s">
        <v>1141</v>
      </c>
      <c r="D213" s="235">
        <v>2005.06</v>
      </c>
      <c r="E213" s="23" t="s">
        <v>151</v>
      </c>
      <c r="F213" s="24">
        <v>254</v>
      </c>
      <c r="G213" s="24">
        <v>405</v>
      </c>
      <c r="H213" s="29" t="s">
        <v>3</v>
      </c>
      <c r="I213" s="26" t="s">
        <v>32</v>
      </c>
      <c r="J213" s="27"/>
      <c r="K213" s="238"/>
    </row>
    <row r="214" spans="1:11" s="4" customFormat="1" ht="33" customHeight="1" x14ac:dyDescent="0.2">
      <c r="A214" s="21">
        <f t="shared" si="9"/>
        <v>200</v>
      </c>
      <c r="B214" s="22" t="s">
        <v>1142</v>
      </c>
      <c r="C214" s="28" t="s">
        <v>1141</v>
      </c>
      <c r="D214" s="233">
        <v>2009.09</v>
      </c>
      <c r="E214" s="23" t="s">
        <v>151</v>
      </c>
      <c r="F214" s="24">
        <v>371</v>
      </c>
      <c r="G214" s="24">
        <v>918</v>
      </c>
      <c r="H214" s="32" t="s">
        <v>1143</v>
      </c>
      <c r="I214" s="26" t="s">
        <v>32</v>
      </c>
      <c r="J214" s="27"/>
      <c r="K214" s="238"/>
    </row>
    <row r="215" spans="1:11" s="4" customFormat="1" ht="33" customHeight="1" x14ac:dyDescent="0.2">
      <c r="A215" s="21">
        <f t="shared" si="9"/>
        <v>201</v>
      </c>
      <c r="B215" s="22" t="s">
        <v>1144</v>
      </c>
      <c r="C215" s="28" t="s">
        <v>1141</v>
      </c>
      <c r="D215" s="233">
        <v>2011.12</v>
      </c>
      <c r="E215" s="23" t="s">
        <v>202</v>
      </c>
      <c r="F215" s="24">
        <v>534</v>
      </c>
      <c r="G215" s="24">
        <v>938</v>
      </c>
      <c r="H215" s="29" t="s">
        <v>1143</v>
      </c>
      <c r="I215" s="26" t="s">
        <v>53</v>
      </c>
      <c r="J215" s="27"/>
      <c r="K215" s="238"/>
    </row>
    <row r="216" spans="1:11" s="4" customFormat="1" ht="33" customHeight="1" x14ac:dyDescent="0.2">
      <c r="A216" s="21">
        <f t="shared" si="9"/>
        <v>202</v>
      </c>
      <c r="B216" s="22" t="s">
        <v>1145</v>
      </c>
      <c r="C216" s="28" t="s">
        <v>1141</v>
      </c>
      <c r="D216" s="235">
        <v>2012.05</v>
      </c>
      <c r="E216" s="23" t="s">
        <v>135</v>
      </c>
      <c r="F216" s="24">
        <v>252</v>
      </c>
      <c r="G216" s="24">
        <v>527</v>
      </c>
      <c r="H216" s="29" t="s">
        <v>1143</v>
      </c>
      <c r="I216" s="26" t="s">
        <v>53</v>
      </c>
      <c r="J216" s="27"/>
      <c r="K216" s="238"/>
    </row>
    <row r="217" spans="1:11" s="4" customFormat="1" ht="33" customHeight="1" x14ac:dyDescent="0.2">
      <c r="A217" s="21">
        <f t="shared" si="9"/>
        <v>203</v>
      </c>
      <c r="B217" s="22" t="s">
        <v>1146</v>
      </c>
      <c r="C217" s="28" t="s">
        <v>1141</v>
      </c>
      <c r="D217" s="235">
        <v>2012.09</v>
      </c>
      <c r="E217" s="23" t="s">
        <v>366</v>
      </c>
      <c r="F217" s="24">
        <v>373</v>
      </c>
      <c r="G217" s="24">
        <v>831</v>
      </c>
      <c r="H217" s="29" t="s">
        <v>1143</v>
      </c>
      <c r="I217" s="26" t="s">
        <v>53</v>
      </c>
      <c r="J217" s="27"/>
      <c r="K217" s="238"/>
    </row>
    <row r="218" spans="1:11" s="4" customFormat="1" ht="33" customHeight="1" x14ac:dyDescent="0.2">
      <c r="A218" s="21">
        <f t="shared" si="9"/>
        <v>204</v>
      </c>
      <c r="B218" s="28" t="s">
        <v>1147</v>
      </c>
      <c r="C218" s="28" t="s">
        <v>1141</v>
      </c>
      <c r="D218" s="235">
        <v>2013.06</v>
      </c>
      <c r="E218" s="23" t="s">
        <v>135</v>
      </c>
      <c r="F218" s="24">
        <v>424</v>
      </c>
      <c r="G218" s="24">
        <v>1400</v>
      </c>
      <c r="H218" s="29" t="s">
        <v>1148</v>
      </c>
      <c r="I218" s="26" t="s">
        <v>32</v>
      </c>
      <c r="J218" s="27"/>
      <c r="K218" s="238"/>
    </row>
    <row r="219" spans="1:11" s="4" customFormat="1" ht="33" customHeight="1" x14ac:dyDescent="0.2">
      <c r="A219" s="21">
        <f t="shared" si="9"/>
        <v>205</v>
      </c>
      <c r="B219" s="28" t="s">
        <v>1149</v>
      </c>
      <c r="C219" s="28" t="s">
        <v>1141</v>
      </c>
      <c r="D219" s="233">
        <v>2015.08</v>
      </c>
      <c r="E219" s="30" t="s">
        <v>145</v>
      </c>
      <c r="F219" s="31">
        <v>111</v>
      </c>
      <c r="G219" s="31">
        <v>204</v>
      </c>
      <c r="H219" s="32" t="s">
        <v>1150</v>
      </c>
      <c r="I219" s="33" t="s">
        <v>1151</v>
      </c>
      <c r="J219" s="46"/>
      <c r="K219" s="238"/>
    </row>
    <row r="220" spans="1:11" s="4" customFormat="1" ht="33" customHeight="1" x14ac:dyDescent="0.2">
      <c r="A220" s="21">
        <f t="shared" si="9"/>
        <v>206</v>
      </c>
      <c r="B220" s="28" t="s">
        <v>1152</v>
      </c>
      <c r="C220" s="28" t="s">
        <v>1141</v>
      </c>
      <c r="D220" s="233" t="s">
        <v>1153</v>
      </c>
      <c r="E220" s="30" t="s">
        <v>153</v>
      </c>
      <c r="F220" s="31">
        <v>690</v>
      </c>
      <c r="G220" s="31">
        <v>1500</v>
      </c>
      <c r="H220" s="32" t="s">
        <v>1084</v>
      </c>
      <c r="I220" s="33" t="s">
        <v>53</v>
      </c>
      <c r="J220" s="45"/>
      <c r="K220" s="238"/>
    </row>
    <row r="221" spans="1:11" s="2" customFormat="1" ht="33" customHeight="1" x14ac:dyDescent="0.2">
      <c r="A221" s="21">
        <f t="shared" si="9"/>
        <v>207</v>
      </c>
      <c r="B221" s="28" t="s">
        <v>1154</v>
      </c>
      <c r="C221" s="54" t="s">
        <v>1141</v>
      </c>
      <c r="D221" s="233" t="s">
        <v>1153</v>
      </c>
      <c r="E221" s="30" t="s">
        <v>153</v>
      </c>
      <c r="F221" s="31">
        <v>687</v>
      </c>
      <c r="G221" s="31">
        <v>1443</v>
      </c>
      <c r="H221" s="32" t="s">
        <v>1155</v>
      </c>
      <c r="I221" s="33" t="s">
        <v>53</v>
      </c>
      <c r="J221" s="46" t="s">
        <v>1156</v>
      </c>
      <c r="K221" s="18"/>
    </row>
    <row r="222" spans="1:11" s="2" customFormat="1" ht="33" customHeight="1" x14ac:dyDescent="0.2">
      <c r="A222" s="21">
        <f t="shared" si="9"/>
        <v>208</v>
      </c>
      <c r="B222" s="28" t="s">
        <v>1157</v>
      </c>
      <c r="C222" s="28" t="s">
        <v>1158</v>
      </c>
      <c r="D222" s="233">
        <v>2018.03</v>
      </c>
      <c r="E222" s="30" t="s">
        <v>395</v>
      </c>
      <c r="F222" s="31">
        <v>368</v>
      </c>
      <c r="G222" s="31">
        <v>810</v>
      </c>
      <c r="H222" s="32" t="s">
        <v>1143</v>
      </c>
      <c r="I222" s="33" t="s">
        <v>32</v>
      </c>
      <c r="J222" s="46"/>
      <c r="K222" s="18"/>
    </row>
    <row r="223" spans="1:11" s="2" customFormat="1" ht="33" customHeight="1" x14ac:dyDescent="0.2">
      <c r="A223" s="21">
        <f t="shared" si="9"/>
        <v>209</v>
      </c>
      <c r="B223" s="28" t="s">
        <v>1159</v>
      </c>
      <c r="C223" s="28" t="s">
        <v>1141</v>
      </c>
      <c r="D223" s="233">
        <v>2018.04</v>
      </c>
      <c r="E223" s="112" t="s">
        <v>1160</v>
      </c>
      <c r="F223" s="31">
        <v>379</v>
      </c>
      <c r="G223" s="31">
        <v>973</v>
      </c>
      <c r="H223" s="32" t="s">
        <v>4</v>
      </c>
      <c r="I223" s="33" t="s">
        <v>866</v>
      </c>
      <c r="J223" s="46"/>
      <c r="K223" s="18"/>
    </row>
    <row r="224" spans="1:11" s="2" customFormat="1" ht="33" customHeight="1" x14ac:dyDescent="0.2">
      <c r="A224" s="21">
        <f t="shared" si="9"/>
        <v>210</v>
      </c>
      <c r="B224" s="79" t="s">
        <v>1161</v>
      </c>
      <c r="C224" s="28" t="s">
        <v>1141</v>
      </c>
      <c r="D224" s="233">
        <v>2018.04</v>
      </c>
      <c r="E224" s="80" t="s">
        <v>112</v>
      </c>
      <c r="F224" s="31">
        <v>1725</v>
      </c>
      <c r="G224" s="31">
        <v>3384</v>
      </c>
      <c r="H224" s="32" t="s">
        <v>1162</v>
      </c>
      <c r="I224" s="33" t="s">
        <v>1163</v>
      </c>
      <c r="J224" s="46"/>
      <c r="K224" s="18"/>
    </row>
    <row r="225" spans="1:11" s="2" customFormat="1" ht="33" customHeight="1" x14ac:dyDescent="0.2">
      <c r="A225" s="21">
        <f t="shared" si="9"/>
        <v>211</v>
      </c>
      <c r="B225" s="35" t="s">
        <v>1164</v>
      </c>
      <c r="C225" s="35" t="s">
        <v>1141</v>
      </c>
      <c r="D225" s="237">
        <v>2018.05</v>
      </c>
      <c r="E225" s="160" t="s">
        <v>1165</v>
      </c>
      <c r="F225" s="161">
        <v>505</v>
      </c>
      <c r="G225" s="161">
        <v>989</v>
      </c>
      <c r="H225" s="162" t="s">
        <v>3</v>
      </c>
      <c r="I225" s="163" t="s">
        <v>1166</v>
      </c>
      <c r="J225" s="46"/>
      <c r="K225" s="18"/>
    </row>
    <row r="226" spans="1:11" s="2" customFormat="1" ht="33" customHeight="1" x14ac:dyDescent="0.2">
      <c r="A226" s="21">
        <f t="shared" si="9"/>
        <v>212</v>
      </c>
      <c r="B226" s="239" t="s">
        <v>1167</v>
      </c>
      <c r="C226" s="41" t="s">
        <v>1141</v>
      </c>
      <c r="D226" s="240">
        <v>2018.07</v>
      </c>
      <c r="E226" s="241" t="s">
        <v>1168</v>
      </c>
      <c r="F226" s="242">
        <v>677</v>
      </c>
      <c r="G226" s="242">
        <v>1438</v>
      </c>
      <c r="H226" s="180" t="s">
        <v>4</v>
      </c>
      <c r="I226" s="243" t="s">
        <v>866</v>
      </c>
      <c r="J226" s="72"/>
      <c r="K226" s="18"/>
    </row>
    <row r="227" spans="1:11" s="2" customFormat="1" ht="33" customHeight="1" x14ac:dyDescent="0.2">
      <c r="A227" s="21">
        <f t="shared" si="9"/>
        <v>213</v>
      </c>
      <c r="B227" s="114" t="s">
        <v>1169</v>
      </c>
      <c r="C227" s="54" t="s">
        <v>1141</v>
      </c>
      <c r="D227" s="234">
        <v>2018.07</v>
      </c>
      <c r="E227" s="115" t="s">
        <v>1170</v>
      </c>
      <c r="F227" s="179">
        <v>193</v>
      </c>
      <c r="G227" s="179">
        <v>237</v>
      </c>
      <c r="H227" s="180" t="s">
        <v>42</v>
      </c>
      <c r="I227" s="181" t="s">
        <v>1151</v>
      </c>
      <c r="J227" s="72"/>
      <c r="K227" s="18"/>
    </row>
    <row r="228" spans="1:11" s="2" customFormat="1" ht="33" customHeight="1" x14ac:dyDescent="0.2">
      <c r="A228" s="21">
        <f t="shared" si="9"/>
        <v>214</v>
      </c>
      <c r="B228" s="114" t="s">
        <v>1171</v>
      </c>
      <c r="C228" s="28" t="s">
        <v>1141</v>
      </c>
      <c r="D228" s="234">
        <v>2018.07</v>
      </c>
      <c r="E228" s="115" t="s">
        <v>1172</v>
      </c>
      <c r="F228" s="179">
        <v>193</v>
      </c>
      <c r="G228" s="179">
        <v>237</v>
      </c>
      <c r="H228" s="180" t="s">
        <v>42</v>
      </c>
      <c r="I228" s="181" t="s">
        <v>1163</v>
      </c>
      <c r="J228" s="72"/>
      <c r="K228" s="18"/>
    </row>
    <row r="229" spans="1:11" s="2" customFormat="1" ht="33" customHeight="1" x14ac:dyDescent="0.2">
      <c r="A229" s="21">
        <f t="shared" si="9"/>
        <v>215</v>
      </c>
      <c r="B229" s="22" t="s">
        <v>585</v>
      </c>
      <c r="C229" s="28" t="s">
        <v>1141</v>
      </c>
      <c r="D229" s="244">
        <v>2019.01</v>
      </c>
      <c r="E229" s="23" t="s">
        <v>85</v>
      </c>
      <c r="F229" s="142">
        <v>346</v>
      </c>
      <c r="G229" s="142">
        <v>786</v>
      </c>
      <c r="H229" s="143" t="s">
        <v>1173</v>
      </c>
      <c r="I229" s="144" t="s">
        <v>32</v>
      </c>
      <c r="J229" s="27"/>
      <c r="K229" s="18"/>
    </row>
    <row r="230" spans="1:11" s="2" customFormat="1" ht="33" customHeight="1" x14ac:dyDescent="0.2">
      <c r="A230" s="21">
        <f t="shared" si="9"/>
        <v>216</v>
      </c>
      <c r="B230" s="28" t="s">
        <v>1174</v>
      </c>
      <c r="C230" s="28" t="s">
        <v>1141</v>
      </c>
      <c r="D230" s="233">
        <v>2019.09</v>
      </c>
      <c r="E230" s="111" t="s">
        <v>682</v>
      </c>
      <c r="F230" s="31">
        <v>889</v>
      </c>
      <c r="G230" s="31">
        <v>3199</v>
      </c>
      <c r="H230" s="120" t="s">
        <v>1175</v>
      </c>
      <c r="I230" s="92" t="s">
        <v>53</v>
      </c>
      <c r="J230" s="27"/>
      <c r="K230" s="18"/>
    </row>
    <row r="231" spans="1:11" s="2" customFormat="1" ht="33" customHeight="1" x14ac:dyDescent="0.2">
      <c r="A231" s="21">
        <f t="shared" si="9"/>
        <v>217</v>
      </c>
      <c r="B231" s="28" t="s">
        <v>1176</v>
      </c>
      <c r="C231" s="89" t="s">
        <v>1177</v>
      </c>
      <c r="D231" s="233">
        <v>2020.05</v>
      </c>
      <c r="E231" s="111" t="s">
        <v>1178</v>
      </c>
      <c r="F231" s="31">
        <v>738</v>
      </c>
      <c r="G231" s="31">
        <v>292</v>
      </c>
      <c r="H231" s="91" t="s">
        <v>1179</v>
      </c>
      <c r="I231" s="92" t="s">
        <v>53</v>
      </c>
      <c r="J231" s="27"/>
      <c r="K231" s="18"/>
    </row>
    <row r="232" spans="1:11" s="2" customFormat="1" ht="33" customHeight="1" x14ac:dyDescent="0.2">
      <c r="A232" s="357" t="s">
        <v>732</v>
      </c>
      <c r="B232" s="358"/>
      <c r="C232" s="358"/>
      <c r="D232" s="358"/>
      <c r="E232" s="358"/>
      <c r="F232" s="358"/>
      <c r="G232" s="358"/>
      <c r="H232" s="358"/>
      <c r="I232" s="358"/>
      <c r="J232" s="359"/>
      <c r="K232" s="18"/>
    </row>
    <row r="233" spans="1:11" s="2" customFormat="1" ht="33" customHeight="1" x14ac:dyDescent="0.2">
      <c r="A233" s="21">
        <f>ROW()-15</f>
        <v>218</v>
      </c>
      <c r="B233" s="22" t="s">
        <v>1180</v>
      </c>
      <c r="C233" s="28" t="s">
        <v>732</v>
      </c>
      <c r="D233" s="235">
        <v>2012.09</v>
      </c>
      <c r="E233" s="23" t="s">
        <v>173</v>
      </c>
      <c r="F233" s="24">
        <v>619</v>
      </c>
      <c r="G233" s="24">
        <v>1276</v>
      </c>
      <c r="H233" s="29" t="s">
        <v>922</v>
      </c>
      <c r="I233" s="26" t="s">
        <v>53</v>
      </c>
      <c r="J233" s="27"/>
      <c r="K233" s="18"/>
    </row>
    <row r="234" spans="1:11" s="2" customFormat="1" ht="33" customHeight="1" x14ac:dyDescent="0.2">
      <c r="A234" s="21">
        <f t="shared" ref="A234:A238" si="10">ROW()-15</f>
        <v>219</v>
      </c>
      <c r="B234" s="28" t="s">
        <v>1181</v>
      </c>
      <c r="C234" s="28" t="s">
        <v>732</v>
      </c>
      <c r="D234" s="233">
        <v>2014.04</v>
      </c>
      <c r="E234" s="52" t="s">
        <v>240</v>
      </c>
      <c r="F234" s="53">
        <v>1161</v>
      </c>
      <c r="G234" s="24">
        <v>1425</v>
      </c>
      <c r="H234" s="29" t="s">
        <v>2</v>
      </c>
      <c r="I234" s="26" t="s">
        <v>53</v>
      </c>
      <c r="J234" s="45"/>
      <c r="K234" s="18"/>
    </row>
    <row r="235" spans="1:11" s="2" customFormat="1" ht="33" customHeight="1" x14ac:dyDescent="0.2">
      <c r="A235" s="21">
        <f t="shared" si="10"/>
        <v>220</v>
      </c>
      <c r="B235" s="22" t="s">
        <v>1182</v>
      </c>
      <c r="C235" s="22" t="s">
        <v>732</v>
      </c>
      <c r="D235" s="233">
        <v>2015.01</v>
      </c>
      <c r="E235" s="23" t="s">
        <v>191</v>
      </c>
      <c r="F235" s="24">
        <v>231</v>
      </c>
      <c r="G235" s="24">
        <v>360</v>
      </c>
      <c r="H235" s="29" t="s">
        <v>1183</v>
      </c>
      <c r="I235" s="26" t="s">
        <v>53</v>
      </c>
      <c r="J235" s="27"/>
      <c r="K235" s="18"/>
    </row>
    <row r="236" spans="1:11" s="2" customFormat="1" ht="33" customHeight="1" x14ac:dyDescent="0.2">
      <c r="A236" s="21">
        <f t="shared" si="10"/>
        <v>221</v>
      </c>
      <c r="B236" s="28" t="s">
        <v>1184</v>
      </c>
      <c r="C236" s="28" t="s">
        <v>732</v>
      </c>
      <c r="D236" s="233">
        <v>2015.11</v>
      </c>
      <c r="E236" s="30" t="s">
        <v>146</v>
      </c>
      <c r="F236" s="31">
        <v>517</v>
      </c>
      <c r="G236" s="31">
        <v>1101</v>
      </c>
      <c r="H236" s="32" t="s">
        <v>856</v>
      </c>
      <c r="I236" s="33" t="s">
        <v>53</v>
      </c>
      <c r="J236" s="46"/>
      <c r="K236" s="18"/>
    </row>
    <row r="237" spans="1:11" s="2" customFormat="1" ht="33" customHeight="1" x14ac:dyDescent="0.2">
      <c r="A237" s="21">
        <f t="shared" si="10"/>
        <v>222</v>
      </c>
      <c r="B237" s="28" t="s">
        <v>1185</v>
      </c>
      <c r="C237" s="54" t="s">
        <v>732</v>
      </c>
      <c r="D237" s="233">
        <v>2017.05</v>
      </c>
      <c r="E237" s="30" t="s">
        <v>127</v>
      </c>
      <c r="F237" s="31">
        <v>384</v>
      </c>
      <c r="G237" s="31">
        <v>888</v>
      </c>
      <c r="H237" s="32" t="s">
        <v>4</v>
      </c>
      <c r="I237" s="64" t="s">
        <v>53</v>
      </c>
      <c r="J237" s="46"/>
      <c r="K237" s="18"/>
    </row>
    <row r="238" spans="1:11" s="2" customFormat="1" ht="33" customHeight="1" x14ac:dyDescent="0.2">
      <c r="A238" s="21">
        <f t="shared" si="10"/>
        <v>223</v>
      </c>
      <c r="B238" s="79" t="s">
        <v>1186</v>
      </c>
      <c r="C238" s="28" t="s">
        <v>732</v>
      </c>
      <c r="D238" s="233">
        <v>2017.11</v>
      </c>
      <c r="E238" s="30" t="s">
        <v>512</v>
      </c>
      <c r="F238" s="31">
        <v>500</v>
      </c>
      <c r="G238" s="31">
        <v>1162</v>
      </c>
      <c r="H238" s="32" t="s">
        <v>42</v>
      </c>
      <c r="I238" s="33" t="s">
        <v>53</v>
      </c>
      <c r="J238" s="46"/>
      <c r="K238" s="18"/>
    </row>
    <row r="239" spans="1:11" s="2" customFormat="1" ht="33" customHeight="1" x14ac:dyDescent="0.2">
      <c r="A239" s="357" t="s">
        <v>1187</v>
      </c>
      <c r="B239" s="358"/>
      <c r="C239" s="358"/>
      <c r="D239" s="358"/>
      <c r="E239" s="358"/>
      <c r="F239" s="358"/>
      <c r="G239" s="358"/>
      <c r="H239" s="358"/>
      <c r="I239" s="358"/>
      <c r="J239" s="359"/>
      <c r="K239" s="18"/>
    </row>
    <row r="240" spans="1:11" s="8" customFormat="1" ht="33" customHeight="1" x14ac:dyDescent="0.2">
      <c r="A240" s="21">
        <f>ROW()-16</f>
        <v>224</v>
      </c>
      <c r="B240" s="28" t="s">
        <v>1188</v>
      </c>
      <c r="C240" s="28" t="s">
        <v>1189</v>
      </c>
      <c r="D240" s="233">
        <v>2014.01</v>
      </c>
      <c r="E240" s="52" t="s">
        <v>316</v>
      </c>
      <c r="F240" s="53">
        <v>1709</v>
      </c>
      <c r="G240" s="24">
        <v>3039</v>
      </c>
      <c r="H240" s="29" t="s">
        <v>901</v>
      </c>
      <c r="I240" s="26" t="s">
        <v>53</v>
      </c>
      <c r="J240" s="45"/>
      <c r="K240" s="245"/>
    </row>
    <row r="241" spans="1:11" s="8" customFormat="1" ht="33" customHeight="1" x14ac:dyDescent="0.2">
      <c r="A241" s="217">
        <f>ROW()-16</f>
        <v>225</v>
      </c>
      <c r="B241" s="28" t="s">
        <v>664</v>
      </c>
      <c r="C241" s="28" t="s">
        <v>1190</v>
      </c>
      <c r="D241" s="233">
        <v>2019.07</v>
      </c>
      <c r="E241" s="111" t="s">
        <v>653</v>
      </c>
      <c r="F241" s="31">
        <v>2070</v>
      </c>
      <c r="G241" s="31">
        <v>4762</v>
      </c>
      <c r="H241" s="120" t="s">
        <v>1191</v>
      </c>
      <c r="I241" s="92" t="s">
        <v>35</v>
      </c>
      <c r="J241" s="27"/>
      <c r="K241" s="245"/>
    </row>
    <row r="242" spans="1:11" s="8" customFormat="1" ht="33" customHeight="1" x14ac:dyDescent="0.2">
      <c r="A242" s="357" t="s">
        <v>726</v>
      </c>
      <c r="B242" s="358"/>
      <c r="C242" s="358"/>
      <c r="D242" s="358"/>
      <c r="E242" s="358"/>
      <c r="F242" s="358"/>
      <c r="G242" s="358"/>
      <c r="H242" s="358"/>
      <c r="I242" s="358"/>
      <c r="J242" s="359"/>
      <c r="K242" s="245"/>
    </row>
    <row r="243" spans="1:11" s="8" customFormat="1" ht="33" customHeight="1" x14ac:dyDescent="0.2">
      <c r="A243" s="21">
        <f>ROW()-17</f>
        <v>226</v>
      </c>
      <c r="B243" s="22" t="s">
        <v>1192</v>
      </c>
      <c r="C243" s="22" t="s">
        <v>726</v>
      </c>
      <c r="D243" s="235">
        <v>2005.09</v>
      </c>
      <c r="E243" s="23" t="s">
        <v>490</v>
      </c>
      <c r="F243" s="24">
        <v>83</v>
      </c>
      <c r="G243" s="24">
        <v>126</v>
      </c>
      <c r="H243" s="29" t="s">
        <v>2</v>
      </c>
      <c r="I243" s="26" t="s">
        <v>53</v>
      </c>
      <c r="J243" s="27"/>
      <c r="K243" s="245"/>
    </row>
    <row r="244" spans="1:11" s="8" customFormat="1" ht="33" customHeight="1" x14ac:dyDescent="0.2">
      <c r="A244" s="357" t="s">
        <v>15</v>
      </c>
      <c r="B244" s="358"/>
      <c r="C244" s="358"/>
      <c r="D244" s="358"/>
      <c r="E244" s="358"/>
      <c r="F244" s="358"/>
      <c r="G244" s="358"/>
      <c r="H244" s="358"/>
      <c r="I244" s="358"/>
      <c r="J244" s="359"/>
      <c r="K244" s="245"/>
    </row>
    <row r="245" spans="1:11" s="8" customFormat="1" ht="33" customHeight="1" x14ac:dyDescent="0.2">
      <c r="A245" s="21">
        <f>ROW()-18</f>
        <v>227</v>
      </c>
      <c r="B245" s="22" t="s">
        <v>1193</v>
      </c>
      <c r="C245" s="22" t="s">
        <v>15</v>
      </c>
      <c r="D245" s="235">
        <v>2005.01</v>
      </c>
      <c r="E245" s="23" t="s">
        <v>486</v>
      </c>
      <c r="F245" s="24">
        <v>1337</v>
      </c>
      <c r="G245" s="24">
        <v>2069</v>
      </c>
      <c r="H245" s="25" t="s">
        <v>2</v>
      </c>
      <c r="I245" s="26" t="s">
        <v>53</v>
      </c>
      <c r="J245" s="27"/>
      <c r="K245" s="245"/>
    </row>
    <row r="246" spans="1:11" s="8" customFormat="1" ht="33" customHeight="1" x14ac:dyDescent="0.2">
      <c r="A246" s="21">
        <f t="shared" ref="A246:A309" si="11">ROW()-18</f>
        <v>228</v>
      </c>
      <c r="B246" s="22" t="s">
        <v>1194</v>
      </c>
      <c r="C246" s="22" t="s">
        <v>15</v>
      </c>
      <c r="D246" s="233">
        <v>2006.07</v>
      </c>
      <c r="E246" s="23" t="s">
        <v>359</v>
      </c>
      <c r="F246" s="24">
        <v>1317</v>
      </c>
      <c r="G246" s="24">
        <v>2306</v>
      </c>
      <c r="H246" s="29" t="s">
        <v>4</v>
      </c>
      <c r="I246" s="26" t="s">
        <v>53</v>
      </c>
      <c r="J246" s="27"/>
      <c r="K246" s="245"/>
    </row>
    <row r="247" spans="1:11" s="8" customFormat="1" ht="33" customHeight="1" x14ac:dyDescent="0.2">
      <c r="A247" s="21">
        <f t="shared" si="11"/>
        <v>229</v>
      </c>
      <c r="B247" s="28" t="s">
        <v>1195</v>
      </c>
      <c r="C247" s="28" t="s">
        <v>15</v>
      </c>
      <c r="D247" s="233" t="s">
        <v>1196</v>
      </c>
      <c r="E247" s="30" t="s">
        <v>266</v>
      </c>
      <c r="F247" s="31">
        <v>1050</v>
      </c>
      <c r="G247" s="31">
        <v>2305</v>
      </c>
      <c r="H247" s="32" t="s">
        <v>3</v>
      </c>
      <c r="I247" s="33" t="s">
        <v>53</v>
      </c>
      <c r="J247" s="46"/>
      <c r="K247" s="245"/>
    </row>
    <row r="248" spans="1:11" s="8" customFormat="1" ht="33" customHeight="1" x14ac:dyDescent="0.2">
      <c r="A248" s="21">
        <f t="shared" si="11"/>
        <v>230</v>
      </c>
      <c r="B248" s="22" t="s">
        <v>1197</v>
      </c>
      <c r="C248" s="28" t="s">
        <v>15</v>
      </c>
      <c r="D248" s="233">
        <v>2007.12</v>
      </c>
      <c r="E248" s="30" t="s">
        <v>1198</v>
      </c>
      <c r="F248" s="31">
        <v>15854</v>
      </c>
      <c r="G248" s="31">
        <v>25652</v>
      </c>
      <c r="H248" s="32" t="s">
        <v>4</v>
      </c>
      <c r="I248" s="33" t="s">
        <v>1199</v>
      </c>
      <c r="J248" s="46"/>
      <c r="K248" s="245"/>
    </row>
    <row r="249" spans="1:11" s="8" customFormat="1" ht="33" customHeight="1" x14ac:dyDescent="0.2">
      <c r="A249" s="21">
        <f t="shared" si="11"/>
        <v>231</v>
      </c>
      <c r="B249" s="22" t="s">
        <v>1200</v>
      </c>
      <c r="C249" s="28" t="s">
        <v>15</v>
      </c>
      <c r="D249" s="233">
        <v>2008.06</v>
      </c>
      <c r="E249" s="30" t="s">
        <v>107</v>
      </c>
      <c r="F249" s="24">
        <v>1241</v>
      </c>
      <c r="G249" s="24">
        <v>1982</v>
      </c>
      <c r="H249" s="32" t="s">
        <v>4</v>
      </c>
      <c r="I249" s="26" t="s">
        <v>53</v>
      </c>
      <c r="J249" s="27"/>
      <c r="K249" s="245"/>
    </row>
    <row r="250" spans="1:11" s="8" customFormat="1" ht="33" customHeight="1" x14ac:dyDescent="0.2">
      <c r="A250" s="21">
        <f t="shared" si="11"/>
        <v>232</v>
      </c>
      <c r="B250" s="22" t="s">
        <v>50</v>
      </c>
      <c r="C250" s="28" t="s">
        <v>1201</v>
      </c>
      <c r="D250" s="233">
        <v>2010.06</v>
      </c>
      <c r="E250" s="23" t="s">
        <v>427</v>
      </c>
      <c r="F250" s="24">
        <v>5651</v>
      </c>
      <c r="G250" s="24">
        <v>9148</v>
      </c>
      <c r="H250" s="25" t="s">
        <v>4</v>
      </c>
      <c r="I250" s="26" t="s">
        <v>53</v>
      </c>
      <c r="J250" s="27"/>
      <c r="K250" s="245"/>
    </row>
    <row r="251" spans="1:11" s="8" customFormat="1" ht="33" customHeight="1" x14ac:dyDescent="0.2">
      <c r="A251" s="21">
        <f t="shared" si="11"/>
        <v>233</v>
      </c>
      <c r="B251" s="22" t="s">
        <v>38</v>
      </c>
      <c r="C251" s="28" t="s">
        <v>1201</v>
      </c>
      <c r="D251" s="233">
        <v>2010.08</v>
      </c>
      <c r="E251" s="23" t="s">
        <v>408</v>
      </c>
      <c r="F251" s="24">
        <v>1420</v>
      </c>
      <c r="G251" s="24">
        <v>2824</v>
      </c>
      <c r="H251" s="25" t="s">
        <v>4</v>
      </c>
      <c r="I251" s="26" t="s">
        <v>53</v>
      </c>
      <c r="J251" s="27"/>
      <c r="K251" s="245"/>
    </row>
    <row r="252" spans="1:11" s="8" customFormat="1" ht="33" customHeight="1" x14ac:dyDescent="0.2">
      <c r="A252" s="21">
        <f t="shared" si="11"/>
        <v>234</v>
      </c>
      <c r="B252" s="22" t="s">
        <v>1202</v>
      </c>
      <c r="C252" s="28" t="s">
        <v>1203</v>
      </c>
      <c r="D252" s="235" t="s">
        <v>1204</v>
      </c>
      <c r="E252" s="23" t="s">
        <v>440</v>
      </c>
      <c r="F252" s="24">
        <v>323</v>
      </c>
      <c r="G252" s="24">
        <v>525</v>
      </c>
      <c r="H252" s="29" t="s">
        <v>2</v>
      </c>
      <c r="I252" s="26" t="s">
        <v>53</v>
      </c>
      <c r="J252" s="127"/>
      <c r="K252" s="245"/>
    </row>
    <row r="253" spans="1:11" s="8" customFormat="1" ht="33" customHeight="1" x14ac:dyDescent="0.2">
      <c r="A253" s="21">
        <f t="shared" si="11"/>
        <v>235</v>
      </c>
      <c r="B253" s="22" t="s">
        <v>1205</v>
      </c>
      <c r="C253" s="28" t="s">
        <v>15</v>
      </c>
      <c r="D253" s="233">
        <v>2011.06</v>
      </c>
      <c r="E253" s="23" t="s">
        <v>458</v>
      </c>
      <c r="F253" s="24">
        <v>4125</v>
      </c>
      <c r="G253" s="24">
        <v>6709</v>
      </c>
      <c r="H253" s="29" t="s">
        <v>2</v>
      </c>
      <c r="I253" s="26" t="s">
        <v>53</v>
      </c>
      <c r="J253" s="27"/>
      <c r="K253" s="245"/>
    </row>
    <row r="254" spans="1:11" s="8" customFormat="1" ht="33" customHeight="1" x14ac:dyDescent="0.2">
      <c r="A254" s="21">
        <f t="shared" si="11"/>
        <v>236</v>
      </c>
      <c r="B254" s="22" t="s">
        <v>1206</v>
      </c>
      <c r="C254" s="54" t="s">
        <v>15</v>
      </c>
      <c r="D254" s="233" t="s">
        <v>1207</v>
      </c>
      <c r="E254" s="23" t="s">
        <v>118</v>
      </c>
      <c r="F254" s="24">
        <v>2809</v>
      </c>
      <c r="G254" s="24">
        <v>5546</v>
      </c>
      <c r="H254" s="29" t="s">
        <v>936</v>
      </c>
      <c r="I254" s="26" t="s">
        <v>53</v>
      </c>
      <c r="J254" s="27"/>
      <c r="K254" s="245"/>
    </row>
    <row r="255" spans="1:11" s="8" customFormat="1" ht="33" customHeight="1" x14ac:dyDescent="0.2">
      <c r="A255" s="21">
        <f t="shared" si="11"/>
        <v>237</v>
      </c>
      <c r="B255" s="22" t="s">
        <v>1208</v>
      </c>
      <c r="C255" s="28" t="s">
        <v>15</v>
      </c>
      <c r="D255" s="233" t="s">
        <v>1209</v>
      </c>
      <c r="E255" s="23" t="s">
        <v>392</v>
      </c>
      <c r="F255" s="24">
        <v>1360</v>
      </c>
      <c r="G255" s="24">
        <v>2663</v>
      </c>
      <c r="H255" s="29" t="s">
        <v>938</v>
      </c>
      <c r="I255" s="26" t="s">
        <v>53</v>
      </c>
      <c r="J255" s="27"/>
      <c r="K255" s="245"/>
    </row>
    <row r="256" spans="1:11" s="8" customFormat="1" ht="33" customHeight="1" x14ac:dyDescent="0.2">
      <c r="A256" s="21">
        <f t="shared" si="11"/>
        <v>238</v>
      </c>
      <c r="B256" s="22" t="s">
        <v>1210</v>
      </c>
      <c r="C256" s="28" t="s">
        <v>15</v>
      </c>
      <c r="D256" s="233">
        <v>2012.02</v>
      </c>
      <c r="E256" s="23" t="s">
        <v>408</v>
      </c>
      <c r="F256" s="24">
        <v>2051</v>
      </c>
      <c r="G256" s="24">
        <v>2590</v>
      </c>
      <c r="H256" s="29" t="s">
        <v>936</v>
      </c>
      <c r="I256" s="26" t="s">
        <v>53</v>
      </c>
      <c r="J256" s="27"/>
      <c r="K256" s="245"/>
    </row>
    <row r="257" spans="1:11" s="8" customFormat="1" ht="33" customHeight="1" x14ac:dyDescent="0.2">
      <c r="A257" s="21">
        <f t="shared" si="11"/>
        <v>239</v>
      </c>
      <c r="B257" s="22" t="s">
        <v>1211</v>
      </c>
      <c r="C257" s="28" t="s">
        <v>15</v>
      </c>
      <c r="D257" s="233">
        <v>2012.04</v>
      </c>
      <c r="E257" s="23" t="s">
        <v>413</v>
      </c>
      <c r="F257" s="24">
        <v>1751</v>
      </c>
      <c r="G257" s="24">
        <v>2387</v>
      </c>
      <c r="H257" s="29" t="s">
        <v>922</v>
      </c>
      <c r="I257" s="26" t="s">
        <v>53</v>
      </c>
      <c r="J257" s="27"/>
      <c r="K257" s="245"/>
    </row>
    <row r="258" spans="1:11" s="8" customFormat="1" ht="33" customHeight="1" x14ac:dyDescent="0.2">
      <c r="A258" s="21">
        <f t="shared" si="11"/>
        <v>240</v>
      </c>
      <c r="B258" s="22" t="s">
        <v>1212</v>
      </c>
      <c r="C258" s="28" t="s">
        <v>15</v>
      </c>
      <c r="D258" s="235">
        <v>2012.08</v>
      </c>
      <c r="E258" s="23" t="s">
        <v>359</v>
      </c>
      <c r="F258" s="24">
        <v>9198</v>
      </c>
      <c r="G258" s="24">
        <v>16334</v>
      </c>
      <c r="H258" s="29" t="s">
        <v>901</v>
      </c>
      <c r="I258" s="26" t="s">
        <v>53</v>
      </c>
      <c r="J258" s="27"/>
      <c r="K258" s="245"/>
    </row>
    <row r="259" spans="1:11" s="8" customFormat="1" ht="33" customHeight="1" x14ac:dyDescent="0.2">
      <c r="A259" s="21">
        <f t="shared" si="11"/>
        <v>241</v>
      </c>
      <c r="B259" s="22" t="s">
        <v>1213</v>
      </c>
      <c r="C259" s="28" t="s">
        <v>15</v>
      </c>
      <c r="D259" s="235">
        <v>2012.08</v>
      </c>
      <c r="E259" s="23" t="s">
        <v>362</v>
      </c>
      <c r="F259" s="24">
        <v>1344</v>
      </c>
      <c r="G259" s="24">
        <v>2988</v>
      </c>
      <c r="H259" s="29" t="s">
        <v>936</v>
      </c>
      <c r="I259" s="26" t="s">
        <v>53</v>
      </c>
      <c r="J259" s="27"/>
      <c r="K259" s="245"/>
    </row>
    <row r="260" spans="1:11" s="8" customFormat="1" ht="33" customHeight="1" x14ac:dyDescent="0.2">
      <c r="A260" s="21">
        <f t="shared" si="11"/>
        <v>242</v>
      </c>
      <c r="B260" s="22" t="s">
        <v>1214</v>
      </c>
      <c r="C260" s="28" t="s">
        <v>15</v>
      </c>
      <c r="D260" s="235">
        <v>2012.09</v>
      </c>
      <c r="E260" s="23" t="s">
        <v>135</v>
      </c>
      <c r="F260" s="24">
        <v>1032</v>
      </c>
      <c r="G260" s="24">
        <v>1134</v>
      </c>
      <c r="H260" s="29" t="s">
        <v>922</v>
      </c>
      <c r="I260" s="26" t="s">
        <v>53</v>
      </c>
      <c r="J260" s="27"/>
      <c r="K260" s="245"/>
    </row>
    <row r="261" spans="1:11" s="8" customFormat="1" ht="33" customHeight="1" x14ac:dyDescent="0.2">
      <c r="A261" s="21">
        <f t="shared" si="11"/>
        <v>243</v>
      </c>
      <c r="B261" s="28" t="s">
        <v>1215</v>
      </c>
      <c r="C261" s="28" t="s">
        <v>15</v>
      </c>
      <c r="D261" s="235">
        <v>2013.08</v>
      </c>
      <c r="E261" s="23" t="s">
        <v>205</v>
      </c>
      <c r="F261" s="24">
        <v>839</v>
      </c>
      <c r="G261" s="24">
        <v>1432</v>
      </c>
      <c r="H261" s="29" t="s">
        <v>1216</v>
      </c>
      <c r="I261" s="26" t="s">
        <v>53</v>
      </c>
      <c r="J261" s="27" t="s">
        <v>1217</v>
      </c>
      <c r="K261" s="245"/>
    </row>
    <row r="262" spans="1:11" s="8" customFormat="1" ht="33" customHeight="1" x14ac:dyDescent="0.2">
      <c r="A262" s="21">
        <f t="shared" si="11"/>
        <v>244</v>
      </c>
      <c r="B262" s="246" t="s">
        <v>1218</v>
      </c>
      <c r="C262" s="28" t="s">
        <v>15</v>
      </c>
      <c r="D262" s="235">
        <v>2013.12</v>
      </c>
      <c r="E262" s="23" t="s">
        <v>356</v>
      </c>
      <c r="F262" s="24">
        <v>1300</v>
      </c>
      <c r="G262" s="24">
        <v>2240</v>
      </c>
      <c r="H262" s="29" t="s">
        <v>1117</v>
      </c>
      <c r="I262" s="26" t="s">
        <v>53</v>
      </c>
      <c r="J262" s="27"/>
      <c r="K262" s="245"/>
    </row>
    <row r="263" spans="1:11" s="8" customFormat="1" ht="33" customHeight="1" x14ac:dyDescent="0.2">
      <c r="A263" s="21">
        <f t="shared" si="11"/>
        <v>245</v>
      </c>
      <c r="B263" s="28" t="s">
        <v>1219</v>
      </c>
      <c r="C263" s="54" t="s">
        <v>15</v>
      </c>
      <c r="D263" s="233">
        <v>2014.01</v>
      </c>
      <c r="E263" s="52" t="s">
        <v>317</v>
      </c>
      <c r="F263" s="53">
        <v>882</v>
      </c>
      <c r="G263" s="24">
        <v>1769</v>
      </c>
      <c r="H263" s="29" t="s">
        <v>928</v>
      </c>
      <c r="I263" s="26" t="s">
        <v>53</v>
      </c>
      <c r="J263" s="45"/>
      <c r="K263" s="245"/>
    </row>
    <row r="264" spans="1:11" s="8" customFormat="1" ht="33" customHeight="1" x14ac:dyDescent="0.2">
      <c r="A264" s="21">
        <f t="shared" si="11"/>
        <v>246</v>
      </c>
      <c r="B264" s="28" t="s">
        <v>1220</v>
      </c>
      <c r="C264" s="28" t="s">
        <v>15</v>
      </c>
      <c r="D264" s="233">
        <v>2014.02</v>
      </c>
      <c r="E264" s="52" t="s">
        <v>196</v>
      </c>
      <c r="F264" s="53">
        <v>1234</v>
      </c>
      <c r="G264" s="24">
        <v>2058</v>
      </c>
      <c r="H264" s="29" t="s">
        <v>856</v>
      </c>
      <c r="I264" s="26" t="s">
        <v>53</v>
      </c>
      <c r="J264" s="45"/>
      <c r="K264" s="245"/>
    </row>
    <row r="265" spans="1:11" s="8" customFormat="1" ht="33" customHeight="1" x14ac:dyDescent="0.2">
      <c r="A265" s="21">
        <f t="shared" si="11"/>
        <v>247</v>
      </c>
      <c r="B265" s="28" t="s">
        <v>1221</v>
      </c>
      <c r="C265" s="28" t="s">
        <v>15</v>
      </c>
      <c r="D265" s="233">
        <v>2014.03</v>
      </c>
      <c r="E265" s="52" t="s">
        <v>133</v>
      </c>
      <c r="F265" s="53">
        <v>2087</v>
      </c>
      <c r="G265" s="24">
        <v>3970</v>
      </c>
      <c r="H265" s="29" t="s">
        <v>936</v>
      </c>
      <c r="I265" s="26" t="s">
        <v>53</v>
      </c>
      <c r="J265" s="45"/>
      <c r="K265" s="245"/>
    </row>
    <row r="266" spans="1:11" s="8" customFormat="1" ht="33" customHeight="1" x14ac:dyDescent="0.2">
      <c r="A266" s="21">
        <f t="shared" si="11"/>
        <v>248</v>
      </c>
      <c r="B266" s="22" t="s">
        <v>1222</v>
      </c>
      <c r="C266" s="28" t="s">
        <v>15</v>
      </c>
      <c r="D266" s="233">
        <v>2014.07</v>
      </c>
      <c r="E266" s="23" t="s">
        <v>229</v>
      </c>
      <c r="F266" s="24">
        <v>4320</v>
      </c>
      <c r="G266" s="24">
        <v>9204</v>
      </c>
      <c r="H266" s="29" t="s">
        <v>928</v>
      </c>
      <c r="I266" s="26" t="s">
        <v>53</v>
      </c>
      <c r="J266" s="27"/>
      <c r="K266" s="245"/>
    </row>
    <row r="267" spans="1:11" s="8" customFormat="1" ht="33" customHeight="1" x14ac:dyDescent="0.2">
      <c r="A267" s="21">
        <f t="shared" si="11"/>
        <v>249</v>
      </c>
      <c r="B267" s="22" t="s">
        <v>1223</v>
      </c>
      <c r="C267" s="28" t="s">
        <v>15</v>
      </c>
      <c r="D267" s="233">
        <v>2014.07</v>
      </c>
      <c r="E267" s="23" t="s">
        <v>229</v>
      </c>
      <c r="F267" s="24">
        <v>192</v>
      </c>
      <c r="G267" s="24">
        <v>451</v>
      </c>
      <c r="H267" s="29" t="s">
        <v>928</v>
      </c>
      <c r="I267" s="26" t="s">
        <v>53</v>
      </c>
      <c r="J267" s="27"/>
      <c r="K267" s="245"/>
    </row>
    <row r="268" spans="1:11" s="8" customFormat="1" ht="33" customHeight="1" x14ac:dyDescent="0.2">
      <c r="A268" s="21">
        <f t="shared" si="11"/>
        <v>250</v>
      </c>
      <c r="B268" s="22" t="s">
        <v>1224</v>
      </c>
      <c r="C268" s="28" t="s">
        <v>15</v>
      </c>
      <c r="D268" s="233">
        <v>2014.07</v>
      </c>
      <c r="E268" s="23" t="s">
        <v>229</v>
      </c>
      <c r="F268" s="24">
        <v>131</v>
      </c>
      <c r="G268" s="24">
        <v>267</v>
      </c>
      <c r="H268" s="29" t="s">
        <v>928</v>
      </c>
      <c r="I268" s="26" t="s">
        <v>53</v>
      </c>
      <c r="J268" s="27"/>
      <c r="K268" s="245"/>
    </row>
    <row r="269" spans="1:11" s="8" customFormat="1" ht="33" customHeight="1" x14ac:dyDescent="0.2">
      <c r="A269" s="21">
        <f t="shared" si="11"/>
        <v>251</v>
      </c>
      <c r="B269" s="22" t="s">
        <v>1225</v>
      </c>
      <c r="C269" s="28" t="s">
        <v>15</v>
      </c>
      <c r="D269" s="233">
        <v>2014.07</v>
      </c>
      <c r="E269" s="23" t="s">
        <v>298</v>
      </c>
      <c r="F269" s="24">
        <v>2260</v>
      </c>
      <c r="G269" s="24">
        <v>3695</v>
      </c>
      <c r="H269" s="29" t="s">
        <v>928</v>
      </c>
      <c r="I269" s="26" t="s">
        <v>53</v>
      </c>
      <c r="J269" s="27"/>
      <c r="K269" s="245"/>
    </row>
    <row r="270" spans="1:11" s="8" customFormat="1" ht="33" customHeight="1" x14ac:dyDescent="0.2">
      <c r="A270" s="21">
        <f t="shared" si="11"/>
        <v>252</v>
      </c>
      <c r="B270" s="22" t="s">
        <v>1226</v>
      </c>
      <c r="C270" s="28" t="s">
        <v>15</v>
      </c>
      <c r="D270" s="233">
        <v>2014.08</v>
      </c>
      <c r="E270" s="23" t="s">
        <v>220</v>
      </c>
      <c r="F270" s="24">
        <v>1273</v>
      </c>
      <c r="G270" s="24">
        <v>2557</v>
      </c>
      <c r="H270" s="29" t="s">
        <v>936</v>
      </c>
      <c r="I270" s="26" t="s">
        <v>53</v>
      </c>
      <c r="J270" s="27"/>
      <c r="K270" s="245"/>
    </row>
    <row r="271" spans="1:11" s="8" customFormat="1" ht="33" customHeight="1" x14ac:dyDescent="0.2">
      <c r="A271" s="21">
        <f t="shared" si="11"/>
        <v>253</v>
      </c>
      <c r="B271" s="22" t="s">
        <v>1227</v>
      </c>
      <c r="C271" s="54" t="s">
        <v>15</v>
      </c>
      <c r="D271" s="233" t="s">
        <v>1228</v>
      </c>
      <c r="E271" s="23" t="s">
        <v>194</v>
      </c>
      <c r="F271" s="24">
        <v>1630</v>
      </c>
      <c r="G271" s="24">
        <v>3657</v>
      </c>
      <c r="H271" s="29" t="s">
        <v>928</v>
      </c>
      <c r="I271" s="26" t="s">
        <v>53</v>
      </c>
      <c r="J271" s="27"/>
      <c r="K271" s="245"/>
    </row>
    <row r="272" spans="1:11" s="8" customFormat="1" ht="33" customHeight="1" x14ac:dyDescent="0.2">
      <c r="A272" s="21">
        <f t="shared" si="11"/>
        <v>254</v>
      </c>
      <c r="B272" s="22" t="s">
        <v>1229</v>
      </c>
      <c r="C272" s="54" t="s">
        <v>15</v>
      </c>
      <c r="D272" s="233" t="s">
        <v>1228</v>
      </c>
      <c r="E272" s="23" t="s">
        <v>108</v>
      </c>
      <c r="F272" s="24">
        <v>5615</v>
      </c>
      <c r="G272" s="24">
        <v>12029</v>
      </c>
      <c r="H272" s="29" t="s">
        <v>936</v>
      </c>
      <c r="I272" s="26" t="s">
        <v>53</v>
      </c>
      <c r="J272" s="27"/>
      <c r="K272" s="245"/>
    </row>
    <row r="273" spans="1:11" s="8" customFormat="1" ht="33" customHeight="1" x14ac:dyDescent="0.2">
      <c r="A273" s="21">
        <f t="shared" si="11"/>
        <v>255</v>
      </c>
      <c r="B273" s="22" t="s">
        <v>1230</v>
      </c>
      <c r="C273" s="54" t="s">
        <v>15</v>
      </c>
      <c r="D273" s="233">
        <v>2014.11</v>
      </c>
      <c r="E273" s="23" t="s">
        <v>298</v>
      </c>
      <c r="F273" s="24">
        <v>1221</v>
      </c>
      <c r="G273" s="24">
        <v>1456</v>
      </c>
      <c r="H273" s="29" t="s">
        <v>936</v>
      </c>
      <c r="I273" s="26" t="s">
        <v>53</v>
      </c>
      <c r="J273" s="27"/>
      <c r="K273" s="245"/>
    </row>
    <row r="274" spans="1:11" s="8" customFormat="1" ht="33" customHeight="1" x14ac:dyDescent="0.2">
      <c r="A274" s="21">
        <f t="shared" si="11"/>
        <v>256</v>
      </c>
      <c r="B274" s="22" t="s">
        <v>1231</v>
      </c>
      <c r="C274" s="28" t="s">
        <v>15</v>
      </c>
      <c r="D274" s="233">
        <v>2014.11</v>
      </c>
      <c r="E274" s="23" t="s">
        <v>108</v>
      </c>
      <c r="F274" s="24">
        <v>508</v>
      </c>
      <c r="G274" s="24">
        <v>2480</v>
      </c>
      <c r="H274" s="29" t="s">
        <v>936</v>
      </c>
      <c r="I274" s="26" t="s">
        <v>1090</v>
      </c>
      <c r="J274" s="27"/>
      <c r="K274" s="245"/>
    </row>
    <row r="275" spans="1:11" s="8" customFormat="1" ht="33" customHeight="1" x14ac:dyDescent="0.2">
      <c r="A275" s="21">
        <f t="shared" si="11"/>
        <v>257</v>
      </c>
      <c r="B275" s="22" t="s">
        <v>1232</v>
      </c>
      <c r="C275" s="28" t="s">
        <v>15</v>
      </c>
      <c r="D275" s="233">
        <v>2014.11</v>
      </c>
      <c r="E275" s="23" t="s">
        <v>306</v>
      </c>
      <c r="F275" s="24">
        <v>1360</v>
      </c>
      <c r="G275" s="24">
        <v>2546</v>
      </c>
      <c r="H275" s="29" t="s">
        <v>936</v>
      </c>
      <c r="I275" s="26" t="s">
        <v>53</v>
      </c>
      <c r="J275" s="27"/>
      <c r="K275" s="245"/>
    </row>
    <row r="276" spans="1:11" s="8" customFormat="1" ht="33" customHeight="1" x14ac:dyDescent="0.2">
      <c r="A276" s="21">
        <f t="shared" si="11"/>
        <v>258</v>
      </c>
      <c r="B276" s="22" t="s">
        <v>1233</v>
      </c>
      <c r="C276" s="28" t="s">
        <v>15</v>
      </c>
      <c r="D276" s="233">
        <v>2015.01</v>
      </c>
      <c r="E276" s="23" t="s">
        <v>312</v>
      </c>
      <c r="F276" s="24">
        <v>4319</v>
      </c>
      <c r="G276" s="24">
        <v>7224</v>
      </c>
      <c r="H276" s="29" t="s">
        <v>928</v>
      </c>
      <c r="I276" s="26" t="s">
        <v>53</v>
      </c>
      <c r="J276" s="27"/>
      <c r="K276" s="245"/>
    </row>
    <row r="277" spans="1:11" s="8" customFormat="1" ht="33" customHeight="1" x14ac:dyDescent="0.2">
      <c r="A277" s="21">
        <f t="shared" si="11"/>
        <v>259</v>
      </c>
      <c r="B277" s="22" t="s">
        <v>1234</v>
      </c>
      <c r="C277" s="54" t="s">
        <v>15</v>
      </c>
      <c r="D277" s="233">
        <v>2015.01</v>
      </c>
      <c r="E277" s="23" t="s">
        <v>313</v>
      </c>
      <c r="F277" s="24">
        <v>1822</v>
      </c>
      <c r="G277" s="24">
        <v>3508</v>
      </c>
      <c r="H277" s="29" t="s">
        <v>986</v>
      </c>
      <c r="I277" s="26" t="s">
        <v>53</v>
      </c>
      <c r="J277" s="27"/>
      <c r="K277" s="245"/>
    </row>
    <row r="278" spans="1:11" s="8" customFormat="1" ht="33" customHeight="1" x14ac:dyDescent="0.2">
      <c r="A278" s="21">
        <f t="shared" si="11"/>
        <v>260</v>
      </c>
      <c r="B278" s="28" t="s">
        <v>1235</v>
      </c>
      <c r="C278" s="28" t="s">
        <v>15</v>
      </c>
      <c r="D278" s="233">
        <v>2015.03</v>
      </c>
      <c r="E278" s="30" t="s">
        <v>255</v>
      </c>
      <c r="F278" s="31">
        <v>2255</v>
      </c>
      <c r="G278" s="31">
        <v>5127</v>
      </c>
      <c r="H278" s="29" t="s">
        <v>961</v>
      </c>
      <c r="I278" s="33" t="s">
        <v>53</v>
      </c>
      <c r="J278" s="46"/>
      <c r="K278" s="245"/>
    </row>
    <row r="279" spans="1:11" s="8" customFormat="1" ht="33" customHeight="1" x14ac:dyDescent="0.2">
      <c r="A279" s="21">
        <f t="shared" si="11"/>
        <v>261</v>
      </c>
      <c r="B279" s="28" t="s">
        <v>1236</v>
      </c>
      <c r="C279" s="28" t="s">
        <v>15</v>
      </c>
      <c r="D279" s="233">
        <v>2015.03</v>
      </c>
      <c r="E279" s="30" t="s">
        <v>150</v>
      </c>
      <c r="F279" s="31">
        <v>545</v>
      </c>
      <c r="G279" s="31">
        <v>865</v>
      </c>
      <c r="H279" s="32" t="s">
        <v>936</v>
      </c>
      <c r="I279" s="33" t="s">
        <v>53</v>
      </c>
      <c r="J279" s="46"/>
      <c r="K279" s="245"/>
    </row>
    <row r="280" spans="1:11" s="8" customFormat="1" ht="33" customHeight="1" x14ac:dyDescent="0.2">
      <c r="A280" s="21">
        <f t="shared" si="11"/>
        <v>262</v>
      </c>
      <c r="B280" s="28" t="s">
        <v>1237</v>
      </c>
      <c r="C280" s="28" t="s">
        <v>15</v>
      </c>
      <c r="D280" s="233">
        <v>2015.03</v>
      </c>
      <c r="E280" s="30" t="s">
        <v>262</v>
      </c>
      <c r="F280" s="31">
        <v>4183</v>
      </c>
      <c r="G280" s="31">
        <v>8807</v>
      </c>
      <c r="H280" s="32" t="s">
        <v>928</v>
      </c>
      <c r="I280" s="33" t="s">
        <v>53</v>
      </c>
      <c r="J280" s="27" t="s">
        <v>1238</v>
      </c>
      <c r="K280" s="245"/>
    </row>
    <row r="281" spans="1:11" s="8" customFormat="1" ht="33" customHeight="1" x14ac:dyDescent="0.2">
      <c r="A281" s="21">
        <f t="shared" si="11"/>
        <v>263</v>
      </c>
      <c r="B281" s="28" t="s">
        <v>1239</v>
      </c>
      <c r="C281" s="28" t="s">
        <v>15</v>
      </c>
      <c r="D281" s="233">
        <v>2015.04</v>
      </c>
      <c r="E281" s="30" t="s">
        <v>264</v>
      </c>
      <c r="F281" s="31">
        <v>1433</v>
      </c>
      <c r="G281" s="31">
        <v>3605</v>
      </c>
      <c r="H281" s="32" t="s">
        <v>928</v>
      </c>
      <c r="I281" s="33" t="s">
        <v>53</v>
      </c>
      <c r="J281" s="46"/>
      <c r="K281" s="245"/>
    </row>
    <row r="282" spans="1:11" s="8" customFormat="1" ht="33" customHeight="1" x14ac:dyDescent="0.2">
      <c r="A282" s="21">
        <f t="shared" si="11"/>
        <v>264</v>
      </c>
      <c r="B282" s="28" t="s">
        <v>1240</v>
      </c>
      <c r="C282" s="28" t="s">
        <v>15</v>
      </c>
      <c r="D282" s="233">
        <v>2015.05</v>
      </c>
      <c r="E282" s="30" t="s">
        <v>270</v>
      </c>
      <c r="F282" s="31">
        <v>3863</v>
      </c>
      <c r="G282" s="31">
        <v>7412</v>
      </c>
      <c r="H282" s="32" t="s">
        <v>936</v>
      </c>
      <c r="I282" s="33" t="s">
        <v>53</v>
      </c>
      <c r="J282" s="45"/>
      <c r="K282" s="245"/>
    </row>
    <row r="283" spans="1:11" s="8" customFormat="1" ht="33" customHeight="1" x14ac:dyDescent="0.2">
      <c r="A283" s="21">
        <f t="shared" si="11"/>
        <v>265</v>
      </c>
      <c r="B283" s="28" t="s">
        <v>1241</v>
      </c>
      <c r="C283" s="28" t="s">
        <v>15</v>
      </c>
      <c r="D283" s="233">
        <v>2015.06</v>
      </c>
      <c r="E283" s="30" t="s">
        <v>230</v>
      </c>
      <c r="F283" s="31">
        <v>8788</v>
      </c>
      <c r="G283" s="31">
        <v>14200</v>
      </c>
      <c r="H283" s="32" t="s">
        <v>936</v>
      </c>
      <c r="I283" s="33" t="s">
        <v>53</v>
      </c>
      <c r="J283" s="46"/>
      <c r="K283" s="245"/>
    </row>
    <row r="284" spans="1:11" s="8" customFormat="1" ht="33" customHeight="1" x14ac:dyDescent="0.2">
      <c r="A284" s="21">
        <f t="shared" si="11"/>
        <v>266</v>
      </c>
      <c r="B284" s="28" t="s">
        <v>1242</v>
      </c>
      <c r="C284" s="28" t="s">
        <v>15</v>
      </c>
      <c r="D284" s="233">
        <v>2015.06</v>
      </c>
      <c r="E284" s="30" t="s">
        <v>153</v>
      </c>
      <c r="F284" s="31">
        <v>372</v>
      </c>
      <c r="G284" s="31">
        <v>830</v>
      </c>
      <c r="H284" s="32" t="s">
        <v>936</v>
      </c>
      <c r="I284" s="33" t="s">
        <v>53</v>
      </c>
      <c r="J284" s="46"/>
      <c r="K284" s="245"/>
    </row>
    <row r="285" spans="1:11" s="8" customFormat="1" ht="33" customHeight="1" x14ac:dyDescent="0.2">
      <c r="A285" s="21">
        <f t="shared" si="11"/>
        <v>267</v>
      </c>
      <c r="B285" s="28" t="s">
        <v>1243</v>
      </c>
      <c r="C285" s="28" t="s">
        <v>15</v>
      </c>
      <c r="D285" s="233">
        <v>2015.06</v>
      </c>
      <c r="E285" s="30" t="s">
        <v>202</v>
      </c>
      <c r="F285" s="31">
        <v>2183</v>
      </c>
      <c r="G285" s="31">
        <v>4026</v>
      </c>
      <c r="H285" s="32" t="s">
        <v>928</v>
      </c>
      <c r="I285" s="33" t="s">
        <v>53</v>
      </c>
      <c r="J285" s="46"/>
      <c r="K285" s="245"/>
    </row>
    <row r="286" spans="1:11" s="8" customFormat="1" ht="33" customHeight="1" x14ac:dyDescent="0.2">
      <c r="A286" s="21">
        <f t="shared" si="11"/>
        <v>268</v>
      </c>
      <c r="B286" s="28" t="s">
        <v>1244</v>
      </c>
      <c r="C286" s="28" t="s">
        <v>15</v>
      </c>
      <c r="D286" s="233">
        <v>2015.07</v>
      </c>
      <c r="E286" s="30" t="s">
        <v>282</v>
      </c>
      <c r="F286" s="31">
        <v>765</v>
      </c>
      <c r="G286" s="31">
        <v>1939</v>
      </c>
      <c r="H286" s="32" t="s">
        <v>1245</v>
      </c>
      <c r="I286" s="33" t="s">
        <v>53</v>
      </c>
      <c r="J286" s="46"/>
      <c r="K286" s="245"/>
    </row>
    <row r="287" spans="1:11" s="8" customFormat="1" ht="33" customHeight="1" x14ac:dyDescent="0.2">
      <c r="A287" s="21">
        <f t="shared" si="11"/>
        <v>269</v>
      </c>
      <c r="B287" s="28" t="s">
        <v>1246</v>
      </c>
      <c r="C287" s="54" t="s">
        <v>15</v>
      </c>
      <c r="D287" s="233">
        <v>2015.07</v>
      </c>
      <c r="E287" s="30" t="s">
        <v>228</v>
      </c>
      <c r="F287" s="31">
        <v>488</v>
      </c>
      <c r="G287" s="31">
        <v>974</v>
      </c>
      <c r="H287" s="32" t="s">
        <v>1140</v>
      </c>
      <c r="I287" s="33" t="s">
        <v>53</v>
      </c>
      <c r="J287" s="46"/>
      <c r="K287" s="245"/>
    </row>
    <row r="288" spans="1:11" s="8" customFormat="1" ht="33" customHeight="1" x14ac:dyDescent="0.2">
      <c r="A288" s="21">
        <f t="shared" si="11"/>
        <v>270</v>
      </c>
      <c r="B288" s="28" t="s">
        <v>1247</v>
      </c>
      <c r="C288" s="28" t="s">
        <v>15</v>
      </c>
      <c r="D288" s="233">
        <v>2015.07</v>
      </c>
      <c r="E288" s="30" t="s">
        <v>283</v>
      </c>
      <c r="F288" s="31">
        <v>1835</v>
      </c>
      <c r="G288" s="31">
        <v>3714</v>
      </c>
      <c r="H288" s="32" t="s">
        <v>986</v>
      </c>
      <c r="I288" s="33" t="s">
        <v>53</v>
      </c>
      <c r="J288" s="46"/>
      <c r="K288" s="245"/>
    </row>
    <row r="289" spans="1:11" s="8" customFormat="1" ht="33" customHeight="1" x14ac:dyDescent="0.2">
      <c r="A289" s="21">
        <f t="shared" si="11"/>
        <v>271</v>
      </c>
      <c r="B289" s="28" t="s">
        <v>1248</v>
      </c>
      <c r="C289" s="28" t="s">
        <v>15</v>
      </c>
      <c r="D289" s="233">
        <v>2015.09</v>
      </c>
      <c r="E289" s="30" t="s">
        <v>230</v>
      </c>
      <c r="F289" s="31">
        <v>2079</v>
      </c>
      <c r="G289" s="31">
        <v>3168</v>
      </c>
      <c r="H289" s="32" t="s">
        <v>928</v>
      </c>
      <c r="I289" s="33" t="s">
        <v>1249</v>
      </c>
      <c r="J289" s="46"/>
      <c r="K289" s="245"/>
    </row>
    <row r="290" spans="1:11" s="8" customFormat="1" ht="33" customHeight="1" x14ac:dyDescent="0.2">
      <c r="A290" s="21">
        <f t="shared" si="11"/>
        <v>272</v>
      </c>
      <c r="B290" s="28" t="s">
        <v>1250</v>
      </c>
      <c r="C290" s="28" t="s">
        <v>15</v>
      </c>
      <c r="D290" s="233" t="s">
        <v>1153</v>
      </c>
      <c r="E290" s="30" t="s">
        <v>236</v>
      </c>
      <c r="F290" s="31">
        <v>257</v>
      </c>
      <c r="G290" s="31">
        <v>413</v>
      </c>
      <c r="H290" s="32" t="s">
        <v>928</v>
      </c>
      <c r="I290" s="33" t="s">
        <v>53</v>
      </c>
      <c r="J290" s="45"/>
      <c r="K290" s="245"/>
    </row>
    <row r="291" spans="1:11" s="8" customFormat="1" ht="33" customHeight="1" x14ac:dyDescent="0.2">
      <c r="A291" s="21">
        <f t="shared" si="11"/>
        <v>273</v>
      </c>
      <c r="B291" s="28" t="s">
        <v>1251</v>
      </c>
      <c r="C291" s="28" t="s">
        <v>15</v>
      </c>
      <c r="D291" s="233" t="s">
        <v>1153</v>
      </c>
      <c r="E291" s="30" t="s">
        <v>220</v>
      </c>
      <c r="F291" s="31">
        <v>3413</v>
      </c>
      <c r="G291" s="31">
        <v>11094</v>
      </c>
      <c r="H291" s="32" t="s">
        <v>936</v>
      </c>
      <c r="I291" s="33" t="s">
        <v>53</v>
      </c>
      <c r="J291" s="45" t="s">
        <v>1252</v>
      </c>
      <c r="K291" s="245"/>
    </row>
    <row r="292" spans="1:11" s="8" customFormat="1" ht="33" customHeight="1" x14ac:dyDescent="0.2">
      <c r="A292" s="21">
        <f t="shared" si="11"/>
        <v>274</v>
      </c>
      <c r="B292" s="28" t="s">
        <v>1253</v>
      </c>
      <c r="C292" s="28" t="s">
        <v>15</v>
      </c>
      <c r="D292" s="233" t="s">
        <v>1153</v>
      </c>
      <c r="E292" s="30" t="s">
        <v>237</v>
      </c>
      <c r="F292" s="31">
        <v>2064</v>
      </c>
      <c r="G292" s="31">
        <v>3124</v>
      </c>
      <c r="H292" s="32" t="s">
        <v>936</v>
      </c>
      <c r="I292" s="33" t="s">
        <v>53</v>
      </c>
      <c r="J292" s="45"/>
      <c r="K292" s="245"/>
    </row>
    <row r="293" spans="1:11" s="8" customFormat="1" ht="33" customHeight="1" x14ac:dyDescent="0.2">
      <c r="A293" s="21">
        <f t="shared" si="11"/>
        <v>275</v>
      </c>
      <c r="B293" s="28" t="s">
        <v>1254</v>
      </c>
      <c r="C293" s="28" t="s">
        <v>15</v>
      </c>
      <c r="D293" s="233" t="s">
        <v>1153</v>
      </c>
      <c r="E293" s="30" t="s">
        <v>106</v>
      </c>
      <c r="F293" s="31">
        <v>522</v>
      </c>
      <c r="G293" s="31">
        <v>749</v>
      </c>
      <c r="H293" s="32" t="s">
        <v>936</v>
      </c>
      <c r="I293" s="33" t="s">
        <v>53</v>
      </c>
      <c r="J293" s="45"/>
      <c r="K293" s="245"/>
    </row>
    <row r="294" spans="1:11" s="4" customFormat="1" ht="33" customHeight="1" x14ac:dyDescent="0.2">
      <c r="A294" s="21">
        <f t="shared" si="11"/>
        <v>276</v>
      </c>
      <c r="B294" s="35" t="s">
        <v>1255</v>
      </c>
      <c r="C294" s="35" t="s">
        <v>15</v>
      </c>
      <c r="D294" s="237">
        <v>2015.11</v>
      </c>
      <c r="E294" s="160" t="s">
        <v>135</v>
      </c>
      <c r="F294" s="161">
        <v>707</v>
      </c>
      <c r="G294" s="161">
        <v>1462</v>
      </c>
      <c r="H294" s="162" t="s">
        <v>936</v>
      </c>
      <c r="I294" s="163" t="s">
        <v>53</v>
      </c>
      <c r="J294" s="46"/>
      <c r="K294" s="238"/>
    </row>
    <row r="295" spans="1:11" s="4" customFormat="1" ht="33" customHeight="1" x14ac:dyDescent="0.2">
      <c r="A295" s="21">
        <f t="shared" si="11"/>
        <v>277</v>
      </c>
      <c r="B295" s="41" t="s">
        <v>1256</v>
      </c>
      <c r="C295" s="28" t="s">
        <v>15</v>
      </c>
      <c r="D295" s="232">
        <v>2015.11</v>
      </c>
      <c r="E295" s="164" t="s">
        <v>240</v>
      </c>
      <c r="F295" s="108">
        <v>2239</v>
      </c>
      <c r="G295" s="108">
        <v>5773</v>
      </c>
      <c r="H295" s="195" t="s">
        <v>936</v>
      </c>
      <c r="I295" s="196" t="s">
        <v>53</v>
      </c>
      <c r="J295" s="46"/>
      <c r="K295" s="238"/>
    </row>
    <row r="296" spans="1:11" s="4" customFormat="1" ht="33" customHeight="1" x14ac:dyDescent="0.2">
      <c r="A296" s="21">
        <f t="shared" si="11"/>
        <v>278</v>
      </c>
      <c r="B296" s="28" t="s">
        <v>1257</v>
      </c>
      <c r="C296" s="28" t="s">
        <v>15</v>
      </c>
      <c r="D296" s="233">
        <v>2015.12</v>
      </c>
      <c r="E296" s="30" t="s">
        <v>123</v>
      </c>
      <c r="F296" s="31">
        <v>883</v>
      </c>
      <c r="G296" s="31">
        <v>1767</v>
      </c>
      <c r="H296" s="32" t="s">
        <v>928</v>
      </c>
      <c r="I296" s="33" t="s">
        <v>53</v>
      </c>
      <c r="J296" s="46"/>
      <c r="K296" s="238"/>
    </row>
    <row r="297" spans="1:11" s="4" customFormat="1" ht="33" customHeight="1" x14ac:dyDescent="0.2">
      <c r="A297" s="21">
        <f t="shared" si="11"/>
        <v>279</v>
      </c>
      <c r="B297" s="28" t="s">
        <v>1258</v>
      </c>
      <c r="C297" s="28" t="s">
        <v>15</v>
      </c>
      <c r="D297" s="233">
        <v>2016.02</v>
      </c>
      <c r="E297" s="30" t="s">
        <v>123</v>
      </c>
      <c r="F297" s="31">
        <v>18</v>
      </c>
      <c r="G297" s="31">
        <v>18</v>
      </c>
      <c r="H297" s="32" t="s">
        <v>1259</v>
      </c>
      <c r="I297" s="33" t="s">
        <v>53</v>
      </c>
      <c r="J297" s="46"/>
      <c r="K297" s="238"/>
    </row>
    <row r="298" spans="1:11" s="4" customFormat="1" ht="33" customHeight="1" x14ac:dyDescent="0.2">
      <c r="A298" s="21">
        <f t="shared" si="11"/>
        <v>280</v>
      </c>
      <c r="B298" s="28" t="s">
        <v>1260</v>
      </c>
      <c r="C298" s="54" t="s">
        <v>15</v>
      </c>
      <c r="D298" s="233">
        <v>2016.03</v>
      </c>
      <c r="E298" s="30" t="s">
        <v>126</v>
      </c>
      <c r="F298" s="31">
        <v>3776</v>
      </c>
      <c r="G298" s="31">
        <v>7897</v>
      </c>
      <c r="H298" s="32" t="s">
        <v>930</v>
      </c>
      <c r="I298" s="33" t="s">
        <v>53</v>
      </c>
      <c r="J298" s="46"/>
      <c r="K298" s="238"/>
    </row>
    <row r="299" spans="1:11" s="4" customFormat="1" ht="33" customHeight="1" x14ac:dyDescent="0.2">
      <c r="A299" s="21">
        <f t="shared" si="11"/>
        <v>281</v>
      </c>
      <c r="B299" s="28" t="s">
        <v>1261</v>
      </c>
      <c r="C299" s="28" t="s">
        <v>15</v>
      </c>
      <c r="D299" s="233">
        <v>2016.03</v>
      </c>
      <c r="E299" s="30" t="s">
        <v>182</v>
      </c>
      <c r="F299" s="31">
        <v>332</v>
      </c>
      <c r="G299" s="31">
        <v>622</v>
      </c>
      <c r="H299" s="32" t="s">
        <v>957</v>
      </c>
      <c r="I299" s="33" t="s">
        <v>53</v>
      </c>
      <c r="J299" s="46"/>
      <c r="K299" s="238"/>
    </row>
    <row r="300" spans="1:11" s="4" customFormat="1" ht="33" customHeight="1" x14ac:dyDescent="0.2">
      <c r="A300" s="21">
        <f t="shared" si="11"/>
        <v>282</v>
      </c>
      <c r="B300" s="28" t="s">
        <v>1262</v>
      </c>
      <c r="C300" s="54" t="s">
        <v>15</v>
      </c>
      <c r="D300" s="233">
        <v>2016.04</v>
      </c>
      <c r="E300" s="30" t="s">
        <v>137</v>
      </c>
      <c r="F300" s="31">
        <v>350</v>
      </c>
      <c r="G300" s="31">
        <v>843</v>
      </c>
      <c r="H300" s="32" t="s">
        <v>957</v>
      </c>
      <c r="I300" s="33" t="s">
        <v>53</v>
      </c>
      <c r="J300" s="46"/>
      <c r="K300" s="238"/>
    </row>
    <row r="301" spans="1:11" s="4" customFormat="1" ht="33" customHeight="1" x14ac:dyDescent="0.2">
      <c r="A301" s="21">
        <f t="shared" si="11"/>
        <v>283</v>
      </c>
      <c r="B301" s="28" t="s">
        <v>1263</v>
      </c>
      <c r="C301" s="28" t="s">
        <v>15</v>
      </c>
      <c r="D301" s="233">
        <v>2016.05</v>
      </c>
      <c r="E301" s="30" t="s">
        <v>207</v>
      </c>
      <c r="F301" s="31">
        <v>396</v>
      </c>
      <c r="G301" s="31">
        <v>868</v>
      </c>
      <c r="H301" s="32" t="s">
        <v>936</v>
      </c>
      <c r="I301" s="33" t="s">
        <v>53</v>
      </c>
      <c r="J301" s="46"/>
      <c r="K301" s="238"/>
    </row>
    <row r="302" spans="1:11" s="4" customFormat="1" ht="33" customHeight="1" x14ac:dyDescent="0.2">
      <c r="A302" s="21">
        <f t="shared" si="11"/>
        <v>284</v>
      </c>
      <c r="B302" s="28" t="s">
        <v>1264</v>
      </c>
      <c r="C302" s="28" t="s">
        <v>15</v>
      </c>
      <c r="D302" s="233">
        <v>2016.06</v>
      </c>
      <c r="E302" s="30" t="s">
        <v>209</v>
      </c>
      <c r="F302" s="31">
        <v>847</v>
      </c>
      <c r="G302" s="31">
        <v>1763</v>
      </c>
      <c r="H302" s="32" t="s">
        <v>4</v>
      </c>
      <c r="I302" s="33" t="s">
        <v>53</v>
      </c>
      <c r="J302" s="46"/>
      <c r="K302" s="238"/>
    </row>
    <row r="303" spans="1:11" s="4" customFormat="1" ht="33" customHeight="1" x14ac:dyDescent="0.2">
      <c r="A303" s="21">
        <f t="shared" si="11"/>
        <v>285</v>
      </c>
      <c r="B303" s="28" t="s">
        <v>1265</v>
      </c>
      <c r="C303" s="28" t="s">
        <v>15</v>
      </c>
      <c r="D303" s="233">
        <v>2016.06</v>
      </c>
      <c r="E303" s="30" t="s">
        <v>210</v>
      </c>
      <c r="F303" s="31">
        <v>806</v>
      </c>
      <c r="G303" s="31">
        <v>1693</v>
      </c>
      <c r="H303" s="32" t="s">
        <v>936</v>
      </c>
      <c r="I303" s="33" t="s">
        <v>53</v>
      </c>
      <c r="J303" s="46"/>
      <c r="K303" s="238"/>
    </row>
    <row r="304" spans="1:11" s="4" customFormat="1" ht="33" customHeight="1" x14ac:dyDescent="0.2">
      <c r="A304" s="21">
        <f t="shared" si="11"/>
        <v>286</v>
      </c>
      <c r="B304" s="28" t="s">
        <v>1266</v>
      </c>
      <c r="C304" s="28" t="s">
        <v>15</v>
      </c>
      <c r="D304" s="233">
        <v>2016.06</v>
      </c>
      <c r="E304" s="30" t="s">
        <v>181</v>
      </c>
      <c r="F304" s="31">
        <v>1335</v>
      </c>
      <c r="G304" s="31">
        <v>3054</v>
      </c>
      <c r="H304" s="32" t="s">
        <v>4</v>
      </c>
      <c r="I304" s="33" t="s">
        <v>53</v>
      </c>
      <c r="J304" s="46"/>
      <c r="K304" s="238"/>
    </row>
    <row r="305" spans="1:11" s="4" customFormat="1" ht="33" customHeight="1" x14ac:dyDescent="0.2">
      <c r="A305" s="21">
        <f t="shared" si="11"/>
        <v>287</v>
      </c>
      <c r="B305" s="28" t="s">
        <v>1267</v>
      </c>
      <c r="C305" s="28" t="s">
        <v>15</v>
      </c>
      <c r="D305" s="233">
        <v>2016.06</v>
      </c>
      <c r="E305" s="30" t="s">
        <v>126</v>
      </c>
      <c r="F305" s="31">
        <v>2966</v>
      </c>
      <c r="G305" s="31">
        <v>6158</v>
      </c>
      <c r="H305" s="32" t="s">
        <v>4</v>
      </c>
      <c r="I305" s="33" t="s">
        <v>53</v>
      </c>
      <c r="J305" s="46"/>
      <c r="K305" s="238"/>
    </row>
    <row r="306" spans="1:11" s="4" customFormat="1" ht="33" customHeight="1" x14ac:dyDescent="0.2">
      <c r="A306" s="21">
        <f t="shared" si="11"/>
        <v>288</v>
      </c>
      <c r="B306" s="28" t="s">
        <v>1268</v>
      </c>
      <c r="C306" s="54" t="s">
        <v>15</v>
      </c>
      <c r="D306" s="233">
        <v>2016.07</v>
      </c>
      <c r="E306" s="30" t="s">
        <v>214</v>
      </c>
      <c r="F306" s="31">
        <v>1618</v>
      </c>
      <c r="G306" s="31">
        <v>3203</v>
      </c>
      <c r="H306" s="32" t="s">
        <v>936</v>
      </c>
      <c r="I306" s="33" t="s">
        <v>53</v>
      </c>
      <c r="J306" s="46"/>
      <c r="K306" s="238"/>
    </row>
    <row r="307" spans="1:11" s="4" customFormat="1" ht="33" customHeight="1" x14ac:dyDescent="0.2">
      <c r="A307" s="21">
        <f t="shared" si="11"/>
        <v>289</v>
      </c>
      <c r="B307" s="28" t="s">
        <v>1269</v>
      </c>
      <c r="C307" s="54" t="s">
        <v>15</v>
      </c>
      <c r="D307" s="233">
        <v>2016.07</v>
      </c>
      <c r="E307" s="30" t="s">
        <v>126</v>
      </c>
      <c r="F307" s="31">
        <v>1594</v>
      </c>
      <c r="G307" s="31">
        <v>3155</v>
      </c>
      <c r="H307" s="32" t="s">
        <v>936</v>
      </c>
      <c r="I307" s="33" t="s">
        <v>53</v>
      </c>
      <c r="J307" s="46"/>
      <c r="K307" s="238"/>
    </row>
    <row r="308" spans="1:11" s="4" customFormat="1" ht="33" customHeight="1" x14ac:dyDescent="0.2">
      <c r="A308" s="21">
        <f t="shared" si="11"/>
        <v>290</v>
      </c>
      <c r="B308" s="28" t="s">
        <v>1270</v>
      </c>
      <c r="C308" s="28" t="s">
        <v>15</v>
      </c>
      <c r="D308" s="233">
        <v>2016.07</v>
      </c>
      <c r="E308" s="30" t="s">
        <v>215</v>
      </c>
      <c r="F308" s="31">
        <v>1184</v>
      </c>
      <c r="G308" s="31">
        <v>2170</v>
      </c>
      <c r="H308" s="32" t="s">
        <v>4</v>
      </c>
      <c r="I308" s="33" t="s">
        <v>53</v>
      </c>
      <c r="J308" s="46"/>
      <c r="K308" s="238"/>
    </row>
    <row r="309" spans="1:11" s="4" customFormat="1" ht="33" customHeight="1" x14ac:dyDescent="0.2">
      <c r="A309" s="21">
        <f t="shared" si="11"/>
        <v>291</v>
      </c>
      <c r="B309" s="28" t="s">
        <v>1271</v>
      </c>
      <c r="C309" s="28" t="s">
        <v>15</v>
      </c>
      <c r="D309" s="233">
        <v>2016.07</v>
      </c>
      <c r="E309" s="30" t="s">
        <v>220</v>
      </c>
      <c r="F309" s="31">
        <v>3017</v>
      </c>
      <c r="G309" s="31">
        <v>6922</v>
      </c>
      <c r="H309" s="32" t="s">
        <v>936</v>
      </c>
      <c r="I309" s="33" t="s">
        <v>53</v>
      </c>
      <c r="J309" s="45" t="s">
        <v>1252</v>
      </c>
      <c r="K309" s="238"/>
    </row>
    <row r="310" spans="1:11" ht="33" customHeight="1" x14ac:dyDescent="0.2">
      <c r="A310" s="21">
        <f t="shared" ref="A310:A373" si="12">ROW()-18</f>
        <v>292</v>
      </c>
      <c r="B310" s="28" t="s">
        <v>1272</v>
      </c>
      <c r="C310" s="28" t="s">
        <v>15</v>
      </c>
      <c r="D310" s="233">
        <v>2016.07</v>
      </c>
      <c r="E310" s="30" t="s">
        <v>220</v>
      </c>
      <c r="F310" s="31">
        <v>3249</v>
      </c>
      <c r="G310" s="31">
        <v>7643</v>
      </c>
      <c r="H310" s="32" t="s">
        <v>936</v>
      </c>
      <c r="I310" s="33" t="s">
        <v>53</v>
      </c>
      <c r="J310" s="46"/>
    </row>
    <row r="311" spans="1:11" s="4" customFormat="1" ht="33" customHeight="1" x14ac:dyDescent="0.2">
      <c r="A311" s="21">
        <f t="shared" si="12"/>
        <v>293</v>
      </c>
      <c r="B311" s="28" t="s">
        <v>1273</v>
      </c>
      <c r="C311" s="54" t="s">
        <v>15</v>
      </c>
      <c r="D311" s="233">
        <v>2016.08</v>
      </c>
      <c r="E311" s="30" t="s">
        <v>220</v>
      </c>
      <c r="F311" s="31">
        <v>2950</v>
      </c>
      <c r="G311" s="31">
        <v>6019</v>
      </c>
      <c r="H311" s="32" t="s">
        <v>936</v>
      </c>
      <c r="I311" s="33" t="s">
        <v>53</v>
      </c>
      <c r="J311" s="45"/>
      <c r="K311" s="238"/>
    </row>
    <row r="312" spans="1:11" ht="33" customHeight="1" x14ac:dyDescent="0.2">
      <c r="A312" s="21">
        <f t="shared" si="12"/>
        <v>294</v>
      </c>
      <c r="B312" s="28" t="s">
        <v>1274</v>
      </c>
      <c r="C312" s="28" t="s">
        <v>15</v>
      </c>
      <c r="D312" s="233">
        <v>2016.08</v>
      </c>
      <c r="E312" s="30" t="s">
        <v>220</v>
      </c>
      <c r="F312" s="31">
        <v>3980</v>
      </c>
      <c r="G312" s="31">
        <v>10010</v>
      </c>
      <c r="H312" s="32" t="s">
        <v>936</v>
      </c>
      <c r="I312" s="33" t="s">
        <v>53</v>
      </c>
      <c r="J312" s="45" t="s">
        <v>1252</v>
      </c>
    </row>
    <row r="313" spans="1:11" ht="33" customHeight="1" x14ac:dyDescent="0.2">
      <c r="A313" s="21">
        <f t="shared" si="12"/>
        <v>295</v>
      </c>
      <c r="B313" s="28" t="s">
        <v>1275</v>
      </c>
      <c r="C313" s="28" t="s">
        <v>15</v>
      </c>
      <c r="D313" s="233">
        <v>2016.08</v>
      </c>
      <c r="E313" s="30" t="s">
        <v>220</v>
      </c>
      <c r="F313" s="31">
        <v>2777</v>
      </c>
      <c r="G313" s="31">
        <v>6048</v>
      </c>
      <c r="H313" s="32" t="s">
        <v>936</v>
      </c>
      <c r="I313" s="33" t="s">
        <v>53</v>
      </c>
      <c r="J313" s="45" t="s">
        <v>1252</v>
      </c>
    </row>
    <row r="314" spans="1:11" ht="33" customHeight="1" x14ac:dyDescent="0.2">
      <c r="A314" s="21">
        <f t="shared" si="12"/>
        <v>296</v>
      </c>
      <c r="B314" s="28" t="s">
        <v>1276</v>
      </c>
      <c r="C314" s="28" t="s">
        <v>15</v>
      </c>
      <c r="D314" s="233">
        <v>2016.08</v>
      </c>
      <c r="E314" s="30" t="s">
        <v>220</v>
      </c>
      <c r="F314" s="31">
        <v>5437</v>
      </c>
      <c r="G314" s="31">
        <v>10770</v>
      </c>
      <c r="H314" s="32" t="s">
        <v>936</v>
      </c>
      <c r="I314" s="33" t="s">
        <v>53</v>
      </c>
      <c r="J314" s="45" t="s">
        <v>1252</v>
      </c>
    </row>
    <row r="315" spans="1:11" ht="33" customHeight="1" x14ac:dyDescent="0.2">
      <c r="A315" s="21">
        <f t="shared" si="12"/>
        <v>297</v>
      </c>
      <c r="B315" s="28" t="s">
        <v>1277</v>
      </c>
      <c r="C315" s="54" t="s">
        <v>15</v>
      </c>
      <c r="D315" s="233">
        <v>2016.08</v>
      </c>
      <c r="E315" s="30" t="s">
        <v>224</v>
      </c>
      <c r="F315" s="31">
        <v>1009</v>
      </c>
      <c r="G315" s="31">
        <v>2016</v>
      </c>
      <c r="H315" s="32" t="s">
        <v>4</v>
      </c>
      <c r="I315" s="33" t="s">
        <v>53</v>
      </c>
      <c r="J315" s="45"/>
    </row>
    <row r="316" spans="1:11" ht="33" customHeight="1" x14ac:dyDescent="0.2">
      <c r="A316" s="21">
        <f t="shared" si="12"/>
        <v>298</v>
      </c>
      <c r="B316" s="28" t="s">
        <v>1278</v>
      </c>
      <c r="C316" s="28" t="s">
        <v>15</v>
      </c>
      <c r="D316" s="233">
        <v>2016.08</v>
      </c>
      <c r="E316" s="30" t="s">
        <v>94</v>
      </c>
      <c r="F316" s="31">
        <v>1833</v>
      </c>
      <c r="G316" s="31">
        <v>4327</v>
      </c>
      <c r="H316" s="32" t="s">
        <v>936</v>
      </c>
      <c r="I316" s="33" t="s">
        <v>53</v>
      </c>
      <c r="J316" s="45"/>
    </row>
    <row r="317" spans="1:11" ht="33" customHeight="1" x14ac:dyDescent="0.2">
      <c r="A317" s="21">
        <f t="shared" si="12"/>
        <v>299</v>
      </c>
      <c r="B317" s="28" t="s">
        <v>1279</v>
      </c>
      <c r="C317" s="28" t="s">
        <v>15</v>
      </c>
      <c r="D317" s="233">
        <v>2016.09</v>
      </c>
      <c r="E317" s="30" t="s">
        <v>175</v>
      </c>
      <c r="F317" s="31">
        <v>7422</v>
      </c>
      <c r="G317" s="31">
        <v>11353</v>
      </c>
      <c r="H317" s="32" t="s">
        <v>4</v>
      </c>
      <c r="I317" s="33" t="s">
        <v>53</v>
      </c>
      <c r="J317" s="46"/>
    </row>
    <row r="318" spans="1:11" ht="33" customHeight="1" x14ac:dyDescent="0.2">
      <c r="A318" s="21">
        <f t="shared" si="12"/>
        <v>300</v>
      </c>
      <c r="B318" s="28" t="s">
        <v>1280</v>
      </c>
      <c r="C318" s="28" t="s">
        <v>15</v>
      </c>
      <c r="D318" s="233">
        <v>2016.09</v>
      </c>
      <c r="E318" s="30" t="s">
        <v>176</v>
      </c>
      <c r="F318" s="31">
        <v>788</v>
      </c>
      <c r="G318" s="31">
        <v>1530</v>
      </c>
      <c r="H318" s="32" t="s">
        <v>42</v>
      </c>
      <c r="I318" s="33" t="s">
        <v>53</v>
      </c>
      <c r="J318" s="46" t="s">
        <v>1238</v>
      </c>
    </row>
    <row r="319" spans="1:11" ht="33" customHeight="1" x14ac:dyDescent="0.2">
      <c r="A319" s="21">
        <f t="shared" si="12"/>
        <v>301</v>
      </c>
      <c r="B319" s="28" t="s">
        <v>1281</v>
      </c>
      <c r="C319" s="28" t="s">
        <v>15</v>
      </c>
      <c r="D319" s="233">
        <v>2016.09</v>
      </c>
      <c r="E319" s="30" t="s">
        <v>182</v>
      </c>
      <c r="F319" s="31">
        <v>1662</v>
      </c>
      <c r="G319" s="31">
        <v>3194</v>
      </c>
      <c r="H319" s="32" t="s">
        <v>42</v>
      </c>
      <c r="I319" s="33" t="s">
        <v>53</v>
      </c>
      <c r="J319" s="46"/>
    </row>
    <row r="320" spans="1:11" ht="33" customHeight="1" x14ac:dyDescent="0.2">
      <c r="A320" s="21">
        <f t="shared" si="12"/>
        <v>302</v>
      </c>
      <c r="B320" s="28" t="s">
        <v>1282</v>
      </c>
      <c r="C320" s="54" t="s">
        <v>15</v>
      </c>
      <c r="D320" s="233">
        <v>2016.09</v>
      </c>
      <c r="E320" s="30" t="s">
        <v>182</v>
      </c>
      <c r="F320" s="31">
        <v>1805</v>
      </c>
      <c r="G320" s="31">
        <v>3271</v>
      </c>
      <c r="H320" s="32" t="s">
        <v>42</v>
      </c>
      <c r="I320" s="33" t="s">
        <v>53</v>
      </c>
      <c r="J320" s="46"/>
    </row>
    <row r="321" spans="1:10" ht="33" customHeight="1" x14ac:dyDescent="0.2">
      <c r="A321" s="21">
        <f t="shared" si="12"/>
        <v>303</v>
      </c>
      <c r="B321" s="28" t="s">
        <v>1283</v>
      </c>
      <c r="C321" s="54" t="s">
        <v>15</v>
      </c>
      <c r="D321" s="233">
        <v>2016.09</v>
      </c>
      <c r="E321" s="30" t="s">
        <v>182</v>
      </c>
      <c r="F321" s="31">
        <v>299</v>
      </c>
      <c r="G321" s="31">
        <v>480</v>
      </c>
      <c r="H321" s="32" t="s">
        <v>4</v>
      </c>
      <c r="I321" s="33" t="s">
        <v>53</v>
      </c>
      <c r="J321" s="46"/>
    </row>
    <row r="322" spans="1:10" ht="33" customHeight="1" x14ac:dyDescent="0.2">
      <c r="A322" s="21">
        <f t="shared" si="12"/>
        <v>304</v>
      </c>
      <c r="B322" s="28" t="s">
        <v>1284</v>
      </c>
      <c r="C322" s="28" t="s">
        <v>15</v>
      </c>
      <c r="D322" s="233">
        <v>2016.09</v>
      </c>
      <c r="E322" s="30" t="s">
        <v>182</v>
      </c>
      <c r="F322" s="31">
        <v>890</v>
      </c>
      <c r="G322" s="31">
        <v>1662</v>
      </c>
      <c r="H322" s="32" t="s">
        <v>42</v>
      </c>
      <c r="I322" s="33" t="s">
        <v>53</v>
      </c>
      <c r="J322" s="46"/>
    </row>
    <row r="323" spans="1:10" ht="33" customHeight="1" x14ac:dyDescent="0.2">
      <c r="A323" s="21">
        <f t="shared" si="12"/>
        <v>305</v>
      </c>
      <c r="B323" s="28" t="s">
        <v>1285</v>
      </c>
      <c r="C323" s="28" t="s">
        <v>15</v>
      </c>
      <c r="D323" s="233">
        <v>2016.09</v>
      </c>
      <c r="E323" s="30" t="s">
        <v>182</v>
      </c>
      <c r="F323" s="31">
        <v>191</v>
      </c>
      <c r="G323" s="31">
        <v>343</v>
      </c>
      <c r="H323" s="32" t="s">
        <v>42</v>
      </c>
      <c r="I323" s="33" t="s">
        <v>53</v>
      </c>
      <c r="J323" s="46"/>
    </row>
    <row r="324" spans="1:10" ht="33" customHeight="1" x14ac:dyDescent="0.2">
      <c r="A324" s="21">
        <f t="shared" si="12"/>
        <v>306</v>
      </c>
      <c r="B324" s="28" t="s">
        <v>1286</v>
      </c>
      <c r="C324" s="28" t="s">
        <v>15</v>
      </c>
      <c r="D324" s="233">
        <v>2016.09</v>
      </c>
      <c r="E324" s="30" t="s">
        <v>183</v>
      </c>
      <c r="F324" s="31">
        <v>2128</v>
      </c>
      <c r="G324" s="31">
        <v>3881</v>
      </c>
      <c r="H324" s="32" t="s">
        <v>42</v>
      </c>
      <c r="I324" s="33" t="s">
        <v>53</v>
      </c>
      <c r="J324" s="46"/>
    </row>
    <row r="325" spans="1:10" ht="33" customHeight="1" x14ac:dyDescent="0.2">
      <c r="A325" s="21">
        <f t="shared" si="12"/>
        <v>307</v>
      </c>
      <c r="B325" s="28" t="s">
        <v>1287</v>
      </c>
      <c r="C325" s="54" t="s">
        <v>15</v>
      </c>
      <c r="D325" s="233">
        <v>2016.09</v>
      </c>
      <c r="E325" s="30" t="s">
        <v>184</v>
      </c>
      <c r="F325" s="31">
        <v>866</v>
      </c>
      <c r="G325" s="31">
        <v>1450</v>
      </c>
      <c r="H325" s="32" t="s">
        <v>42</v>
      </c>
      <c r="I325" s="33" t="s">
        <v>53</v>
      </c>
      <c r="J325" s="46"/>
    </row>
    <row r="326" spans="1:10" ht="33" customHeight="1" x14ac:dyDescent="0.2">
      <c r="A326" s="21">
        <f t="shared" si="12"/>
        <v>308</v>
      </c>
      <c r="B326" s="28" t="s">
        <v>1288</v>
      </c>
      <c r="C326" s="54" t="s">
        <v>15</v>
      </c>
      <c r="D326" s="233" t="s">
        <v>978</v>
      </c>
      <c r="E326" s="30" t="s">
        <v>188</v>
      </c>
      <c r="F326" s="31">
        <v>784</v>
      </c>
      <c r="G326" s="31">
        <v>1809</v>
      </c>
      <c r="H326" s="32" t="s">
        <v>4</v>
      </c>
      <c r="I326" s="33" t="s">
        <v>53</v>
      </c>
      <c r="J326" s="45" t="s">
        <v>1252</v>
      </c>
    </row>
    <row r="327" spans="1:10" ht="33" customHeight="1" x14ac:dyDescent="0.2">
      <c r="A327" s="21">
        <f t="shared" si="12"/>
        <v>309</v>
      </c>
      <c r="B327" s="28" t="s">
        <v>1289</v>
      </c>
      <c r="C327" s="28" t="s">
        <v>15</v>
      </c>
      <c r="D327" s="233">
        <v>2016.11</v>
      </c>
      <c r="E327" s="30" t="s">
        <v>183</v>
      </c>
      <c r="F327" s="77">
        <v>1187</v>
      </c>
      <c r="G327" s="185">
        <v>2430</v>
      </c>
      <c r="H327" s="32" t="s">
        <v>4</v>
      </c>
      <c r="I327" s="64" t="s">
        <v>53</v>
      </c>
      <c r="J327" s="46"/>
    </row>
    <row r="328" spans="1:10" ht="33" customHeight="1" x14ac:dyDescent="0.2">
      <c r="A328" s="21">
        <f t="shared" si="12"/>
        <v>310</v>
      </c>
      <c r="B328" s="28" t="s">
        <v>1290</v>
      </c>
      <c r="C328" s="28" t="s">
        <v>15</v>
      </c>
      <c r="D328" s="233">
        <v>2016.11</v>
      </c>
      <c r="E328" s="30" t="s">
        <v>198</v>
      </c>
      <c r="F328" s="77">
        <v>12449</v>
      </c>
      <c r="G328" s="185">
        <v>29031</v>
      </c>
      <c r="H328" s="32" t="s">
        <v>4</v>
      </c>
      <c r="I328" s="64" t="s">
        <v>53</v>
      </c>
      <c r="J328" s="46"/>
    </row>
    <row r="329" spans="1:10" ht="33" customHeight="1" x14ac:dyDescent="0.2">
      <c r="A329" s="21">
        <f t="shared" si="12"/>
        <v>311</v>
      </c>
      <c r="B329" s="28" t="s">
        <v>1291</v>
      </c>
      <c r="C329" s="54" t="s">
        <v>15</v>
      </c>
      <c r="D329" s="233">
        <v>2016.11</v>
      </c>
      <c r="E329" s="30" t="s">
        <v>199</v>
      </c>
      <c r="F329" s="77">
        <v>16519</v>
      </c>
      <c r="G329" s="185">
        <v>34374</v>
      </c>
      <c r="H329" s="32" t="s">
        <v>4</v>
      </c>
      <c r="I329" s="64" t="s">
        <v>53</v>
      </c>
      <c r="J329" s="46"/>
    </row>
    <row r="330" spans="1:10" ht="33" customHeight="1" x14ac:dyDescent="0.2">
      <c r="A330" s="21">
        <f t="shared" si="12"/>
        <v>312</v>
      </c>
      <c r="B330" s="28" t="s">
        <v>1292</v>
      </c>
      <c r="C330" s="28" t="s">
        <v>15</v>
      </c>
      <c r="D330" s="233">
        <v>2016.11</v>
      </c>
      <c r="E330" s="30" t="s">
        <v>200</v>
      </c>
      <c r="F330" s="62">
        <v>4049</v>
      </c>
      <c r="G330" s="63">
        <v>6429</v>
      </c>
      <c r="H330" s="32" t="s">
        <v>42</v>
      </c>
      <c r="I330" s="64" t="s">
        <v>53</v>
      </c>
      <c r="J330" s="46"/>
    </row>
    <row r="331" spans="1:10" ht="33" customHeight="1" x14ac:dyDescent="0.2">
      <c r="A331" s="21">
        <f t="shared" si="12"/>
        <v>313</v>
      </c>
      <c r="B331" s="28" t="s">
        <v>1292</v>
      </c>
      <c r="C331" s="28" t="s">
        <v>15</v>
      </c>
      <c r="D331" s="233">
        <v>2016.11</v>
      </c>
      <c r="E331" s="30" t="s">
        <v>200</v>
      </c>
      <c r="F331" s="62">
        <v>291</v>
      </c>
      <c r="G331" s="63">
        <v>515</v>
      </c>
      <c r="H331" s="32" t="s">
        <v>42</v>
      </c>
      <c r="I331" s="64" t="s">
        <v>53</v>
      </c>
      <c r="J331" s="46"/>
    </row>
    <row r="332" spans="1:10" ht="33" customHeight="1" x14ac:dyDescent="0.2">
      <c r="A332" s="21">
        <f t="shared" si="12"/>
        <v>314</v>
      </c>
      <c r="B332" s="28" t="s">
        <v>1293</v>
      </c>
      <c r="C332" s="28" t="s">
        <v>15</v>
      </c>
      <c r="D332" s="233">
        <v>2016.12</v>
      </c>
      <c r="E332" s="30" t="s">
        <v>142</v>
      </c>
      <c r="F332" s="31">
        <v>2043</v>
      </c>
      <c r="G332" s="31">
        <v>3348</v>
      </c>
      <c r="H332" s="32" t="s">
        <v>4</v>
      </c>
      <c r="I332" s="64" t="s">
        <v>53</v>
      </c>
      <c r="J332" s="46"/>
    </row>
    <row r="333" spans="1:10" ht="33" customHeight="1" x14ac:dyDescent="0.2">
      <c r="A333" s="21">
        <f t="shared" si="12"/>
        <v>315</v>
      </c>
      <c r="B333" s="28" t="s">
        <v>1294</v>
      </c>
      <c r="C333" s="54" t="s">
        <v>15</v>
      </c>
      <c r="D333" s="233">
        <v>2016.12</v>
      </c>
      <c r="E333" s="30" t="s">
        <v>143</v>
      </c>
      <c r="F333" s="31">
        <v>2234</v>
      </c>
      <c r="G333" s="31">
        <v>4484</v>
      </c>
      <c r="H333" s="32" t="s">
        <v>42</v>
      </c>
      <c r="I333" s="64" t="s">
        <v>53</v>
      </c>
      <c r="J333" s="46"/>
    </row>
    <row r="334" spans="1:10" ht="33" customHeight="1" x14ac:dyDescent="0.2">
      <c r="A334" s="21">
        <f t="shared" si="12"/>
        <v>316</v>
      </c>
      <c r="B334" s="28" t="s">
        <v>1295</v>
      </c>
      <c r="C334" s="54" t="s">
        <v>15</v>
      </c>
      <c r="D334" s="233">
        <v>2016.12</v>
      </c>
      <c r="E334" s="30" t="s">
        <v>146</v>
      </c>
      <c r="F334" s="31">
        <v>828</v>
      </c>
      <c r="G334" s="31">
        <v>1414</v>
      </c>
      <c r="H334" s="65" t="s">
        <v>986</v>
      </c>
      <c r="I334" s="64" t="s">
        <v>53</v>
      </c>
      <c r="J334" s="46"/>
    </row>
    <row r="335" spans="1:10" ht="33" customHeight="1" x14ac:dyDescent="0.2">
      <c r="A335" s="21">
        <f t="shared" si="12"/>
        <v>317</v>
      </c>
      <c r="B335" s="28" t="s">
        <v>1296</v>
      </c>
      <c r="C335" s="54" t="s">
        <v>15</v>
      </c>
      <c r="D335" s="233">
        <v>2016.12</v>
      </c>
      <c r="E335" s="30" t="s">
        <v>146</v>
      </c>
      <c r="F335" s="31">
        <v>224</v>
      </c>
      <c r="G335" s="31">
        <v>403</v>
      </c>
      <c r="H335" s="65" t="s">
        <v>936</v>
      </c>
      <c r="I335" s="64" t="s">
        <v>53</v>
      </c>
      <c r="J335" s="46"/>
    </row>
    <row r="336" spans="1:10" ht="33" customHeight="1" x14ac:dyDescent="0.2">
      <c r="A336" s="21">
        <f t="shared" si="12"/>
        <v>318</v>
      </c>
      <c r="B336" s="28" t="s">
        <v>1297</v>
      </c>
      <c r="C336" s="28" t="s">
        <v>15</v>
      </c>
      <c r="D336" s="233">
        <v>2017.01</v>
      </c>
      <c r="E336" s="30" t="s">
        <v>149</v>
      </c>
      <c r="F336" s="77">
        <v>1060</v>
      </c>
      <c r="G336" s="31">
        <v>1749</v>
      </c>
      <c r="H336" s="32" t="s">
        <v>42</v>
      </c>
      <c r="I336" s="64" t="s">
        <v>53</v>
      </c>
      <c r="J336" s="46"/>
    </row>
    <row r="337" spans="1:10" ht="33" customHeight="1" x14ac:dyDescent="0.2">
      <c r="A337" s="21">
        <f t="shared" si="12"/>
        <v>319</v>
      </c>
      <c r="B337" s="28" t="s">
        <v>1298</v>
      </c>
      <c r="C337" s="54" t="s">
        <v>15</v>
      </c>
      <c r="D337" s="233">
        <v>2017.03</v>
      </c>
      <c r="E337" s="30" t="s">
        <v>161</v>
      </c>
      <c r="F337" s="31">
        <v>1295</v>
      </c>
      <c r="G337" s="31">
        <v>3469</v>
      </c>
      <c r="H337" s="32" t="s">
        <v>4</v>
      </c>
      <c r="I337" s="64" t="s">
        <v>53</v>
      </c>
      <c r="J337" s="45" t="s">
        <v>1252</v>
      </c>
    </row>
    <row r="338" spans="1:10" ht="33" customHeight="1" x14ac:dyDescent="0.2">
      <c r="A338" s="21">
        <f t="shared" si="12"/>
        <v>320</v>
      </c>
      <c r="B338" s="28" t="s">
        <v>1299</v>
      </c>
      <c r="C338" s="54" t="s">
        <v>15</v>
      </c>
      <c r="D338" s="233">
        <v>2017.03</v>
      </c>
      <c r="E338" s="30" t="s">
        <v>163</v>
      </c>
      <c r="F338" s="77">
        <v>1206</v>
      </c>
      <c r="G338" s="31">
        <v>2302</v>
      </c>
      <c r="H338" s="32" t="s">
        <v>4</v>
      </c>
      <c r="I338" s="64" t="s">
        <v>53</v>
      </c>
      <c r="J338" s="46"/>
    </row>
    <row r="339" spans="1:10" ht="33" customHeight="1" x14ac:dyDescent="0.2">
      <c r="A339" s="21">
        <f t="shared" si="12"/>
        <v>321</v>
      </c>
      <c r="B339" s="79" t="s">
        <v>1300</v>
      </c>
      <c r="C339" s="28" t="s">
        <v>15</v>
      </c>
      <c r="D339" s="233">
        <v>2017.04</v>
      </c>
      <c r="E339" s="30" t="s">
        <v>167</v>
      </c>
      <c r="F339" s="31">
        <v>993</v>
      </c>
      <c r="G339" s="31">
        <v>1878</v>
      </c>
      <c r="H339" s="32" t="s">
        <v>4</v>
      </c>
      <c r="I339" s="64" t="s">
        <v>53</v>
      </c>
      <c r="J339" s="46"/>
    </row>
    <row r="340" spans="1:10" ht="33" customHeight="1" x14ac:dyDescent="0.2">
      <c r="A340" s="21">
        <f t="shared" si="12"/>
        <v>322</v>
      </c>
      <c r="B340" s="79" t="s">
        <v>1301</v>
      </c>
      <c r="C340" s="54" t="s">
        <v>15</v>
      </c>
      <c r="D340" s="233">
        <v>2017.04</v>
      </c>
      <c r="E340" s="30" t="s">
        <v>170</v>
      </c>
      <c r="F340" s="31">
        <v>797</v>
      </c>
      <c r="G340" s="31">
        <v>1392</v>
      </c>
      <c r="H340" s="32" t="s">
        <v>4</v>
      </c>
      <c r="I340" s="64" t="s">
        <v>53</v>
      </c>
      <c r="J340" s="46"/>
    </row>
    <row r="341" spans="1:10" ht="33" customHeight="1" x14ac:dyDescent="0.2">
      <c r="A341" s="21">
        <f t="shared" si="12"/>
        <v>323</v>
      </c>
      <c r="B341" s="79" t="s">
        <v>1302</v>
      </c>
      <c r="C341" s="54" t="s">
        <v>15</v>
      </c>
      <c r="D341" s="233">
        <v>2017.06</v>
      </c>
      <c r="E341" s="30" t="s">
        <v>115</v>
      </c>
      <c r="F341" s="31">
        <v>403</v>
      </c>
      <c r="G341" s="31">
        <v>829</v>
      </c>
      <c r="H341" s="32" t="s">
        <v>42</v>
      </c>
      <c r="I341" s="33" t="s">
        <v>53</v>
      </c>
      <c r="J341" s="46"/>
    </row>
    <row r="342" spans="1:10" ht="33" customHeight="1" x14ac:dyDescent="0.2">
      <c r="A342" s="21">
        <f t="shared" si="12"/>
        <v>324</v>
      </c>
      <c r="B342" s="79" t="s">
        <v>1303</v>
      </c>
      <c r="C342" s="28" t="s">
        <v>15</v>
      </c>
      <c r="D342" s="233">
        <v>2017.06</v>
      </c>
      <c r="E342" s="30" t="s">
        <v>100</v>
      </c>
      <c r="F342" s="31">
        <v>722</v>
      </c>
      <c r="G342" s="31">
        <v>1700</v>
      </c>
      <c r="H342" s="32" t="s">
        <v>3</v>
      </c>
      <c r="I342" s="33" t="s">
        <v>53</v>
      </c>
      <c r="J342" s="46"/>
    </row>
    <row r="343" spans="1:10" ht="33" customHeight="1" x14ac:dyDescent="0.2">
      <c r="A343" s="21">
        <f t="shared" si="12"/>
        <v>325</v>
      </c>
      <c r="B343" s="79" t="s">
        <v>1304</v>
      </c>
      <c r="C343" s="28" t="s">
        <v>15</v>
      </c>
      <c r="D343" s="233">
        <v>2017.06</v>
      </c>
      <c r="E343" s="30" t="s">
        <v>112</v>
      </c>
      <c r="F343" s="31">
        <v>1991</v>
      </c>
      <c r="G343" s="31">
        <v>5826</v>
      </c>
      <c r="H343" s="32" t="s">
        <v>4</v>
      </c>
      <c r="I343" s="64" t="s">
        <v>53</v>
      </c>
      <c r="J343" s="46" t="s">
        <v>1238</v>
      </c>
    </row>
    <row r="344" spans="1:10" ht="33" customHeight="1" x14ac:dyDescent="0.2">
      <c r="A344" s="21">
        <f t="shared" si="12"/>
        <v>326</v>
      </c>
      <c r="B344" s="28" t="s">
        <v>1305</v>
      </c>
      <c r="C344" s="28" t="s">
        <v>15</v>
      </c>
      <c r="D344" s="233">
        <v>2017.06</v>
      </c>
      <c r="E344" s="30" t="s">
        <v>78</v>
      </c>
      <c r="F344" s="31">
        <v>280</v>
      </c>
      <c r="G344" s="31">
        <v>663</v>
      </c>
      <c r="H344" s="32" t="s">
        <v>76</v>
      </c>
      <c r="I344" s="33" t="s">
        <v>53</v>
      </c>
      <c r="J344" s="46" t="s">
        <v>1306</v>
      </c>
    </row>
    <row r="345" spans="1:10" ht="33" customHeight="1" x14ac:dyDescent="0.2">
      <c r="A345" s="21">
        <f t="shared" si="12"/>
        <v>327</v>
      </c>
      <c r="B345" s="79" t="s">
        <v>1307</v>
      </c>
      <c r="C345" s="28" t="s">
        <v>15</v>
      </c>
      <c r="D345" s="233">
        <v>2017.07</v>
      </c>
      <c r="E345" s="30" t="s">
        <v>108</v>
      </c>
      <c r="F345" s="31">
        <v>1564</v>
      </c>
      <c r="G345" s="31">
        <v>3448</v>
      </c>
      <c r="H345" s="32" t="s">
        <v>76</v>
      </c>
      <c r="I345" s="33" t="s">
        <v>53</v>
      </c>
      <c r="J345" s="46"/>
    </row>
    <row r="346" spans="1:10" ht="33" customHeight="1" x14ac:dyDescent="0.2">
      <c r="A346" s="21">
        <f t="shared" si="12"/>
        <v>328</v>
      </c>
      <c r="B346" s="79" t="s">
        <v>1308</v>
      </c>
      <c r="C346" s="28" t="s">
        <v>15</v>
      </c>
      <c r="D346" s="233">
        <v>2017.07</v>
      </c>
      <c r="E346" s="30" t="s">
        <v>107</v>
      </c>
      <c r="F346" s="31">
        <v>356</v>
      </c>
      <c r="G346" s="31">
        <v>768</v>
      </c>
      <c r="H346" s="32" t="s">
        <v>76</v>
      </c>
      <c r="I346" s="33" t="s">
        <v>53</v>
      </c>
      <c r="J346" s="46"/>
    </row>
    <row r="347" spans="1:10" ht="33" customHeight="1" x14ac:dyDescent="0.2">
      <c r="A347" s="21">
        <f t="shared" si="12"/>
        <v>329</v>
      </c>
      <c r="B347" s="79" t="s">
        <v>1309</v>
      </c>
      <c r="C347" s="28" t="s">
        <v>15</v>
      </c>
      <c r="D347" s="233">
        <v>2017.07</v>
      </c>
      <c r="E347" s="30" t="s">
        <v>106</v>
      </c>
      <c r="F347" s="31">
        <v>1410</v>
      </c>
      <c r="G347" s="31">
        <v>2764</v>
      </c>
      <c r="H347" s="32" t="s">
        <v>4</v>
      </c>
      <c r="I347" s="33" t="s">
        <v>53</v>
      </c>
      <c r="J347" s="46"/>
    </row>
    <row r="348" spans="1:10" ht="33" customHeight="1" x14ac:dyDescent="0.2">
      <c r="A348" s="21">
        <f t="shared" si="12"/>
        <v>330</v>
      </c>
      <c r="B348" s="79" t="s">
        <v>1310</v>
      </c>
      <c r="C348" s="28" t="s">
        <v>15</v>
      </c>
      <c r="D348" s="233">
        <v>2017.07</v>
      </c>
      <c r="E348" s="30" t="s">
        <v>104</v>
      </c>
      <c r="F348" s="31">
        <v>800</v>
      </c>
      <c r="G348" s="31">
        <v>1556</v>
      </c>
      <c r="H348" s="32" t="s">
        <v>936</v>
      </c>
      <c r="I348" s="33" t="s">
        <v>53</v>
      </c>
      <c r="J348" s="46"/>
    </row>
    <row r="349" spans="1:10" ht="33" customHeight="1" x14ac:dyDescent="0.2">
      <c r="A349" s="21">
        <f t="shared" si="12"/>
        <v>331</v>
      </c>
      <c r="B349" s="79" t="s">
        <v>1311</v>
      </c>
      <c r="C349" s="28" t="s">
        <v>15</v>
      </c>
      <c r="D349" s="233">
        <v>2017.07</v>
      </c>
      <c r="E349" s="30" t="s">
        <v>97</v>
      </c>
      <c r="F349" s="31">
        <v>316</v>
      </c>
      <c r="G349" s="31">
        <v>655</v>
      </c>
      <c r="H349" s="32" t="s">
        <v>936</v>
      </c>
      <c r="I349" s="33" t="s">
        <v>53</v>
      </c>
      <c r="J349" s="46"/>
    </row>
    <row r="350" spans="1:10" ht="33" customHeight="1" x14ac:dyDescent="0.2">
      <c r="A350" s="21">
        <f t="shared" si="12"/>
        <v>332</v>
      </c>
      <c r="B350" s="79" t="s">
        <v>1312</v>
      </c>
      <c r="C350" s="54" t="s">
        <v>15</v>
      </c>
      <c r="D350" s="233">
        <v>2017.08</v>
      </c>
      <c r="E350" s="30" t="s">
        <v>85</v>
      </c>
      <c r="F350" s="31">
        <v>1359</v>
      </c>
      <c r="G350" s="31">
        <v>3120</v>
      </c>
      <c r="H350" s="32" t="s">
        <v>2</v>
      </c>
      <c r="I350" s="33" t="s">
        <v>53</v>
      </c>
      <c r="J350" s="46"/>
    </row>
    <row r="351" spans="1:10" ht="33" customHeight="1" x14ac:dyDescent="0.2">
      <c r="A351" s="21">
        <f t="shared" si="12"/>
        <v>333</v>
      </c>
      <c r="B351" s="79" t="s">
        <v>1313</v>
      </c>
      <c r="C351" s="28" t="s">
        <v>15</v>
      </c>
      <c r="D351" s="233">
        <v>2017.08</v>
      </c>
      <c r="E351" s="30" t="s">
        <v>81</v>
      </c>
      <c r="F351" s="31">
        <v>1801</v>
      </c>
      <c r="G351" s="31">
        <v>3722</v>
      </c>
      <c r="H351" s="32" t="s">
        <v>2</v>
      </c>
      <c r="I351" s="33" t="s">
        <v>53</v>
      </c>
      <c r="J351" s="46"/>
    </row>
    <row r="352" spans="1:10" ht="33" customHeight="1" x14ac:dyDescent="0.2">
      <c r="A352" s="21">
        <f t="shared" si="12"/>
        <v>334</v>
      </c>
      <c r="B352" s="79" t="s">
        <v>1314</v>
      </c>
      <c r="C352" s="28" t="s">
        <v>15</v>
      </c>
      <c r="D352" s="233">
        <v>2017.09</v>
      </c>
      <c r="E352" s="30" t="s">
        <v>1315</v>
      </c>
      <c r="F352" s="31">
        <v>1386</v>
      </c>
      <c r="G352" s="31">
        <v>2433</v>
      </c>
      <c r="H352" s="32" t="s">
        <v>4</v>
      </c>
      <c r="I352" s="33" t="s">
        <v>53</v>
      </c>
      <c r="J352" s="46"/>
    </row>
    <row r="353" spans="1:10" ht="33" customHeight="1" x14ac:dyDescent="0.2">
      <c r="A353" s="21">
        <f t="shared" si="12"/>
        <v>335</v>
      </c>
      <c r="B353" s="79" t="s">
        <v>1316</v>
      </c>
      <c r="C353" s="28" t="s">
        <v>15</v>
      </c>
      <c r="D353" s="233">
        <v>2017.09</v>
      </c>
      <c r="E353" s="30" t="s">
        <v>1317</v>
      </c>
      <c r="F353" s="31">
        <v>1557</v>
      </c>
      <c r="G353" s="31">
        <v>2883</v>
      </c>
      <c r="H353" s="32" t="s">
        <v>4</v>
      </c>
      <c r="I353" s="33" t="s">
        <v>53</v>
      </c>
      <c r="J353" s="46"/>
    </row>
    <row r="354" spans="1:10" ht="33" customHeight="1" x14ac:dyDescent="0.2">
      <c r="A354" s="21">
        <f t="shared" si="12"/>
        <v>336</v>
      </c>
      <c r="B354" s="79" t="s">
        <v>1318</v>
      </c>
      <c r="C354" s="28" t="s">
        <v>15</v>
      </c>
      <c r="D354" s="233">
        <v>2017.09</v>
      </c>
      <c r="E354" s="30" t="s">
        <v>1319</v>
      </c>
      <c r="F354" s="31">
        <v>129</v>
      </c>
      <c r="G354" s="31">
        <v>275</v>
      </c>
      <c r="H354" s="32" t="s">
        <v>42</v>
      </c>
      <c r="I354" s="33" t="s">
        <v>53</v>
      </c>
      <c r="J354" s="46"/>
    </row>
    <row r="355" spans="1:10" ht="33" customHeight="1" x14ac:dyDescent="0.2">
      <c r="A355" s="21">
        <f t="shared" si="12"/>
        <v>337</v>
      </c>
      <c r="B355" s="79" t="s">
        <v>1320</v>
      </c>
      <c r="C355" s="28" t="s">
        <v>15</v>
      </c>
      <c r="D355" s="233">
        <v>2017.09</v>
      </c>
      <c r="E355" s="30" t="s">
        <v>509</v>
      </c>
      <c r="F355" s="31">
        <v>2818</v>
      </c>
      <c r="G355" s="31">
        <v>5386</v>
      </c>
      <c r="H355" s="32" t="s">
        <v>936</v>
      </c>
      <c r="I355" s="33" t="s">
        <v>53</v>
      </c>
      <c r="J355" s="46"/>
    </row>
    <row r="356" spans="1:10" ht="33" customHeight="1" x14ac:dyDescent="0.2">
      <c r="A356" s="21">
        <f t="shared" si="12"/>
        <v>338</v>
      </c>
      <c r="B356" s="79" t="s">
        <v>1321</v>
      </c>
      <c r="C356" s="54" t="s">
        <v>15</v>
      </c>
      <c r="D356" s="233">
        <v>2017.11</v>
      </c>
      <c r="E356" s="30" t="s">
        <v>414</v>
      </c>
      <c r="F356" s="31">
        <v>3300</v>
      </c>
      <c r="G356" s="31">
        <v>5899</v>
      </c>
      <c r="H356" s="32" t="s">
        <v>42</v>
      </c>
      <c r="I356" s="33" t="s">
        <v>53</v>
      </c>
      <c r="J356" s="46"/>
    </row>
    <row r="357" spans="1:10" ht="33" customHeight="1" x14ac:dyDescent="0.2">
      <c r="A357" s="21">
        <f t="shared" si="12"/>
        <v>339</v>
      </c>
      <c r="B357" s="79" t="s">
        <v>1322</v>
      </c>
      <c r="C357" s="28" t="s">
        <v>15</v>
      </c>
      <c r="D357" s="233">
        <v>2017.12</v>
      </c>
      <c r="E357" s="80" t="s">
        <v>516</v>
      </c>
      <c r="F357" s="31">
        <v>492</v>
      </c>
      <c r="G357" s="31">
        <v>935</v>
      </c>
      <c r="H357" s="32" t="s">
        <v>42</v>
      </c>
      <c r="I357" s="33" t="s">
        <v>53</v>
      </c>
      <c r="J357" s="46"/>
    </row>
    <row r="358" spans="1:10" ht="33" customHeight="1" x14ac:dyDescent="0.2">
      <c r="A358" s="21">
        <f t="shared" si="12"/>
        <v>340</v>
      </c>
      <c r="B358" s="79" t="s">
        <v>1323</v>
      </c>
      <c r="C358" s="28" t="s">
        <v>15</v>
      </c>
      <c r="D358" s="233">
        <v>2017.12</v>
      </c>
      <c r="E358" s="80" t="s">
        <v>517</v>
      </c>
      <c r="F358" s="31">
        <v>231</v>
      </c>
      <c r="G358" s="31">
        <v>497</v>
      </c>
      <c r="H358" s="32" t="s">
        <v>42</v>
      </c>
      <c r="I358" s="33" t="s">
        <v>53</v>
      </c>
      <c r="J358" s="46"/>
    </row>
    <row r="359" spans="1:10" ht="33" customHeight="1" x14ac:dyDescent="0.2">
      <c r="A359" s="21">
        <f t="shared" si="12"/>
        <v>341</v>
      </c>
      <c r="B359" s="103" t="s">
        <v>1324</v>
      </c>
      <c r="C359" s="35" t="s">
        <v>15</v>
      </c>
      <c r="D359" s="237">
        <v>2017.12</v>
      </c>
      <c r="E359" s="192" t="s">
        <v>518</v>
      </c>
      <c r="F359" s="161">
        <v>614</v>
      </c>
      <c r="G359" s="161">
        <v>1532</v>
      </c>
      <c r="H359" s="162" t="s">
        <v>936</v>
      </c>
      <c r="I359" s="163" t="s">
        <v>53</v>
      </c>
      <c r="J359" s="46"/>
    </row>
    <row r="360" spans="1:10" ht="33" customHeight="1" x14ac:dyDescent="0.2">
      <c r="A360" s="21">
        <f t="shared" si="12"/>
        <v>342</v>
      </c>
      <c r="B360" s="193" t="s">
        <v>1305</v>
      </c>
      <c r="C360" s="28" t="s">
        <v>15</v>
      </c>
      <c r="D360" s="232">
        <v>2017.12</v>
      </c>
      <c r="E360" s="194" t="s">
        <v>137</v>
      </c>
      <c r="F360" s="108">
        <v>1881</v>
      </c>
      <c r="G360" s="108">
        <v>4271</v>
      </c>
      <c r="H360" s="195" t="s">
        <v>936</v>
      </c>
      <c r="I360" s="196" t="s">
        <v>53</v>
      </c>
      <c r="J360" s="46" t="s">
        <v>1306</v>
      </c>
    </row>
    <row r="361" spans="1:10" ht="33" customHeight="1" x14ac:dyDescent="0.2">
      <c r="A361" s="21">
        <f t="shared" si="12"/>
        <v>343</v>
      </c>
      <c r="B361" s="79" t="s">
        <v>1325</v>
      </c>
      <c r="C361" s="54" t="s">
        <v>15</v>
      </c>
      <c r="D361" s="233">
        <v>2017.12</v>
      </c>
      <c r="E361" s="80" t="s">
        <v>398</v>
      </c>
      <c r="F361" s="31">
        <v>1102</v>
      </c>
      <c r="G361" s="31">
        <v>2723</v>
      </c>
      <c r="H361" s="32" t="s">
        <v>936</v>
      </c>
      <c r="I361" s="33" t="s">
        <v>53</v>
      </c>
      <c r="J361" s="46"/>
    </row>
    <row r="362" spans="1:10" ht="33" customHeight="1" x14ac:dyDescent="0.2">
      <c r="A362" s="21">
        <f t="shared" si="12"/>
        <v>344</v>
      </c>
      <c r="B362" s="79" t="s">
        <v>1326</v>
      </c>
      <c r="C362" s="28" t="s">
        <v>15</v>
      </c>
      <c r="D362" s="233">
        <v>2017.12</v>
      </c>
      <c r="E362" s="80" t="s">
        <v>1327</v>
      </c>
      <c r="F362" s="31">
        <v>1969</v>
      </c>
      <c r="G362" s="31">
        <v>4510</v>
      </c>
      <c r="H362" s="32" t="s">
        <v>936</v>
      </c>
      <c r="I362" s="33" t="s">
        <v>53</v>
      </c>
      <c r="J362" s="46" t="s">
        <v>1306</v>
      </c>
    </row>
    <row r="363" spans="1:10" ht="33" customHeight="1" x14ac:dyDescent="0.2">
      <c r="A363" s="21">
        <f t="shared" si="12"/>
        <v>345</v>
      </c>
      <c r="B363" s="79" t="s">
        <v>1326</v>
      </c>
      <c r="C363" s="28" t="s">
        <v>15</v>
      </c>
      <c r="D363" s="233">
        <v>2017.12</v>
      </c>
      <c r="E363" s="80" t="s">
        <v>1327</v>
      </c>
      <c r="F363" s="31">
        <v>1905</v>
      </c>
      <c r="G363" s="31">
        <v>4199</v>
      </c>
      <c r="H363" s="32" t="s">
        <v>936</v>
      </c>
      <c r="I363" s="33" t="s">
        <v>53</v>
      </c>
      <c r="J363" s="46" t="s">
        <v>1306</v>
      </c>
    </row>
    <row r="364" spans="1:10" ht="33" customHeight="1" x14ac:dyDescent="0.2">
      <c r="A364" s="21">
        <f t="shared" si="12"/>
        <v>346</v>
      </c>
      <c r="B364" s="79" t="s">
        <v>1326</v>
      </c>
      <c r="C364" s="54" t="s">
        <v>15</v>
      </c>
      <c r="D364" s="233">
        <v>2017.12</v>
      </c>
      <c r="E364" s="80" t="s">
        <v>1327</v>
      </c>
      <c r="F364" s="31">
        <v>2312</v>
      </c>
      <c r="G364" s="31">
        <v>5044</v>
      </c>
      <c r="H364" s="32" t="s">
        <v>936</v>
      </c>
      <c r="I364" s="33" t="s">
        <v>53</v>
      </c>
      <c r="J364" s="46" t="s">
        <v>1306</v>
      </c>
    </row>
    <row r="365" spans="1:10" ht="33" customHeight="1" x14ac:dyDescent="0.2">
      <c r="A365" s="21">
        <f t="shared" si="12"/>
        <v>347</v>
      </c>
      <c r="B365" s="79" t="s">
        <v>1328</v>
      </c>
      <c r="C365" s="28" t="s">
        <v>15</v>
      </c>
      <c r="D365" s="233">
        <v>2017.12</v>
      </c>
      <c r="E365" s="80" t="s">
        <v>1329</v>
      </c>
      <c r="F365" s="31">
        <v>1014</v>
      </c>
      <c r="G365" s="31">
        <v>1563</v>
      </c>
      <c r="H365" s="32" t="s">
        <v>936</v>
      </c>
      <c r="I365" s="33" t="s">
        <v>53</v>
      </c>
      <c r="J365" s="46"/>
    </row>
    <row r="366" spans="1:10" ht="33" customHeight="1" x14ac:dyDescent="0.2">
      <c r="A366" s="21">
        <f t="shared" si="12"/>
        <v>348</v>
      </c>
      <c r="B366" s="28" t="s">
        <v>1330</v>
      </c>
      <c r="C366" s="54" t="s">
        <v>15</v>
      </c>
      <c r="D366" s="233">
        <v>2018.01</v>
      </c>
      <c r="E366" s="30" t="s">
        <v>523</v>
      </c>
      <c r="F366" s="31">
        <v>1105</v>
      </c>
      <c r="G366" s="31">
        <v>2340</v>
      </c>
      <c r="H366" s="32" t="s">
        <v>4</v>
      </c>
      <c r="I366" s="33" t="s">
        <v>53</v>
      </c>
      <c r="J366" s="46"/>
    </row>
    <row r="367" spans="1:10" ht="33" customHeight="1" x14ac:dyDescent="0.2">
      <c r="A367" s="21">
        <f t="shared" si="12"/>
        <v>349</v>
      </c>
      <c r="B367" s="79" t="s">
        <v>1008</v>
      </c>
      <c r="C367" s="28" t="s">
        <v>15</v>
      </c>
      <c r="D367" s="233">
        <v>2018.02</v>
      </c>
      <c r="E367" s="30" t="s">
        <v>405</v>
      </c>
      <c r="F367" s="31">
        <v>865</v>
      </c>
      <c r="G367" s="31">
        <v>1920</v>
      </c>
      <c r="H367" s="32" t="s">
        <v>2</v>
      </c>
      <c r="I367" s="33" t="s">
        <v>1005</v>
      </c>
      <c r="J367" s="46"/>
    </row>
    <row r="368" spans="1:10" ht="33" customHeight="1" x14ac:dyDescent="0.2">
      <c r="A368" s="21">
        <f t="shared" si="12"/>
        <v>350</v>
      </c>
      <c r="B368" s="28" t="s">
        <v>1331</v>
      </c>
      <c r="C368" s="28" t="s">
        <v>15</v>
      </c>
      <c r="D368" s="233">
        <v>2018.02</v>
      </c>
      <c r="E368" s="30" t="s">
        <v>317</v>
      </c>
      <c r="F368" s="31">
        <v>990</v>
      </c>
      <c r="G368" s="31">
        <v>2034</v>
      </c>
      <c r="H368" s="32" t="s">
        <v>2</v>
      </c>
      <c r="I368" s="33" t="s">
        <v>1005</v>
      </c>
    </row>
    <row r="369" spans="1:10" ht="33" customHeight="1" x14ac:dyDescent="0.2">
      <c r="A369" s="21">
        <f t="shared" si="12"/>
        <v>351</v>
      </c>
      <c r="B369" s="79" t="s">
        <v>1332</v>
      </c>
      <c r="C369" s="28" t="s">
        <v>15</v>
      </c>
      <c r="D369" s="233">
        <v>2018.03</v>
      </c>
      <c r="E369" s="30" t="s">
        <v>530</v>
      </c>
      <c r="F369" s="31">
        <v>6661</v>
      </c>
      <c r="G369" s="31">
        <v>10519</v>
      </c>
      <c r="H369" s="32" t="s">
        <v>2</v>
      </c>
      <c r="I369" s="33" t="s">
        <v>1005</v>
      </c>
      <c r="J369" s="46"/>
    </row>
    <row r="370" spans="1:10" ht="33" customHeight="1" x14ac:dyDescent="0.2">
      <c r="A370" s="21">
        <f t="shared" si="12"/>
        <v>352</v>
      </c>
      <c r="B370" s="79" t="s">
        <v>1333</v>
      </c>
      <c r="C370" s="28" t="s">
        <v>15</v>
      </c>
      <c r="D370" s="233">
        <v>2018.03</v>
      </c>
      <c r="E370" s="30" t="s">
        <v>1334</v>
      </c>
      <c r="F370" s="31">
        <v>1227</v>
      </c>
      <c r="G370" s="31">
        <v>2054</v>
      </c>
      <c r="H370" s="32" t="s">
        <v>2</v>
      </c>
      <c r="I370" s="33" t="s">
        <v>1005</v>
      </c>
      <c r="J370" s="46"/>
    </row>
    <row r="371" spans="1:10" ht="33" customHeight="1" x14ac:dyDescent="0.2">
      <c r="A371" s="21">
        <f t="shared" si="12"/>
        <v>353</v>
      </c>
      <c r="B371" s="79" t="s">
        <v>1335</v>
      </c>
      <c r="C371" s="28" t="s">
        <v>15</v>
      </c>
      <c r="D371" s="233">
        <v>2018.04</v>
      </c>
      <c r="E371" s="80" t="s">
        <v>541</v>
      </c>
      <c r="F371" s="31">
        <v>2669</v>
      </c>
      <c r="G371" s="31">
        <v>3903</v>
      </c>
      <c r="H371" s="32" t="s">
        <v>936</v>
      </c>
      <c r="I371" s="33" t="s">
        <v>1005</v>
      </c>
      <c r="J371" s="46"/>
    </row>
    <row r="372" spans="1:10" ht="33" customHeight="1" x14ac:dyDescent="0.2">
      <c r="A372" s="21">
        <f t="shared" si="12"/>
        <v>354</v>
      </c>
      <c r="B372" s="79" t="s">
        <v>1336</v>
      </c>
      <c r="C372" s="28" t="s">
        <v>15</v>
      </c>
      <c r="D372" s="233">
        <v>2018.04</v>
      </c>
      <c r="E372" s="80" t="s">
        <v>546</v>
      </c>
      <c r="F372" s="31">
        <v>13469</v>
      </c>
      <c r="G372" s="31">
        <v>26818</v>
      </c>
      <c r="H372" s="32" t="s">
        <v>936</v>
      </c>
      <c r="I372" s="33" t="s">
        <v>1005</v>
      </c>
      <c r="J372" s="46"/>
    </row>
    <row r="373" spans="1:10" ht="33" customHeight="1" x14ac:dyDescent="0.2">
      <c r="A373" s="21">
        <f t="shared" si="12"/>
        <v>355</v>
      </c>
      <c r="B373" s="79" t="s">
        <v>1337</v>
      </c>
      <c r="C373" s="54" t="s">
        <v>15</v>
      </c>
      <c r="D373" s="233">
        <v>2018.05</v>
      </c>
      <c r="E373" s="30" t="s">
        <v>1338</v>
      </c>
      <c r="F373" s="31">
        <v>791</v>
      </c>
      <c r="G373" s="31">
        <v>1771</v>
      </c>
      <c r="H373" s="32" t="s">
        <v>4</v>
      </c>
      <c r="I373" s="33" t="s">
        <v>1005</v>
      </c>
      <c r="J373" s="46" t="s">
        <v>1238</v>
      </c>
    </row>
    <row r="374" spans="1:10" ht="33" customHeight="1" x14ac:dyDescent="0.2">
      <c r="A374" s="21">
        <f t="shared" ref="A374:A437" si="13">ROW()-18</f>
        <v>356</v>
      </c>
      <c r="B374" s="28" t="s">
        <v>1339</v>
      </c>
      <c r="C374" s="28" t="s">
        <v>15</v>
      </c>
      <c r="D374" s="233">
        <v>2018.05</v>
      </c>
      <c r="E374" s="30" t="s">
        <v>1340</v>
      </c>
      <c r="F374" s="31">
        <v>337</v>
      </c>
      <c r="G374" s="31">
        <v>647</v>
      </c>
      <c r="H374" s="32" t="s">
        <v>3</v>
      </c>
      <c r="I374" s="33" t="s">
        <v>1005</v>
      </c>
      <c r="J374" s="46"/>
    </row>
    <row r="375" spans="1:10" ht="33" customHeight="1" x14ac:dyDescent="0.2">
      <c r="A375" s="21">
        <f t="shared" si="13"/>
        <v>357</v>
      </c>
      <c r="B375" s="79" t="s">
        <v>1341</v>
      </c>
      <c r="C375" s="28" t="s">
        <v>15</v>
      </c>
      <c r="D375" s="233">
        <v>2018.06</v>
      </c>
      <c r="E375" s="30" t="s">
        <v>1342</v>
      </c>
      <c r="F375" s="31">
        <v>1150</v>
      </c>
      <c r="G375" s="31">
        <v>2876</v>
      </c>
      <c r="H375" s="32" t="s">
        <v>1343</v>
      </c>
      <c r="I375" s="33" t="s">
        <v>32</v>
      </c>
      <c r="J375" s="46"/>
    </row>
    <row r="376" spans="1:10" ht="33" customHeight="1" x14ac:dyDescent="0.2">
      <c r="A376" s="21">
        <f t="shared" si="13"/>
        <v>358</v>
      </c>
      <c r="B376" s="79" t="s">
        <v>1344</v>
      </c>
      <c r="C376" s="54" t="s">
        <v>15</v>
      </c>
      <c r="D376" s="233">
        <v>2018.06</v>
      </c>
      <c r="E376" s="30" t="s">
        <v>404</v>
      </c>
      <c r="F376" s="31">
        <v>4113</v>
      </c>
      <c r="G376" s="31">
        <v>7652</v>
      </c>
      <c r="H376" s="32" t="s">
        <v>42</v>
      </c>
      <c r="I376" s="33" t="s">
        <v>1005</v>
      </c>
      <c r="J376" s="46"/>
    </row>
    <row r="377" spans="1:10" ht="33" customHeight="1" x14ac:dyDescent="0.2">
      <c r="A377" s="21">
        <f t="shared" si="13"/>
        <v>359</v>
      </c>
      <c r="B377" s="247" t="s">
        <v>1345</v>
      </c>
      <c r="C377" s="28" t="s">
        <v>15</v>
      </c>
      <c r="D377" s="234">
        <v>2018.07</v>
      </c>
      <c r="E377" s="115" t="s">
        <v>1346</v>
      </c>
      <c r="F377" s="179">
        <v>496</v>
      </c>
      <c r="G377" s="179">
        <v>835</v>
      </c>
      <c r="H377" s="180" t="s">
        <v>936</v>
      </c>
      <c r="I377" s="181" t="s">
        <v>1005</v>
      </c>
      <c r="J377" s="72"/>
    </row>
    <row r="378" spans="1:10" ht="33" customHeight="1" x14ac:dyDescent="0.2">
      <c r="A378" s="21">
        <f t="shared" si="13"/>
        <v>360</v>
      </c>
      <c r="B378" s="247" t="s">
        <v>1347</v>
      </c>
      <c r="C378" s="54" t="s">
        <v>15</v>
      </c>
      <c r="D378" s="234">
        <v>2018.07</v>
      </c>
      <c r="E378" s="115" t="s">
        <v>1348</v>
      </c>
      <c r="F378" s="179">
        <v>2953</v>
      </c>
      <c r="G378" s="179">
        <v>6144</v>
      </c>
      <c r="H378" s="180" t="s">
        <v>936</v>
      </c>
      <c r="I378" s="181" t="s">
        <v>1349</v>
      </c>
      <c r="J378" s="46"/>
    </row>
    <row r="379" spans="1:10" ht="33" customHeight="1" x14ac:dyDescent="0.2">
      <c r="A379" s="21">
        <f t="shared" si="13"/>
        <v>361</v>
      </c>
      <c r="B379" s="114" t="s">
        <v>1350</v>
      </c>
      <c r="C379" s="28" t="s">
        <v>15</v>
      </c>
      <c r="D379" s="234">
        <v>2018.07</v>
      </c>
      <c r="E379" s="115" t="s">
        <v>1351</v>
      </c>
      <c r="F379" s="179">
        <v>1383</v>
      </c>
      <c r="G379" s="179">
        <v>2597</v>
      </c>
      <c r="H379" s="180" t="s">
        <v>3</v>
      </c>
      <c r="I379" s="181" t="s">
        <v>1005</v>
      </c>
      <c r="J379" s="72"/>
    </row>
    <row r="380" spans="1:10" ht="33" customHeight="1" x14ac:dyDescent="0.2">
      <c r="A380" s="21">
        <f t="shared" si="13"/>
        <v>362</v>
      </c>
      <c r="B380" s="247" t="s">
        <v>1352</v>
      </c>
      <c r="C380" s="28" t="s">
        <v>15</v>
      </c>
      <c r="D380" s="234">
        <v>2018.07</v>
      </c>
      <c r="E380" s="115" t="s">
        <v>1353</v>
      </c>
      <c r="F380" s="179">
        <v>796</v>
      </c>
      <c r="G380" s="179">
        <v>2602</v>
      </c>
      <c r="H380" s="180" t="s">
        <v>4</v>
      </c>
      <c r="I380" s="181" t="s">
        <v>1005</v>
      </c>
      <c r="J380" s="72"/>
    </row>
    <row r="381" spans="1:10" ht="33" customHeight="1" x14ac:dyDescent="0.2">
      <c r="A381" s="21">
        <f t="shared" si="13"/>
        <v>363</v>
      </c>
      <c r="B381" s="28" t="s">
        <v>1354</v>
      </c>
      <c r="C381" s="28" t="s">
        <v>15</v>
      </c>
      <c r="D381" s="233">
        <v>2018.08</v>
      </c>
      <c r="E381" s="112" t="s">
        <v>1355</v>
      </c>
      <c r="F381" s="31">
        <v>1007</v>
      </c>
      <c r="G381" s="31">
        <v>1997</v>
      </c>
      <c r="H381" s="32" t="s">
        <v>936</v>
      </c>
      <c r="I381" s="33" t="s">
        <v>1005</v>
      </c>
      <c r="J381" s="46"/>
    </row>
    <row r="382" spans="1:10" ht="33" customHeight="1" x14ac:dyDescent="0.2">
      <c r="A382" s="21">
        <f t="shared" si="13"/>
        <v>364</v>
      </c>
      <c r="B382" s="28" t="s">
        <v>1356</v>
      </c>
      <c r="C382" s="28" t="s">
        <v>15</v>
      </c>
      <c r="D382" s="233">
        <v>2018.08</v>
      </c>
      <c r="E382" s="112" t="s">
        <v>559</v>
      </c>
      <c r="F382" s="31">
        <v>361</v>
      </c>
      <c r="G382" s="31">
        <v>335</v>
      </c>
      <c r="H382" s="32" t="s">
        <v>936</v>
      </c>
      <c r="I382" s="33" t="s">
        <v>1005</v>
      </c>
      <c r="J382" s="46" t="s">
        <v>1306</v>
      </c>
    </row>
    <row r="383" spans="1:10" ht="33" customHeight="1" x14ac:dyDescent="0.2">
      <c r="A383" s="21">
        <f t="shared" si="13"/>
        <v>365</v>
      </c>
      <c r="B383" s="28" t="s">
        <v>1357</v>
      </c>
      <c r="C383" s="28" t="s">
        <v>15</v>
      </c>
      <c r="D383" s="233">
        <v>2018.08</v>
      </c>
      <c r="E383" s="80" t="s">
        <v>1358</v>
      </c>
      <c r="F383" s="31">
        <v>777</v>
      </c>
      <c r="G383" s="31">
        <v>1751</v>
      </c>
      <c r="H383" s="32" t="s">
        <v>936</v>
      </c>
      <c r="I383" s="33" t="s">
        <v>1005</v>
      </c>
      <c r="J383" s="46"/>
    </row>
    <row r="384" spans="1:10" ht="33" customHeight="1" x14ac:dyDescent="0.2">
      <c r="A384" s="21">
        <f t="shared" si="13"/>
        <v>366</v>
      </c>
      <c r="B384" s="28" t="s">
        <v>1359</v>
      </c>
      <c r="C384" s="28" t="s">
        <v>15</v>
      </c>
      <c r="D384" s="233">
        <v>2018.08</v>
      </c>
      <c r="E384" s="112" t="s">
        <v>1360</v>
      </c>
      <c r="F384" s="31">
        <v>6475</v>
      </c>
      <c r="G384" s="31">
        <v>13293</v>
      </c>
      <c r="H384" s="32" t="s">
        <v>936</v>
      </c>
      <c r="I384" s="33" t="s">
        <v>1005</v>
      </c>
      <c r="J384" s="46"/>
    </row>
    <row r="385" spans="1:11" ht="33" customHeight="1" x14ac:dyDescent="0.2">
      <c r="A385" s="21">
        <f t="shared" si="13"/>
        <v>367</v>
      </c>
      <c r="B385" s="28" t="s">
        <v>1361</v>
      </c>
      <c r="C385" s="28" t="s">
        <v>15</v>
      </c>
      <c r="D385" s="233">
        <v>2018.08</v>
      </c>
      <c r="E385" s="80" t="s">
        <v>1362</v>
      </c>
      <c r="F385" s="31">
        <v>1758</v>
      </c>
      <c r="G385" s="31">
        <v>3390</v>
      </c>
      <c r="H385" s="180" t="s">
        <v>4</v>
      </c>
      <c r="I385" s="33" t="s">
        <v>1005</v>
      </c>
      <c r="J385" s="46"/>
    </row>
    <row r="386" spans="1:11" ht="33" customHeight="1" x14ac:dyDescent="0.2">
      <c r="A386" s="21">
        <f t="shared" si="13"/>
        <v>368</v>
      </c>
      <c r="B386" s="79" t="s">
        <v>1363</v>
      </c>
      <c r="C386" s="28" t="s">
        <v>15</v>
      </c>
      <c r="D386" s="233">
        <v>2018.09</v>
      </c>
      <c r="E386" s="30" t="s">
        <v>1364</v>
      </c>
      <c r="F386" s="90">
        <v>1181</v>
      </c>
      <c r="G386" s="90">
        <v>2682</v>
      </c>
      <c r="H386" s="180" t="s">
        <v>4</v>
      </c>
      <c r="I386" s="92" t="s">
        <v>53</v>
      </c>
      <c r="J386" s="46"/>
    </row>
    <row r="387" spans="1:11" ht="33" customHeight="1" x14ac:dyDescent="0.2">
      <c r="A387" s="21">
        <f t="shared" si="13"/>
        <v>369</v>
      </c>
      <c r="B387" s="28" t="s">
        <v>1365</v>
      </c>
      <c r="C387" s="28" t="s">
        <v>15</v>
      </c>
      <c r="D387" s="233" t="s">
        <v>562</v>
      </c>
      <c r="E387" s="112" t="s">
        <v>1366</v>
      </c>
      <c r="F387" s="31">
        <v>1960</v>
      </c>
      <c r="G387" s="31">
        <v>4427</v>
      </c>
      <c r="H387" s="32" t="s">
        <v>936</v>
      </c>
      <c r="I387" s="33" t="s">
        <v>1005</v>
      </c>
      <c r="J387" s="46"/>
    </row>
    <row r="388" spans="1:11" ht="33" customHeight="1" x14ac:dyDescent="0.2">
      <c r="A388" s="21">
        <f t="shared" si="13"/>
        <v>370</v>
      </c>
      <c r="B388" s="28" t="s">
        <v>1367</v>
      </c>
      <c r="C388" s="28" t="s">
        <v>15</v>
      </c>
      <c r="D388" s="233" t="s">
        <v>562</v>
      </c>
      <c r="E388" s="112" t="s">
        <v>1368</v>
      </c>
      <c r="F388" s="31">
        <v>1508</v>
      </c>
      <c r="G388" s="31">
        <v>3174</v>
      </c>
      <c r="H388" s="32" t="s">
        <v>936</v>
      </c>
      <c r="I388" s="33" t="s">
        <v>1005</v>
      </c>
      <c r="J388" s="46" t="s">
        <v>1306</v>
      </c>
    </row>
    <row r="389" spans="1:11" ht="33" customHeight="1" x14ac:dyDescent="0.2">
      <c r="A389" s="21">
        <f t="shared" si="13"/>
        <v>371</v>
      </c>
      <c r="B389" s="28" t="s">
        <v>1369</v>
      </c>
      <c r="C389" s="54" t="s">
        <v>15</v>
      </c>
      <c r="D389" s="233" t="s">
        <v>562</v>
      </c>
      <c r="E389" s="80" t="s">
        <v>1368</v>
      </c>
      <c r="F389" s="31">
        <v>1646</v>
      </c>
      <c r="G389" s="31">
        <v>3043</v>
      </c>
      <c r="H389" s="32" t="s">
        <v>936</v>
      </c>
      <c r="I389" s="33" t="s">
        <v>1005</v>
      </c>
      <c r="J389" s="46" t="s">
        <v>1306</v>
      </c>
    </row>
    <row r="390" spans="1:11" ht="33" customHeight="1" x14ac:dyDescent="0.2">
      <c r="A390" s="21">
        <f t="shared" si="13"/>
        <v>372</v>
      </c>
      <c r="B390" s="28" t="s">
        <v>1370</v>
      </c>
      <c r="C390" s="28" t="s">
        <v>15</v>
      </c>
      <c r="D390" s="233" t="s">
        <v>562</v>
      </c>
      <c r="E390" s="112" t="s">
        <v>1368</v>
      </c>
      <c r="F390" s="31">
        <v>652</v>
      </c>
      <c r="G390" s="31">
        <v>1288</v>
      </c>
      <c r="H390" s="32" t="s">
        <v>938</v>
      </c>
      <c r="I390" s="33" t="s">
        <v>1005</v>
      </c>
      <c r="J390" s="46" t="s">
        <v>1306</v>
      </c>
    </row>
    <row r="391" spans="1:11" ht="33" customHeight="1" x14ac:dyDescent="0.2">
      <c r="A391" s="21">
        <f t="shared" si="13"/>
        <v>373</v>
      </c>
      <c r="B391" s="28" t="s">
        <v>1371</v>
      </c>
      <c r="C391" s="54" t="s">
        <v>15</v>
      </c>
      <c r="D391" s="233" t="s">
        <v>562</v>
      </c>
      <c r="E391" s="80" t="s">
        <v>1372</v>
      </c>
      <c r="F391" s="31">
        <v>1819</v>
      </c>
      <c r="G391" s="31">
        <v>4728</v>
      </c>
      <c r="H391" s="180" t="s">
        <v>4</v>
      </c>
      <c r="I391" s="33" t="s">
        <v>1005</v>
      </c>
      <c r="J391" s="248" t="s">
        <v>1252</v>
      </c>
    </row>
    <row r="392" spans="1:11" s="4" customFormat="1" ht="33" customHeight="1" x14ac:dyDescent="0.2">
      <c r="A392" s="21">
        <f t="shared" si="13"/>
        <v>374</v>
      </c>
      <c r="B392" s="28" t="s">
        <v>1373</v>
      </c>
      <c r="C392" s="54" t="s">
        <v>15</v>
      </c>
      <c r="D392" s="233" t="s">
        <v>562</v>
      </c>
      <c r="E392" s="30" t="s">
        <v>1374</v>
      </c>
      <c r="F392" s="90">
        <v>1319</v>
      </c>
      <c r="G392" s="90">
        <v>1977</v>
      </c>
      <c r="H392" s="32" t="s">
        <v>936</v>
      </c>
      <c r="I392" s="92" t="s">
        <v>53</v>
      </c>
      <c r="J392" s="46"/>
      <c r="K392" s="238"/>
    </row>
    <row r="393" spans="1:11" s="4" customFormat="1" ht="33" customHeight="1" x14ac:dyDescent="0.2">
      <c r="A393" s="21">
        <f t="shared" si="13"/>
        <v>375</v>
      </c>
      <c r="B393" s="28" t="s">
        <v>1375</v>
      </c>
      <c r="C393" s="28" t="s">
        <v>15</v>
      </c>
      <c r="D393" s="233" t="s">
        <v>562</v>
      </c>
      <c r="E393" s="30" t="s">
        <v>1346</v>
      </c>
      <c r="F393" s="90">
        <v>2849</v>
      </c>
      <c r="G393" s="90">
        <v>5237</v>
      </c>
      <c r="H393" s="32" t="s">
        <v>936</v>
      </c>
      <c r="I393" s="92" t="s">
        <v>1005</v>
      </c>
      <c r="J393" s="46"/>
      <c r="K393" s="238"/>
    </row>
    <row r="394" spans="1:11" s="4" customFormat="1" ht="33" customHeight="1" x14ac:dyDescent="0.2">
      <c r="A394" s="21">
        <f t="shared" si="13"/>
        <v>376</v>
      </c>
      <c r="B394" s="79" t="s">
        <v>1376</v>
      </c>
      <c r="C394" s="28" t="s">
        <v>15</v>
      </c>
      <c r="D394" s="233">
        <v>2018.11</v>
      </c>
      <c r="E394" s="111" t="s">
        <v>1377</v>
      </c>
      <c r="F394" s="155">
        <v>5666</v>
      </c>
      <c r="G394" s="90">
        <v>10918</v>
      </c>
      <c r="H394" s="91" t="s">
        <v>936</v>
      </c>
      <c r="I394" s="92" t="s">
        <v>1349</v>
      </c>
      <c r="J394" s="46"/>
      <c r="K394" s="238"/>
    </row>
    <row r="395" spans="1:11" s="4" customFormat="1" ht="33" customHeight="1" x14ac:dyDescent="0.2">
      <c r="A395" s="21">
        <f t="shared" si="13"/>
        <v>377</v>
      </c>
      <c r="B395" s="28" t="s">
        <v>1378</v>
      </c>
      <c r="C395" s="54" t="s">
        <v>15</v>
      </c>
      <c r="D395" s="233">
        <v>2018.11</v>
      </c>
      <c r="E395" s="30" t="s">
        <v>1377</v>
      </c>
      <c r="F395" s="90">
        <v>4568</v>
      </c>
      <c r="G395" s="90">
        <v>10725</v>
      </c>
      <c r="H395" s="180" t="s">
        <v>4</v>
      </c>
      <c r="I395" s="92" t="s">
        <v>1005</v>
      </c>
      <c r="J395" s="46"/>
      <c r="K395" s="238"/>
    </row>
    <row r="396" spans="1:11" s="4" customFormat="1" ht="33" customHeight="1" x14ac:dyDescent="0.2">
      <c r="A396" s="21">
        <f t="shared" si="13"/>
        <v>378</v>
      </c>
      <c r="B396" s="79" t="s">
        <v>1379</v>
      </c>
      <c r="C396" s="28" t="s">
        <v>15</v>
      </c>
      <c r="D396" s="233">
        <v>2018.11</v>
      </c>
      <c r="E396" s="30" t="s">
        <v>1377</v>
      </c>
      <c r="F396" s="90">
        <v>112</v>
      </c>
      <c r="G396" s="90">
        <v>264</v>
      </c>
      <c r="H396" s="91" t="s">
        <v>1380</v>
      </c>
      <c r="I396" s="92" t="s">
        <v>1005</v>
      </c>
      <c r="J396" s="46"/>
      <c r="K396" s="238"/>
    </row>
    <row r="397" spans="1:11" s="4" customFormat="1" ht="33" customHeight="1" x14ac:dyDescent="0.2">
      <c r="A397" s="21">
        <f t="shared" si="13"/>
        <v>379</v>
      </c>
      <c r="B397" s="28" t="s">
        <v>1381</v>
      </c>
      <c r="C397" s="28" t="s">
        <v>15</v>
      </c>
      <c r="D397" s="233">
        <v>2018.11</v>
      </c>
      <c r="E397" s="30" t="s">
        <v>1377</v>
      </c>
      <c r="F397" s="90">
        <v>551</v>
      </c>
      <c r="G397" s="90">
        <v>1345</v>
      </c>
      <c r="H397" s="32" t="s">
        <v>1380</v>
      </c>
      <c r="I397" s="92" t="s">
        <v>1005</v>
      </c>
      <c r="J397" s="46"/>
      <c r="K397" s="238"/>
    </row>
    <row r="398" spans="1:11" ht="33" customHeight="1" x14ac:dyDescent="0.2">
      <c r="A398" s="21">
        <f t="shared" si="13"/>
        <v>380</v>
      </c>
      <c r="B398" s="79" t="s">
        <v>1382</v>
      </c>
      <c r="C398" s="28" t="s">
        <v>15</v>
      </c>
      <c r="D398" s="233">
        <v>2018.11</v>
      </c>
      <c r="E398" s="111" t="s">
        <v>1377</v>
      </c>
      <c r="F398" s="155">
        <v>128</v>
      </c>
      <c r="G398" s="90">
        <v>278</v>
      </c>
      <c r="H398" s="91" t="s">
        <v>1380</v>
      </c>
      <c r="I398" s="92" t="s">
        <v>1005</v>
      </c>
      <c r="J398" s="46"/>
    </row>
    <row r="399" spans="1:11" s="4" customFormat="1" ht="33" customHeight="1" x14ac:dyDescent="0.2">
      <c r="A399" s="21">
        <f t="shared" si="13"/>
        <v>381</v>
      </c>
      <c r="B399" s="79" t="s">
        <v>1383</v>
      </c>
      <c r="C399" s="54" t="s">
        <v>15</v>
      </c>
      <c r="D399" s="233">
        <v>2018.11</v>
      </c>
      <c r="E399" s="111" t="s">
        <v>1384</v>
      </c>
      <c r="F399" s="155">
        <v>3254</v>
      </c>
      <c r="G399" s="90">
        <v>6405</v>
      </c>
      <c r="H399" s="91" t="s">
        <v>936</v>
      </c>
      <c r="I399" s="92" t="s">
        <v>1385</v>
      </c>
      <c r="J399" s="46"/>
      <c r="K399" s="238"/>
    </row>
    <row r="400" spans="1:11" s="4" customFormat="1" ht="33" customHeight="1" x14ac:dyDescent="0.2">
      <c r="A400" s="21">
        <f t="shared" si="13"/>
        <v>382</v>
      </c>
      <c r="B400" s="79" t="s">
        <v>1386</v>
      </c>
      <c r="C400" s="54" t="s">
        <v>15</v>
      </c>
      <c r="D400" s="233">
        <v>2018.11</v>
      </c>
      <c r="E400" s="111" t="s">
        <v>1355</v>
      </c>
      <c r="F400" s="155">
        <v>481</v>
      </c>
      <c r="G400" s="90">
        <v>1252</v>
      </c>
      <c r="H400" s="91" t="s">
        <v>1387</v>
      </c>
      <c r="I400" s="92" t="s">
        <v>1005</v>
      </c>
      <c r="J400" s="46"/>
      <c r="K400" s="238"/>
    </row>
    <row r="401" spans="1:223" s="4" customFormat="1" ht="33" customHeight="1" x14ac:dyDescent="0.2">
      <c r="A401" s="21">
        <f t="shared" si="13"/>
        <v>383</v>
      </c>
      <c r="B401" s="28" t="s">
        <v>1388</v>
      </c>
      <c r="C401" s="54" t="s">
        <v>15</v>
      </c>
      <c r="D401" s="233">
        <v>2018.11</v>
      </c>
      <c r="E401" s="111" t="s">
        <v>1355</v>
      </c>
      <c r="F401" s="31">
        <v>227</v>
      </c>
      <c r="G401" s="31">
        <v>624</v>
      </c>
      <c r="H401" s="91" t="s">
        <v>1078</v>
      </c>
      <c r="I401" s="92" t="s">
        <v>1005</v>
      </c>
      <c r="J401" s="46"/>
      <c r="K401" s="238"/>
    </row>
    <row r="402" spans="1:223" s="4" customFormat="1" ht="33" customHeight="1" x14ac:dyDescent="0.2">
      <c r="A402" s="21">
        <f t="shared" si="13"/>
        <v>384</v>
      </c>
      <c r="B402" s="28" t="s">
        <v>1389</v>
      </c>
      <c r="C402" s="54" t="s">
        <v>15</v>
      </c>
      <c r="D402" s="233">
        <v>2018.12</v>
      </c>
      <c r="E402" s="111" t="s">
        <v>565</v>
      </c>
      <c r="F402" s="31">
        <v>1670</v>
      </c>
      <c r="G402" s="31">
        <v>2870</v>
      </c>
      <c r="H402" s="91" t="s">
        <v>1387</v>
      </c>
      <c r="I402" s="92" t="s">
        <v>35</v>
      </c>
      <c r="J402" s="46"/>
      <c r="K402" s="238"/>
    </row>
    <row r="403" spans="1:223" s="4" customFormat="1" ht="33" customHeight="1" x14ac:dyDescent="0.2">
      <c r="A403" s="21">
        <f t="shared" si="13"/>
        <v>385</v>
      </c>
      <c r="B403" s="28" t="s">
        <v>1390</v>
      </c>
      <c r="C403" s="54" t="s">
        <v>15</v>
      </c>
      <c r="D403" s="233">
        <v>2018.12</v>
      </c>
      <c r="E403" s="111" t="s">
        <v>510</v>
      </c>
      <c r="F403" s="31">
        <v>437</v>
      </c>
      <c r="G403" s="31">
        <v>923</v>
      </c>
      <c r="H403" s="91" t="s">
        <v>1387</v>
      </c>
      <c r="I403" s="92" t="s">
        <v>35</v>
      </c>
      <c r="J403" s="27"/>
      <c r="K403" s="238"/>
    </row>
    <row r="404" spans="1:223" s="4" customFormat="1" ht="33" customHeight="1" x14ac:dyDescent="0.2">
      <c r="A404" s="21">
        <f t="shared" si="13"/>
        <v>386</v>
      </c>
      <c r="B404" s="28" t="s">
        <v>1391</v>
      </c>
      <c r="C404" s="54" t="s">
        <v>15</v>
      </c>
      <c r="D404" s="233">
        <v>2018.12</v>
      </c>
      <c r="E404" s="111" t="s">
        <v>567</v>
      </c>
      <c r="F404" s="31">
        <v>569</v>
      </c>
      <c r="G404" s="31">
        <v>844</v>
      </c>
      <c r="H404" s="180" t="s">
        <v>4</v>
      </c>
      <c r="I404" s="92" t="s">
        <v>35</v>
      </c>
      <c r="J404" s="27"/>
      <c r="K404" s="238"/>
    </row>
    <row r="405" spans="1:223" s="4" customFormat="1" ht="33" customHeight="1" x14ac:dyDescent="0.2">
      <c r="A405" s="21">
        <f t="shared" si="13"/>
        <v>387</v>
      </c>
      <c r="B405" s="28" t="s">
        <v>576</v>
      </c>
      <c r="C405" s="54" t="s">
        <v>15</v>
      </c>
      <c r="D405" s="233">
        <v>2018.12</v>
      </c>
      <c r="E405" s="112" t="s">
        <v>577</v>
      </c>
      <c r="F405" s="90">
        <v>6739</v>
      </c>
      <c r="G405" s="90">
        <v>12362</v>
      </c>
      <c r="H405" s="91" t="s">
        <v>1387</v>
      </c>
      <c r="I405" s="92" t="s">
        <v>35</v>
      </c>
      <c r="J405" s="27"/>
      <c r="K405" s="238"/>
    </row>
    <row r="406" spans="1:223" s="4" customFormat="1" ht="33" customHeight="1" x14ac:dyDescent="0.2">
      <c r="A406" s="21">
        <f t="shared" si="13"/>
        <v>388</v>
      </c>
      <c r="B406" s="114" t="s">
        <v>581</v>
      </c>
      <c r="C406" s="54" t="s">
        <v>15</v>
      </c>
      <c r="D406" s="249">
        <v>2019.01</v>
      </c>
      <c r="E406" s="115" t="s">
        <v>582</v>
      </c>
      <c r="F406" s="116">
        <v>1527</v>
      </c>
      <c r="G406" s="116">
        <v>2992</v>
      </c>
      <c r="H406" s="117" t="s">
        <v>43</v>
      </c>
      <c r="I406" s="118" t="s">
        <v>35</v>
      </c>
      <c r="J406" s="72" t="s">
        <v>1392</v>
      </c>
      <c r="K406" s="238"/>
    </row>
    <row r="407" spans="1:223" s="4" customFormat="1" ht="33" customHeight="1" x14ac:dyDescent="0.2">
      <c r="A407" s="21">
        <f t="shared" si="13"/>
        <v>389</v>
      </c>
      <c r="B407" s="22" t="s">
        <v>1237</v>
      </c>
      <c r="C407" s="54" t="s">
        <v>15</v>
      </c>
      <c r="D407" s="244">
        <v>2019.02</v>
      </c>
      <c r="E407" s="22" t="s">
        <v>606</v>
      </c>
      <c r="F407" s="119">
        <v>3210</v>
      </c>
      <c r="G407" s="119">
        <v>7213</v>
      </c>
      <c r="H407" s="120" t="s">
        <v>938</v>
      </c>
      <c r="I407" s="121" t="s">
        <v>35</v>
      </c>
      <c r="J407" s="113" t="s">
        <v>1238</v>
      </c>
      <c r="K407" s="238"/>
    </row>
    <row r="408" spans="1:223" s="4" customFormat="1" ht="33" customHeight="1" x14ac:dyDescent="0.2">
      <c r="A408" s="21">
        <f t="shared" si="13"/>
        <v>390</v>
      </c>
      <c r="B408" s="22" t="s">
        <v>1393</v>
      </c>
      <c r="C408" s="54" t="s">
        <v>15</v>
      </c>
      <c r="D408" s="244">
        <v>2019.02</v>
      </c>
      <c r="E408" s="22" t="s">
        <v>114</v>
      </c>
      <c r="F408" s="119">
        <v>848</v>
      </c>
      <c r="G408" s="119">
        <v>1692</v>
      </c>
      <c r="H408" s="120" t="s">
        <v>1179</v>
      </c>
      <c r="I408" s="121" t="s">
        <v>35</v>
      </c>
      <c r="J408" s="27"/>
      <c r="K408" s="238"/>
    </row>
    <row r="409" spans="1:223" s="6" customFormat="1" ht="33" customHeight="1" x14ac:dyDescent="0.2">
      <c r="A409" s="21">
        <f t="shared" si="13"/>
        <v>391</v>
      </c>
      <c r="B409" s="28" t="s">
        <v>1394</v>
      </c>
      <c r="C409" s="28" t="s">
        <v>15</v>
      </c>
      <c r="D409" s="233">
        <v>2019.03</v>
      </c>
      <c r="E409" s="111" t="s">
        <v>614</v>
      </c>
      <c r="F409" s="31">
        <v>6647</v>
      </c>
      <c r="G409" s="31">
        <v>15159</v>
      </c>
      <c r="H409" s="120" t="s">
        <v>928</v>
      </c>
      <c r="I409" s="92" t="s">
        <v>35</v>
      </c>
      <c r="J409" s="27"/>
      <c r="K409" s="250"/>
    </row>
    <row r="410" spans="1:223" s="6" customFormat="1" ht="33" customHeight="1" x14ac:dyDescent="0.2">
      <c r="A410" s="21">
        <f t="shared" si="13"/>
        <v>392</v>
      </c>
      <c r="B410" s="28" t="s">
        <v>1395</v>
      </c>
      <c r="C410" s="28" t="s">
        <v>15</v>
      </c>
      <c r="D410" s="233">
        <v>2019.03</v>
      </c>
      <c r="E410" s="111" t="s">
        <v>1396</v>
      </c>
      <c r="F410" s="31">
        <v>1635</v>
      </c>
      <c r="G410" s="31">
        <v>3301</v>
      </c>
      <c r="H410" s="120" t="s">
        <v>928</v>
      </c>
      <c r="I410" s="92" t="s">
        <v>35</v>
      </c>
      <c r="J410" s="27" t="s">
        <v>1306</v>
      </c>
      <c r="K410" s="250"/>
    </row>
    <row r="411" spans="1:223" s="3" customFormat="1" ht="33" customHeight="1" x14ac:dyDescent="0.2">
      <c r="A411" s="21">
        <f t="shared" si="13"/>
        <v>393</v>
      </c>
      <c r="B411" s="28" t="s">
        <v>607</v>
      </c>
      <c r="C411" s="130" t="s">
        <v>15</v>
      </c>
      <c r="D411" s="233">
        <v>2019.03</v>
      </c>
      <c r="E411" s="111" t="s">
        <v>615</v>
      </c>
      <c r="F411" s="31">
        <v>9301</v>
      </c>
      <c r="G411" s="31">
        <v>13867</v>
      </c>
      <c r="H411" s="91" t="s">
        <v>42</v>
      </c>
      <c r="I411" s="92" t="s">
        <v>35</v>
      </c>
      <c r="J411" s="27"/>
      <c r="K411" s="251"/>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c r="AR411" s="10"/>
      <c r="AS411" s="10"/>
      <c r="AT411" s="10"/>
      <c r="AU411" s="10"/>
      <c r="AV411" s="10"/>
      <c r="AW411" s="10"/>
      <c r="AX411" s="10"/>
      <c r="AY411" s="10"/>
      <c r="AZ411" s="10"/>
      <c r="BA411" s="10"/>
      <c r="BB411" s="10"/>
      <c r="BC411" s="10"/>
      <c r="BD411" s="10"/>
      <c r="BE411" s="10"/>
      <c r="BF411" s="10"/>
      <c r="BG411" s="10"/>
      <c r="BH411" s="10"/>
      <c r="BI411" s="10"/>
      <c r="BJ411" s="10"/>
      <c r="BK411" s="10"/>
      <c r="BL411" s="10"/>
      <c r="BM411" s="10"/>
      <c r="BN411" s="10"/>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c r="EM411" s="10"/>
      <c r="EN411" s="10"/>
      <c r="EO411" s="10"/>
      <c r="EP411" s="10"/>
      <c r="EQ411" s="10"/>
      <c r="ER411" s="10"/>
      <c r="ES411" s="10"/>
      <c r="ET411" s="10"/>
      <c r="EU411" s="10"/>
      <c r="EV411" s="10"/>
      <c r="EW411" s="10"/>
      <c r="EX411" s="10"/>
      <c r="EY411" s="10"/>
      <c r="EZ411" s="10"/>
      <c r="FA411" s="10"/>
      <c r="FB411" s="10"/>
      <c r="FC411" s="10"/>
      <c r="FD411" s="10"/>
      <c r="FE411" s="10"/>
      <c r="FF411" s="10"/>
      <c r="FG411" s="10"/>
      <c r="FH411" s="1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GL411" s="10"/>
      <c r="GM411" s="10"/>
      <c r="GN411" s="10"/>
      <c r="GO411" s="10"/>
      <c r="GP411" s="10"/>
      <c r="GQ411" s="10"/>
      <c r="GR411" s="10"/>
      <c r="GS411" s="10"/>
      <c r="GT411" s="10"/>
      <c r="GU411" s="10"/>
      <c r="GV411" s="10"/>
      <c r="GW411" s="10"/>
      <c r="GX411" s="10"/>
      <c r="GY411" s="10"/>
      <c r="GZ411" s="10"/>
      <c r="HA411" s="10"/>
      <c r="HB411" s="10"/>
      <c r="HC411" s="10"/>
      <c r="HD411" s="10"/>
      <c r="HE411" s="10"/>
      <c r="HF411" s="10"/>
      <c r="HG411" s="10"/>
      <c r="HH411" s="10"/>
      <c r="HI411" s="10"/>
      <c r="HJ411" s="10"/>
      <c r="HK411" s="10"/>
      <c r="HL411" s="10"/>
      <c r="HM411" s="10"/>
      <c r="HN411" s="10"/>
      <c r="HO411" s="10"/>
    </row>
    <row r="412" spans="1:223" s="3" customFormat="1" ht="33" customHeight="1" x14ac:dyDescent="0.2">
      <c r="A412" s="21">
        <f t="shared" si="13"/>
        <v>394</v>
      </c>
      <c r="B412" s="28" t="s">
        <v>1397</v>
      </c>
      <c r="C412" s="54" t="s">
        <v>15</v>
      </c>
      <c r="D412" s="233">
        <v>2019.03</v>
      </c>
      <c r="E412" s="28" t="s">
        <v>1398</v>
      </c>
      <c r="F412" s="31">
        <v>566</v>
      </c>
      <c r="G412" s="31">
        <v>1146</v>
      </c>
      <c r="H412" s="120" t="s">
        <v>1399</v>
      </c>
      <c r="I412" s="92" t="s">
        <v>35</v>
      </c>
      <c r="J412" s="27" t="s">
        <v>1045</v>
      </c>
      <c r="K412" s="251"/>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c r="AR412" s="10"/>
      <c r="AS412" s="10"/>
      <c r="AT412" s="10"/>
      <c r="AU412" s="10"/>
      <c r="AV412" s="10"/>
      <c r="AW412" s="10"/>
      <c r="AX412" s="10"/>
      <c r="AY412" s="10"/>
      <c r="AZ412" s="10"/>
      <c r="BA412" s="10"/>
      <c r="BB412" s="10"/>
      <c r="BC412" s="10"/>
      <c r="BD412" s="10"/>
      <c r="BE412" s="10"/>
      <c r="BF412" s="10"/>
      <c r="BG412" s="10"/>
      <c r="BH412" s="10"/>
      <c r="BI412" s="10"/>
      <c r="BJ412" s="10"/>
      <c r="BK412" s="10"/>
      <c r="BL412" s="10"/>
      <c r="BM412" s="10"/>
      <c r="BN412" s="10"/>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9"/>
      <c r="DJ412" s="9"/>
      <c r="DK412" s="10"/>
      <c r="DL412" s="10"/>
      <c r="DM412" s="10"/>
      <c r="DN412" s="10"/>
      <c r="DO412" s="10"/>
      <c r="DP412" s="10"/>
      <c r="DQ412" s="10"/>
      <c r="DR412" s="10"/>
      <c r="DS412" s="10"/>
      <c r="DT412" s="10"/>
      <c r="DU412" s="10" t="s">
        <v>1400</v>
      </c>
      <c r="DV412" s="10"/>
      <c r="DW412" s="10"/>
      <c r="DX412" s="10"/>
      <c r="DY412" s="10"/>
      <c r="DZ412" s="10"/>
      <c r="EA412" s="10"/>
      <c r="EB412" s="10" t="s">
        <v>1401</v>
      </c>
      <c r="EC412" s="10"/>
      <c r="ED412" s="10"/>
      <c r="EE412" s="10"/>
      <c r="EF412" s="10"/>
      <c r="EG412" s="10"/>
      <c r="EH412" s="10"/>
      <c r="EI412" s="10"/>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0"/>
      <c r="GY412" s="10"/>
      <c r="GZ412" s="10"/>
      <c r="HA412" s="10"/>
      <c r="HB412" s="10"/>
      <c r="HC412" s="10"/>
      <c r="HD412" s="10"/>
      <c r="HE412" s="10"/>
      <c r="HF412" s="10"/>
      <c r="HG412" s="10"/>
      <c r="HH412" s="10"/>
      <c r="HI412" s="10"/>
      <c r="HJ412" s="10"/>
      <c r="HK412" s="10"/>
      <c r="HL412" s="10"/>
      <c r="HM412" s="10"/>
      <c r="HN412" s="10"/>
      <c r="HO412" s="10"/>
    </row>
    <row r="413" spans="1:223" s="3" customFormat="1" ht="33" customHeight="1" x14ac:dyDescent="0.2">
      <c r="A413" s="21">
        <f t="shared" si="13"/>
        <v>395</v>
      </c>
      <c r="B413" s="28" t="s">
        <v>1402</v>
      </c>
      <c r="C413" s="28" t="s">
        <v>15</v>
      </c>
      <c r="D413" s="233">
        <v>2019.03</v>
      </c>
      <c r="E413" s="111" t="s">
        <v>609</v>
      </c>
      <c r="F413" s="31">
        <v>2539</v>
      </c>
      <c r="G413" s="31">
        <v>5029</v>
      </c>
      <c r="H413" s="91" t="s">
        <v>42</v>
      </c>
      <c r="I413" s="92" t="s">
        <v>35</v>
      </c>
      <c r="J413" s="27"/>
      <c r="K413" s="251"/>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c r="AY413" s="10"/>
      <c r="AZ413" s="10"/>
      <c r="BA413" s="10"/>
      <c r="BB413" s="10"/>
      <c r="BC413" s="10"/>
      <c r="BD413" s="10"/>
      <c r="BE413" s="10"/>
      <c r="BF413" s="10"/>
      <c r="BG413" s="10"/>
      <c r="BH413" s="10"/>
      <c r="BI413" s="10"/>
      <c r="BJ413" s="10"/>
      <c r="BK413" s="10"/>
      <c r="BL413" s="10"/>
      <c r="BM413" s="10"/>
      <c r="BN413" s="10"/>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9"/>
      <c r="DJ413" s="9"/>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c r="EM413" s="10"/>
      <c r="EN413" s="10"/>
      <c r="EO413" s="10"/>
      <c r="EP413" s="10"/>
      <c r="EQ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c r="GR413" s="10"/>
      <c r="GS413" s="10"/>
      <c r="GT413" s="10"/>
      <c r="GU413" s="10"/>
      <c r="GV413" s="10"/>
      <c r="GW413" s="10"/>
      <c r="GX413" s="10"/>
      <c r="GY413" s="10"/>
      <c r="GZ413" s="10"/>
      <c r="HA413" s="10"/>
      <c r="HB413" s="10"/>
      <c r="HC413" s="10"/>
      <c r="HD413" s="10"/>
      <c r="HE413" s="10"/>
      <c r="HF413" s="10"/>
      <c r="HG413" s="10"/>
      <c r="HH413" s="10"/>
      <c r="HI413" s="10"/>
      <c r="HJ413" s="10"/>
      <c r="HK413" s="10"/>
      <c r="HL413" s="10"/>
      <c r="HM413" s="10"/>
      <c r="HN413" s="10"/>
      <c r="HO413" s="10"/>
    </row>
    <row r="414" spans="1:223" s="3" customFormat="1" ht="33" customHeight="1" x14ac:dyDescent="0.2">
      <c r="A414" s="21">
        <f t="shared" si="13"/>
        <v>396</v>
      </c>
      <c r="B414" s="28" t="s">
        <v>1403</v>
      </c>
      <c r="C414" s="28" t="s">
        <v>15</v>
      </c>
      <c r="D414" s="233">
        <v>2019.04</v>
      </c>
      <c r="E414" s="111" t="s">
        <v>626</v>
      </c>
      <c r="F414" s="31">
        <v>4110</v>
      </c>
      <c r="G414" s="31">
        <v>9360</v>
      </c>
      <c r="H414" s="91" t="s">
        <v>43</v>
      </c>
      <c r="I414" s="92" t="s">
        <v>53</v>
      </c>
      <c r="J414" s="27"/>
      <c r="K414" s="251"/>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10"/>
      <c r="AY414" s="10"/>
      <c r="AZ414" s="10"/>
      <c r="BA414" s="10"/>
      <c r="BB414" s="10"/>
      <c r="BC414" s="10"/>
      <c r="BD414" s="10"/>
      <c r="BE414" s="10"/>
      <c r="BF414" s="10"/>
      <c r="BG414" s="10"/>
      <c r="BH414" s="10"/>
      <c r="BI414" s="10"/>
      <c r="BJ414" s="10"/>
      <c r="BK414" s="10"/>
      <c r="BL414" s="10"/>
      <c r="BM414" s="10"/>
      <c r="BN414" s="10"/>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0"/>
      <c r="GY414" s="10"/>
      <c r="GZ414" s="10"/>
      <c r="HA414" s="10"/>
      <c r="HB414" s="10"/>
      <c r="HC414" s="10"/>
      <c r="HD414" s="10"/>
      <c r="HE414" s="10"/>
      <c r="HF414" s="10"/>
      <c r="HG414" s="10"/>
      <c r="HH414" s="10"/>
      <c r="HI414" s="10"/>
      <c r="HJ414" s="10"/>
      <c r="HK414" s="10"/>
      <c r="HL414" s="10"/>
      <c r="HM414" s="10"/>
      <c r="HN414" s="10"/>
      <c r="HO414" s="10"/>
    </row>
    <row r="415" spans="1:223" s="3" customFormat="1" ht="33" customHeight="1" x14ac:dyDescent="0.2">
      <c r="A415" s="21">
        <f t="shared" si="13"/>
        <v>397</v>
      </c>
      <c r="B415" s="28" t="s">
        <v>1404</v>
      </c>
      <c r="C415" s="28" t="s">
        <v>15</v>
      </c>
      <c r="D415" s="233">
        <v>2019.04</v>
      </c>
      <c r="E415" s="111" t="s">
        <v>623</v>
      </c>
      <c r="F415" s="31">
        <v>11749</v>
      </c>
      <c r="G415" s="31">
        <v>24371</v>
      </c>
      <c r="H415" s="91" t="s">
        <v>43</v>
      </c>
      <c r="I415" s="92" t="s">
        <v>53</v>
      </c>
      <c r="J415" s="27"/>
      <c r="K415" s="251"/>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c r="AY415" s="10"/>
      <c r="AZ415" s="10"/>
      <c r="BA415" s="10"/>
      <c r="BB415" s="10"/>
      <c r="BC415" s="10"/>
      <c r="BD415" s="10"/>
      <c r="BE415" s="10"/>
      <c r="BF415" s="10"/>
      <c r="BG415" s="10"/>
      <c r="BH415" s="10"/>
      <c r="BI415" s="10"/>
      <c r="BJ415" s="10"/>
      <c r="BK415" s="10"/>
      <c r="BL415" s="10"/>
      <c r="BM415" s="10"/>
      <c r="BN415" s="10"/>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t="s">
        <v>1405</v>
      </c>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0"/>
      <c r="GY415" s="10"/>
      <c r="GZ415" s="10"/>
      <c r="HA415" s="10"/>
      <c r="HB415" s="10"/>
      <c r="HC415" s="10"/>
      <c r="HD415" s="10"/>
      <c r="HE415" s="10"/>
      <c r="HF415" s="10"/>
      <c r="HG415" s="10"/>
      <c r="HH415" s="10"/>
      <c r="HI415" s="10"/>
      <c r="HJ415" s="10"/>
      <c r="HK415" s="10"/>
      <c r="HL415" s="10"/>
      <c r="HM415" s="10"/>
      <c r="HN415" s="10"/>
      <c r="HO415" s="10"/>
    </row>
    <row r="416" spans="1:223" s="3" customFormat="1" ht="33" customHeight="1" x14ac:dyDescent="0.2">
      <c r="A416" s="21">
        <f t="shared" si="13"/>
        <v>398</v>
      </c>
      <c r="B416" s="28" t="s">
        <v>1406</v>
      </c>
      <c r="C416" s="28" t="s">
        <v>15</v>
      </c>
      <c r="D416" s="233">
        <v>2019.05</v>
      </c>
      <c r="E416" s="111" t="s">
        <v>637</v>
      </c>
      <c r="F416" s="31">
        <v>4349</v>
      </c>
      <c r="G416" s="31">
        <v>11031</v>
      </c>
      <c r="H416" s="91" t="s">
        <v>43</v>
      </c>
      <c r="I416" s="92" t="s">
        <v>53</v>
      </c>
      <c r="J416" s="27"/>
      <c r="K416" s="251"/>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10"/>
      <c r="AY416" s="10"/>
      <c r="AZ416" s="10"/>
      <c r="BA416" s="10"/>
      <c r="BB416" s="10"/>
      <c r="BC416" s="10"/>
      <c r="BD416" s="10"/>
      <c r="BE416" s="10"/>
      <c r="BF416" s="10"/>
      <c r="BG416" s="10"/>
      <c r="BH416" s="10"/>
      <c r="BI416" s="10"/>
      <c r="BJ416" s="10"/>
      <c r="BK416" s="10"/>
      <c r="BL416" s="10"/>
      <c r="BM416" s="10"/>
      <c r="BN416" s="10"/>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t="s">
        <v>1407</v>
      </c>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0"/>
      <c r="GY416" s="10"/>
      <c r="GZ416" s="10"/>
      <c r="HA416" s="10"/>
      <c r="HB416" s="10"/>
      <c r="HC416" s="10"/>
      <c r="HD416" s="10"/>
      <c r="HE416" s="10"/>
      <c r="HF416" s="10"/>
      <c r="HG416" s="10"/>
      <c r="HH416" s="10"/>
      <c r="HI416" s="10"/>
      <c r="HJ416" s="10"/>
      <c r="HK416" s="10"/>
      <c r="HL416" s="10"/>
      <c r="HM416" s="10"/>
      <c r="HN416" s="10"/>
      <c r="HO416" s="10"/>
    </row>
    <row r="417" spans="1:223" s="3" customFormat="1" ht="33" customHeight="1" x14ac:dyDescent="0.2">
      <c r="A417" s="21">
        <f t="shared" si="13"/>
        <v>399</v>
      </c>
      <c r="B417" s="28" t="s">
        <v>1408</v>
      </c>
      <c r="C417" s="54" t="s">
        <v>15</v>
      </c>
      <c r="D417" s="233">
        <v>2019.08</v>
      </c>
      <c r="E417" s="111" t="s">
        <v>674</v>
      </c>
      <c r="F417" s="31">
        <v>1289</v>
      </c>
      <c r="G417" s="31">
        <v>2784</v>
      </c>
      <c r="H417" s="91" t="s">
        <v>619</v>
      </c>
      <c r="I417" s="92" t="s">
        <v>35</v>
      </c>
      <c r="J417" s="27" t="s">
        <v>911</v>
      </c>
      <c r="K417" s="251"/>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c r="AR417" s="10"/>
      <c r="AS417" s="10"/>
      <c r="AT417" s="10"/>
      <c r="AU417" s="10"/>
      <c r="AV417" s="10"/>
      <c r="AW417" s="10"/>
      <c r="AX417" s="10"/>
      <c r="AY417" s="10"/>
      <c r="AZ417" s="10"/>
      <c r="BA417" s="10"/>
      <c r="BB417" s="10"/>
      <c r="BC417" s="10"/>
      <c r="BD417" s="10"/>
      <c r="BE417" s="10"/>
      <c r="BF417" s="10"/>
      <c r="BG417" s="10"/>
      <c r="BH417" s="10"/>
      <c r="BI417" s="10"/>
      <c r="BJ417" s="10"/>
      <c r="BK417" s="10"/>
      <c r="BL417" s="10"/>
      <c r="BM417" s="10"/>
      <c r="BN417" s="10"/>
      <c r="BO417" s="10"/>
      <c r="BP417" s="10"/>
      <c r="BQ417" s="10"/>
      <c r="BR417" s="10"/>
      <c r="BS417" s="10"/>
      <c r="BT417" s="10"/>
      <c r="BU417" s="10"/>
      <c r="BV417" s="10"/>
      <c r="BW417" s="10"/>
      <c r="BX417" s="10"/>
      <c r="BY417" s="10"/>
      <c r="BZ417" s="10"/>
      <c r="CA417" s="10"/>
      <c r="CB417" s="10"/>
      <c r="CC417" s="10"/>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c r="EM417" s="10"/>
      <c r="EN417" s="10"/>
      <c r="EO417" s="10"/>
      <c r="EP417" s="10"/>
      <c r="EQ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0"/>
      <c r="GY417" s="10"/>
      <c r="GZ417" s="10"/>
      <c r="HA417" s="10"/>
      <c r="HB417" s="10"/>
      <c r="HC417" s="10"/>
      <c r="HD417" s="10"/>
      <c r="HE417" s="10"/>
      <c r="HF417" s="10"/>
      <c r="HG417" s="10"/>
      <c r="HH417" s="10"/>
      <c r="HI417" s="10"/>
      <c r="HJ417" s="10"/>
      <c r="HK417" s="10"/>
      <c r="HL417" s="10"/>
      <c r="HM417" s="10"/>
      <c r="HN417" s="10"/>
      <c r="HO417" s="10"/>
    </row>
    <row r="418" spans="1:223" s="3" customFormat="1" ht="33" customHeight="1" x14ac:dyDescent="0.2">
      <c r="A418" s="21">
        <f t="shared" si="13"/>
        <v>400</v>
      </c>
      <c r="B418" s="28" t="s">
        <v>1409</v>
      </c>
      <c r="C418" s="28" t="s">
        <v>15</v>
      </c>
      <c r="D418" s="233">
        <v>2019.09</v>
      </c>
      <c r="E418" s="111" t="s">
        <v>678</v>
      </c>
      <c r="F418" s="31">
        <v>1277</v>
      </c>
      <c r="G418" s="31">
        <v>2419</v>
      </c>
      <c r="H418" s="91" t="s">
        <v>43</v>
      </c>
      <c r="I418" s="92" t="s">
        <v>53</v>
      </c>
      <c r="J418" s="27" t="s">
        <v>1410</v>
      </c>
      <c r="K418" s="251"/>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c r="AR418" s="10"/>
      <c r="AS418" s="10"/>
      <c r="AT418" s="10"/>
      <c r="AU418" s="10"/>
      <c r="AV418" s="10"/>
      <c r="AW418" s="10"/>
      <c r="AX418" s="10"/>
      <c r="AY418" s="10"/>
      <c r="AZ418" s="10"/>
      <c r="BA418" s="10"/>
      <c r="BB418" s="10"/>
      <c r="BC418" s="10"/>
      <c r="BD418" s="10"/>
      <c r="BE418" s="10"/>
      <c r="BF418" s="10"/>
      <c r="BG418" s="10"/>
      <c r="BH418" s="10"/>
      <c r="BI418" s="10"/>
      <c r="BJ418" s="10"/>
      <c r="BK418" s="10"/>
      <c r="BL418" s="10"/>
      <c r="BM418" s="10"/>
      <c r="BN418" s="10"/>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0"/>
      <c r="GY418" s="10"/>
      <c r="GZ418" s="10"/>
      <c r="HA418" s="10"/>
      <c r="HB418" s="10"/>
      <c r="HC418" s="10"/>
      <c r="HD418" s="10"/>
      <c r="HE418" s="10"/>
      <c r="HF418" s="10"/>
      <c r="HG418" s="10"/>
      <c r="HH418" s="10"/>
      <c r="HI418" s="10"/>
      <c r="HJ418" s="10"/>
      <c r="HK418" s="10"/>
      <c r="HL418" s="10"/>
      <c r="HM418" s="10"/>
      <c r="HN418" s="10"/>
      <c r="HO418" s="10"/>
    </row>
    <row r="419" spans="1:223" s="3" customFormat="1" ht="33" customHeight="1" x14ac:dyDescent="0.2">
      <c r="A419" s="21">
        <f t="shared" si="13"/>
        <v>401</v>
      </c>
      <c r="B419" s="28" t="s">
        <v>1411</v>
      </c>
      <c r="C419" s="28" t="s">
        <v>15</v>
      </c>
      <c r="D419" s="233">
        <v>2019.09</v>
      </c>
      <c r="E419" s="111" t="s">
        <v>684</v>
      </c>
      <c r="F419" s="31">
        <v>410</v>
      </c>
      <c r="G419" s="31">
        <v>780</v>
      </c>
      <c r="H419" s="91" t="s">
        <v>43</v>
      </c>
      <c r="I419" s="92" t="s">
        <v>53</v>
      </c>
      <c r="J419" s="27" t="s">
        <v>1306</v>
      </c>
      <c r="K419" s="251"/>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c r="AR419" s="10"/>
      <c r="AS419" s="10"/>
      <c r="AT419" s="10"/>
      <c r="AU419" s="10"/>
      <c r="AV419" s="10"/>
      <c r="AW419" s="10"/>
      <c r="AX419" s="10"/>
      <c r="AY419" s="10"/>
      <c r="AZ419" s="10"/>
      <c r="BA419" s="10"/>
      <c r="BB419" s="10"/>
      <c r="BC419" s="10"/>
      <c r="BD419" s="10"/>
      <c r="BE419" s="10"/>
      <c r="BF419" s="10"/>
      <c r="BG419" s="10"/>
      <c r="BH419" s="10"/>
      <c r="BI419" s="10"/>
      <c r="BJ419" s="10"/>
      <c r="BK419" s="10"/>
      <c r="BL419" s="10"/>
      <c r="BM419" s="10"/>
      <c r="BN419" s="10"/>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ET419" s="10"/>
      <c r="EU419" s="10"/>
      <c r="EV419" s="10"/>
      <c r="EW419" s="10"/>
      <c r="EX419" s="10"/>
      <c r="EY419" s="10"/>
      <c r="EZ419" s="10"/>
      <c r="FA419" s="10"/>
      <c r="FB419" s="10"/>
      <c r="FC419" s="10"/>
      <c r="FD419" s="10"/>
      <c r="FE419" s="10"/>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0"/>
      <c r="GY419" s="10"/>
      <c r="GZ419" s="10"/>
      <c r="HA419" s="10"/>
      <c r="HB419" s="10"/>
      <c r="HC419" s="10"/>
      <c r="HD419" s="10"/>
      <c r="HE419" s="10"/>
      <c r="HF419" s="10"/>
      <c r="HG419" s="10"/>
      <c r="HH419" s="10"/>
      <c r="HI419" s="10"/>
      <c r="HJ419" s="10"/>
      <c r="HK419" s="10"/>
      <c r="HL419" s="10"/>
      <c r="HM419" s="10"/>
      <c r="HN419" s="10"/>
      <c r="HO419" s="10"/>
    </row>
    <row r="420" spans="1:223" s="3" customFormat="1" ht="33" customHeight="1" x14ac:dyDescent="0.2">
      <c r="A420" s="21">
        <f t="shared" si="13"/>
        <v>402</v>
      </c>
      <c r="B420" s="28" t="s">
        <v>1412</v>
      </c>
      <c r="C420" s="28" t="s">
        <v>15</v>
      </c>
      <c r="D420" s="233">
        <v>2019.09</v>
      </c>
      <c r="E420" s="111" t="s">
        <v>686</v>
      </c>
      <c r="F420" s="31">
        <v>2212</v>
      </c>
      <c r="G420" s="31">
        <v>3718</v>
      </c>
      <c r="H420" s="120" t="s">
        <v>1179</v>
      </c>
      <c r="I420" s="92" t="s">
        <v>53</v>
      </c>
      <c r="J420" s="27" t="s">
        <v>1252</v>
      </c>
      <c r="K420" s="251"/>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c r="AR420" s="10"/>
      <c r="AS420" s="10"/>
      <c r="AT420" s="10"/>
      <c r="AU420" s="10"/>
      <c r="AV420" s="10"/>
      <c r="AW420" s="10"/>
      <c r="AX420" s="10"/>
      <c r="AY420" s="10"/>
      <c r="AZ420" s="10"/>
      <c r="BA420" s="10"/>
      <c r="BB420" s="10"/>
      <c r="BC420" s="10"/>
      <c r="BD420" s="10"/>
      <c r="BE420" s="10"/>
      <c r="BF420" s="10"/>
      <c r="BG420" s="10"/>
      <c r="BH420" s="10"/>
      <c r="BI420" s="10"/>
      <c r="BJ420" s="10"/>
      <c r="BK420" s="10"/>
      <c r="BL420" s="10"/>
      <c r="BM420" s="10"/>
      <c r="BN420" s="10"/>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c r="EM420" s="10"/>
      <c r="EN420" s="10"/>
      <c r="EO420" s="10"/>
      <c r="EP420" s="10"/>
      <c r="EQ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0"/>
      <c r="GY420" s="10"/>
      <c r="GZ420" s="10"/>
      <c r="HA420" s="10"/>
      <c r="HB420" s="10"/>
      <c r="HC420" s="10"/>
      <c r="HD420" s="10"/>
      <c r="HE420" s="10"/>
      <c r="HF420" s="10"/>
      <c r="HG420" s="10"/>
      <c r="HH420" s="10"/>
      <c r="HI420" s="10"/>
      <c r="HJ420" s="10"/>
      <c r="HK420" s="10"/>
      <c r="HL420" s="10"/>
      <c r="HM420" s="10"/>
      <c r="HN420" s="10"/>
      <c r="HO420" s="10"/>
    </row>
    <row r="421" spans="1:223" s="3" customFormat="1" ht="33" customHeight="1" x14ac:dyDescent="0.2">
      <c r="A421" s="21">
        <f t="shared" si="13"/>
        <v>403</v>
      </c>
      <c r="B421" s="28" t="s">
        <v>1413</v>
      </c>
      <c r="C421" s="54" t="s">
        <v>15</v>
      </c>
      <c r="D421" s="233" t="s">
        <v>1039</v>
      </c>
      <c r="E421" s="111" t="s">
        <v>644</v>
      </c>
      <c r="F421" s="31">
        <v>4381</v>
      </c>
      <c r="G421" s="31">
        <v>8668</v>
      </c>
      <c r="H421" s="91" t="s">
        <v>43</v>
      </c>
      <c r="I421" s="92" t="s">
        <v>53</v>
      </c>
      <c r="J421" s="27" t="s">
        <v>1306</v>
      </c>
      <c r="K421" s="251"/>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c r="AR421" s="10"/>
      <c r="AS421" s="10"/>
      <c r="AT421" s="10"/>
      <c r="AU421" s="10"/>
      <c r="AV421" s="10"/>
      <c r="AW421" s="10"/>
      <c r="AX421" s="10"/>
      <c r="AY421" s="10"/>
      <c r="AZ421" s="10"/>
      <c r="BA421" s="10"/>
      <c r="BB421" s="10"/>
      <c r="BC421" s="10"/>
      <c r="BD421" s="10"/>
      <c r="BE421" s="10"/>
      <c r="BF421" s="10"/>
      <c r="BG421" s="10"/>
      <c r="BH421" s="10"/>
      <c r="BI421" s="10"/>
      <c r="BJ421" s="10"/>
      <c r="BK421" s="10"/>
      <c r="BL421" s="10"/>
      <c r="BM421" s="10"/>
      <c r="BN421" s="10"/>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c r="EM421" s="10"/>
      <c r="EN421" s="10"/>
      <c r="EO421" s="10"/>
      <c r="EP421" s="10"/>
      <c r="EQ421" s="10"/>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0"/>
      <c r="GY421" s="10"/>
      <c r="GZ421" s="10"/>
      <c r="HA421" s="10"/>
      <c r="HB421" s="10"/>
      <c r="HC421" s="10"/>
      <c r="HD421" s="10"/>
      <c r="HE421" s="10"/>
      <c r="HF421" s="10"/>
      <c r="HG421" s="10"/>
      <c r="HH421" s="10"/>
      <c r="HI421" s="10"/>
      <c r="HJ421" s="10"/>
      <c r="HK421" s="10"/>
      <c r="HL421" s="10"/>
      <c r="HM421" s="10"/>
      <c r="HN421" s="10"/>
      <c r="HO421" s="10"/>
    </row>
    <row r="422" spans="1:223" s="3" customFormat="1" ht="33" customHeight="1" x14ac:dyDescent="0.2">
      <c r="A422" s="21">
        <f t="shared" si="13"/>
        <v>404</v>
      </c>
      <c r="B422" s="28" t="s">
        <v>1414</v>
      </c>
      <c r="C422" s="28" t="s">
        <v>15</v>
      </c>
      <c r="D422" s="233" t="s">
        <v>1039</v>
      </c>
      <c r="E422" s="111" t="s">
        <v>691</v>
      </c>
      <c r="F422" s="31">
        <v>2778</v>
      </c>
      <c r="G422" s="31">
        <v>6797</v>
      </c>
      <c r="H422" s="120" t="s">
        <v>928</v>
      </c>
      <c r="I422" s="92" t="s">
        <v>53</v>
      </c>
      <c r="J422" s="27" t="s">
        <v>1415</v>
      </c>
      <c r="K422" s="251"/>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c r="AR422" s="10"/>
      <c r="AS422" s="10"/>
      <c r="AT422" s="10"/>
      <c r="AU422" s="10"/>
      <c r="AV422" s="10"/>
      <c r="AW422" s="10"/>
      <c r="AX422" s="10"/>
      <c r="AY422" s="10"/>
      <c r="AZ422" s="10"/>
      <c r="BA422" s="10"/>
      <c r="BB422" s="10"/>
      <c r="BC422" s="10"/>
      <c r="BD422" s="10"/>
      <c r="BE422" s="10"/>
      <c r="BF422" s="10"/>
      <c r="BG422" s="10"/>
      <c r="BH422" s="10"/>
      <c r="BI422" s="10"/>
      <c r="BJ422" s="10"/>
      <c r="BK422" s="10"/>
      <c r="BL422" s="10"/>
      <c r="BM422" s="10"/>
      <c r="BN422" s="10"/>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c r="GR422" s="10"/>
      <c r="GS422" s="10"/>
      <c r="GT422" s="10"/>
      <c r="GU422" s="10"/>
      <c r="GV422" s="10"/>
      <c r="GW422" s="10"/>
      <c r="GX422" s="10"/>
      <c r="GY422" s="10"/>
      <c r="GZ422" s="10"/>
      <c r="HA422" s="10"/>
      <c r="HB422" s="10"/>
      <c r="HC422" s="10"/>
      <c r="HD422" s="10"/>
      <c r="HE422" s="10"/>
      <c r="HF422" s="10"/>
      <c r="HG422" s="10"/>
      <c r="HH422" s="10"/>
      <c r="HI422" s="10"/>
      <c r="HJ422" s="10"/>
      <c r="HK422" s="10"/>
      <c r="HL422" s="10"/>
      <c r="HM422" s="10"/>
      <c r="HN422" s="10"/>
      <c r="HO422" s="10"/>
    </row>
    <row r="423" spans="1:223" s="3" customFormat="1" ht="33" customHeight="1" x14ac:dyDescent="0.2">
      <c r="A423" s="21">
        <f t="shared" si="13"/>
        <v>405</v>
      </c>
      <c r="B423" s="28" t="s">
        <v>1416</v>
      </c>
      <c r="C423" s="28" t="s">
        <v>15</v>
      </c>
      <c r="D423" s="233" t="s">
        <v>1417</v>
      </c>
      <c r="E423" s="111" t="s">
        <v>145</v>
      </c>
      <c r="F423" s="31">
        <v>339</v>
      </c>
      <c r="G423" s="31">
        <v>913</v>
      </c>
      <c r="H423" s="91" t="s">
        <v>986</v>
      </c>
      <c r="I423" s="92" t="s">
        <v>53</v>
      </c>
      <c r="J423" s="27"/>
      <c r="K423" s="251"/>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c r="AR423" s="10"/>
      <c r="AS423" s="10"/>
      <c r="AT423" s="10"/>
      <c r="AU423" s="10"/>
      <c r="AV423" s="10"/>
      <c r="AW423" s="10"/>
      <c r="AX423" s="10"/>
      <c r="AY423" s="10"/>
      <c r="AZ423" s="10"/>
      <c r="BA423" s="10"/>
      <c r="BB423" s="10"/>
      <c r="BC423" s="10"/>
      <c r="BD423" s="10"/>
      <c r="BE423" s="10"/>
      <c r="BF423" s="10"/>
      <c r="BG423" s="10"/>
      <c r="BH423" s="10"/>
      <c r="BI423" s="10"/>
      <c r="BJ423" s="10"/>
      <c r="BK423" s="10"/>
      <c r="BL423" s="10"/>
      <c r="BM423" s="10"/>
      <c r="BN423" s="10"/>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c r="EM423" s="10"/>
      <c r="EN423" s="10"/>
      <c r="EO423" s="10"/>
      <c r="EP423" s="10"/>
      <c r="EQ423" s="10"/>
      <c r="ER423" s="10"/>
      <c r="ES423" s="10"/>
      <c r="ET423" s="10"/>
      <c r="EU423" s="10"/>
      <c r="EV423" s="10"/>
      <c r="EW423" s="10"/>
      <c r="EX423" s="10"/>
      <c r="EY423" s="10"/>
      <c r="EZ423" s="10"/>
      <c r="FA423" s="10"/>
      <c r="FB423" s="10"/>
      <c r="FC423" s="10"/>
      <c r="FD423" s="10"/>
      <c r="FE423" s="10"/>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0"/>
      <c r="GY423" s="10"/>
      <c r="GZ423" s="10"/>
      <c r="HA423" s="10"/>
      <c r="HB423" s="10"/>
      <c r="HC423" s="10"/>
      <c r="HD423" s="10"/>
      <c r="HE423" s="10"/>
      <c r="HF423" s="10"/>
      <c r="HG423" s="10"/>
      <c r="HH423" s="10"/>
      <c r="HI423" s="10"/>
      <c r="HJ423" s="10"/>
      <c r="HK423" s="10"/>
      <c r="HL423" s="10"/>
      <c r="HM423" s="10"/>
      <c r="HN423" s="10"/>
      <c r="HO423" s="10"/>
    </row>
    <row r="424" spans="1:223" s="3" customFormat="1" ht="33" customHeight="1" x14ac:dyDescent="0.2">
      <c r="A424" s="21">
        <f t="shared" si="13"/>
        <v>406</v>
      </c>
      <c r="B424" s="35" t="s">
        <v>1418</v>
      </c>
      <c r="C424" s="35" t="s">
        <v>15</v>
      </c>
      <c r="D424" s="237">
        <v>2019.11</v>
      </c>
      <c r="E424" s="104" t="s">
        <v>699</v>
      </c>
      <c r="F424" s="161">
        <v>1504</v>
      </c>
      <c r="G424" s="161">
        <v>2876</v>
      </c>
      <c r="H424" s="91" t="s">
        <v>43</v>
      </c>
      <c r="I424" s="105" t="s">
        <v>53</v>
      </c>
      <c r="J424" s="27" t="s">
        <v>1306</v>
      </c>
      <c r="K424" s="251"/>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c r="AR424" s="10"/>
      <c r="AS424" s="10"/>
      <c r="AT424" s="10"/>
      <c r="AU424" s="10"/>
      <c r="AV424" s="10"/>
      <c r="AW424" s="10"/>
      <c r="AX424" s="10"/>
      <c r="AY424" s="10"/>
      <c r="AZ424" s="10"/>
      <c r="BA424" s="10"/>
      <c r="BB424" s="10"/>
      <c r="BC424" s="10"/>
      <c r="BD424" s="10"/>
      <c r="BE424" s="10"/>
      <c r="BF424" s="10"/>
      <c r="BG424" s="10"/>
      <c r="BH424" s="10"/>
      <c r="BI424" s="10"/>
      <c r="BJ424" s="10"/>
      <c r="BK424" s="10"/>
      <c r="BL424" s="10"/>
      <c r="BM424" s="10"/>
      <c r="BN424" s="10"/>
      <c r="BO424" s="10"/>
      <c r="BP424" s="10"/>
      <c r="BQ424" s="10"/>
      <c r="BR424" s="10"/>
      <c r="BS424" s="10"/>
      <c r="BT424" s="10"/>
      <c r="BU424" s="10"/>
      <c r="BV424" s="10"/>
      <c r="BW424" s="10"/>
      <c r="BX424" s="10"/>
      <c r="BY424" s="10"/>
      <c r="BZ424" s="10"/>
      <c r="CA424" s="10"/>
      <c r="CB424" s="10"/>
      <c r="CC424" s="10"/>
      <c r="CD424" s="10"/>
      <c r="CE424" s="10"/>
      <c r="CF424" s="10"/>
      <c r="CG424" s="10"/>
      <c r="CH424" s="10"/>
      <c r="CI424" s="10"/>
      <c r="CJ424" s="10"/>
      <c r="CK424" s="10"/>
      <c r="CL424" s="10"/>
      <c r="CM424" s="10"/>
      <c r="CN424" s="10"/>
      <c r="CO424" s="10"/>
      <c r="CP424" s="10"/>
      <c r="CQ424" s="10"/>
      <c r="CR424" s="10"/>
      <c r="CS424" s="10"/>
      <c r="CT424" s="10"/>
      <c r="CU424" s="10"/>
      <c r="CV424" s="10"/>
      <c r="CW424" s="10"/>
      <c r="CX424" s="10"/>
      <c r="CY424" s="10"/>
      <c r="CZ424" s="10"/>
      <c r="DA424" s="10"/>
      <c r="DB424" s="10"/>
      <c r="DC424" s="10"/>
      <c r="DD424" s="10"/>
      <c r="DE424" s="10"/>
      <c r="DF424" s="10"/>
      <c r="DG424" s="10"/>
      <c r="DH424" s="10"/>
      <c r="DI424" s="10"/>
      <c r="DJ424" s="10"/>
      <c r="DK424" s="10"/>
      <c r="DL424" s="10"/>
      <c r="DM424" s="10"/>
      <c r="DN424" s="10"/>
      <c r="DO424" s="10"/>
      <c r="DP424" s="10"/>
      <c r="DQ424" s="10"/>
      <c r="DR424" s="10"/>
      <c r="DS424" s="10"/>
      <c r="DT424" s="10"/>
      <c r="DU424" s="10"/>
      <c r="DV424" s="10"/>
      <c r="DW424" s="10"/>
      <c r="DX424" s="10"/>
      <c r="DY424" s="10"/>
      <c r="DZ424" s="10"/>
      <c r="EA424" s="10"/>
      <c r="EB424" s="10"/>
      <c r="EC424" s="10"/>
      <c r="ED424" s="10"/>
      <c r="EE424" s="10"/>
      <c r="EF424" s="10"/>
      <c r="EG424" s="10"/>
      <c r="EH424" s="10"/>
      <c r="EI424" s="10"/>
      <c r="EJ424" s="10"/>
      <c r="EK424" s="10"/>
      <c r="EL424" s="10"/>
      <c r="EM424" s="10"/>
      <c r="EN424" s="10"/>
      <c r="EO424" s="10"/>
      <c r="EP424" s="10"/>
      <c r="EQ424" s="10"/>
      <c r="ER424" s="10"/>
      <c r="ES424" s="10"/>
      <c r="ET424" s="10"/>
      <c r="EU424" s="10"/>
      <c r="EV424" s="10"/>
      <c r="EW424" s="10"/>
      <c r="EX424" s="10"/>
      <c r="EY424" s="10"/>
      <c r="EZ424" s="10"/>
      <c r="FA424" s="10"/>
      <c r="FB424" s="10"/>
      <c r="FC424" s="10"/>
      <c r="FD424" s="10"/>
      <c r="FE424" s="10"/>
      <c r="FF424" s="10"/>
      <c r="FG424" s="10"/>
      <c r="FH424" s="10"/>
      <c r="FI424" s="10"/>
      <c r="FJ424" s="10"/>
      <c r="FK424" s="10"/>
      <c r="FL424" s="10"/>
      <c r="FM424" s="10"/>
      <c r="FN424" s="10"/>
      <c r="FO424" s="10"/>
      <c r="FP424" s="10"/>
      <c r="FQ424" s="10"/>
      <c r="FR424" s="10"/>
      <c r="FS424" s="10"/>
      <c r="FT424" s="10"/>
      <c r="FU424" s="10"/>
      <c r="FV424" s="10"/>
      <c r="FW424" s="10"/>
      <c r="FX424" s="10"/>
      <c r="FY424" s="10"/>
      <c r="FZ424" s="10"/>
      <c r="GA424" s="10"/>
      <c r="GB424" s="10"/>
      <c r="GC424" s="10"/>
      <c r="GD424" s="10"/>
      <c r="GE424" s="10"/>
      <c r="GF424" s="10"/>
      <c r="GG424" s="10"/>
      <c r="GH424" s="10"/>
      <c r="GI424" s="10"/>
      <c r="GJ424" s="10"/>
      <c r="GK424" s="10"/>
      <c r="GL424" s="10"/>
      <c r="GM424" s="10"/>
      <c r="GN424" s="10"/>
      <c r="GO424" s="10"/>
      <c r="GP424" s="10"/>
      <c r="GQ424" s="10"/>
      <c r="GR424" s="10"/>
      <c r="GS424" s="10"/>
      <c r="GT424" s="10"/>
      <c r="GU424" s="10"/>
      <c r="GV424" s="10"/>
      <c r="GW424" s="10"/>
      <c r="GX424" s="10"/>
      <c r="GY424" s="10"/>
      <c r="GZ424" s="10"/>
      <c r="HA424" s="10"/>
      <c r="HB424" s="10"/>
      <c r="HC424" s="10"/>
      <c r="HD424" s="10"/>
      <c r="HE424" s="10"/>
      <c r="HF424" s="10"/>
      <c r="HG424" s="10"/>
      <c r="HH424" s="10"/>
      <c r="HI424" s="10"/>
      <c r="HJ424" s="10"/>
      <c r="HK424" s="10"/>
      <c r="HL424" s="10"/>
      <c r="HM424" s="10"/>
      <c r="HN424" s="10"/>
      <c r="HO424" s="10"/>
    </row>
    <row r="425" spans="1:223" s="3" customFormat="1" ht="33" customHeight="1" x14ac:dyDescent="0.2">
      <c r="A425" s="21">
        <f t="shared" si="13"/>
        <v>407</v>
      </c>
      <c r="B425" s="252" t="s">
        <v>1419</v>
      </c>
      <c r="C425" s="253" t="s">
        <v>15</v>
      </c>
      <c r="D425" s="232">
        <v>2019.11</v>
      </c>
      <c r="E425" s="107" t="s">
        <v>700</v>
      </c>
      <c r="F425" s="108">
        <v>1158</v>
      </c>
      <c r="G425" s="108">
        <v>2011</v>
      </c>
      <c r="H425" s="109" t="s">
        <v>43</v>
      </c>
      <c r="I425" s="110" t="s">
        <v>53</v>
      </c>
      <c r="J425" s="27" t="s">
        <v>1306</v>
      </c>
      <c r="K425" s="251"/>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c r="AR425" s="10"/>
      <c r="AS425" s="10"/>
      <c r="AT425" s="10"/>
      <c r="AU425" s="10"/>
      <c r="AV425" s="10"/>
      <c r="AW425" s="10"/>
      <c r="AX425" s="10"/>
      <c r="AY425" s="10"/>
      <c r="AZ425" s="10"/>
      <c r="BA425" s="10"/>
      <c r="BB425" s="10"/>
      <c r="BC425" s="10"/>
      <c r="BD425" s="10"/>
      <c r="BE425" s="10"/>
      <c r="BF425" s="10"/>
      <c r="BG425" s="10"/>
      <c r="BH425" s="10"/>
      <c r="BI425" s="10"/>
      <c r="BJ425" s="10"/>
      <c r="BK425" s="10"/>
      <c r="BL425" s="10"/>
      <c r="BM425" s="10"/>
      <c r="BN425" s="10"/>
      <c r="BO425" s="10"/>
      <c r="BP425" s="10"/>
      <c r="BQ425" s="10"/>
      <c r="BR425" s="10"/>
      <c r="BS425" s="10"/>
      <c r="BT425" s="10"/>
      <c r="BU425" s="10"/>
      <c r="BV425" s="10"/>
      <c r="BW425" s="10"/>
      <c r="BX425" s="10"/>
      <c r="BY425" s="10"/>
      <c r="BZ425" s="10"/>
      <c r="CA425" s="10"/>
      <c r="CB425" s="10"/>
      <c r="CC425" s="10"/>
      <c r="CD425" s="10"/>
      <c r="CE425" s="10"/>
      <c r="CF425" s="10"/>
      <c r="CG425" s="10"/>
      <c r="CH425" s="10"/>
      <c r="CI425" s="10"/>
      <c r="CJ425" s="10"/>
      <c r="CK425" s="10"/>
      <c r="CL425" s="10"/>
      <c r="CM425" s="10"/>
      <c r="CN425" s="10"/>
      <c r="CO425" s="10"/>
      <c r="CP425" s="10"/>
      <c r="CQ425" s="10"/>
      <c r="CR425" s="10"/>
      <c r="CS425" s="10"/>
      <c r="CT425" s="10"/>
      <c r="CU425" s="10"/>
      <c r="CV425" s="10"/>
      <c r="CW425" s="10"/>
      <c r="CX425" s="10"/>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c r="EM425" s="10"/>
      <c r="EN425" s="10"/>
      <c r="EO425" s="10"/>
      <c r="EP425" s="10"/>
      <c r="EQ425" s="10"/>
      <c r="ER425" s="10"/>
      <c r="ES425" s="10"/>
      <c r="ET425" s="10"/>
      <c r="EU425" s="10"/>
      <c r="EV425" s="10"/>
      <c r="EW425" s="10"/>
      <c r="EX425" s="10"/>
      <c r="EY425" s="10"/>
      <c r="EZ425" s="10"/>
      <c r="FA425" s="10"/>
      <c r="FB425" s="10"/>
      <c r="FC425" s="10"/>
      <c r="FD425" s="10"/>
      <c r="FE425" s="10"/>
      <c r="FF425" s="10"/>
      <c r="FG425" s="10"/>
      <c r="FH425" s="10"/>
      <c r="FI425" s="10"/>
      <c r="FJ425" s="10"/>
      <c r="FK425" s="10"/>
      <c r="FL425" s="10"/>
      <c r="FM425" s="10"/>
      <c r="FN425" s="10"/>
      <c r="FO425" s="10"/>
      <c r="FP425" s="10"/>
      <c r="FQ425" s="10"/>
      <c r="FR425" s="10"/>
      <c r="FS425" s="10"/>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10"/>
      <c r="GP425" s="10"/>
      <c r="GQ425" s="10"/>
      <c r="GR425" s="10"/>
      <c r="GS425" s="10"/>
      <c r="GT425" s="10"/>
      <c r="GU425" s="10"/>
      <c r="GV425" s="10"/>
      <c r="GW425" s="10"/>
      <c r="GX425" s="10"/>
      <c r="GY425" s="10"/>
      <c r="GZ425" s="10"/>
      <c r="HA425" s="10"/>
      <c r="HB425" s="10"/>
      <c r="HC425" s="10"/>
      <c r="HD425" s="10"/>
      <c r="HE425" s="10"/>
      <c r="HF425" s="10"/>
      <c r="HG425" s="10"/>
      <c r="HH425" s="10"/>
      <c r="HI425" s="10"/>
      <c r="HJ425" s="10"/>
      <c r="HK425" s="10"/>
      <c r="HL425" s="10"/>
      <c r="HM425" s="10"/>
      <c r="HN425" s="10"/>
      <c r="HO425" s="10"/>
    </row>
    <row r="426" spans="1:223" s="3" customFormat="1" ht="33" customHeight="1" x14ac:dyDescent="0.2">
      <c r="A426" s="21">
        <f t="shared" si="13"/>
        <v>408</v>
      </c>
      <c r="B426" s="35" t="s">
        <v>1420</v>
      </c>
      <c r="C426" s="254" t="s">
        <v>15</v>
      </c>
      <c r="D426" s="233">
        <v>2019.11</v>
      </c>
      <c r="E426" s="111" t="s">
        <v>703</v>
      </c>
      <c r="F426" s="31">
        <v>385</v>
      </c>
      <c r="G426" s="31">
        <v>840</v>
      </c>
      <c r="H426" s="91" t="s">
        <v>928</v>
      </c>
      <c r="I426" s="92" t="s">
        <v>704</v>
      </c>
      <c r="J426" s="27" t="s">
        <v>1252</v>
      </c>
      <c r="K426" s="251"/>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AY426" s="10"/>
      <c r="AZ426" s="10"/>
      <c r="BA426" s="10"/>
      <c r="BB426" s="10"/>
      <c r="BC426" s="10"/>
      <c r="BD426" s="10"/>
      <c r="BE426" s="10"/>
      <c r="BF426" s="10"/>
      <c r="BG426" s="10"/>
      <c r="BH426" s="10"/>
      <c r="BI426" s="10"/>
      <c r="BJ426" s="10"/>
      <c r="BK426" s="10"/>
      <c r="BL426" s="10"/>
      <c r="BM426" s="10"/>
      <c r="BN426" s="10"/>
      <c r="BO426" s="10"/>
      <c r="BP426" s="10"/>
      <c r="BQ426" s="10"/>
      <c r="BR426" s="10"/>
      <c r="BS426" s="10"/>
      <c r="BT426" s="10"/>
      <c r="BU426" s="10"/>
      <c r="BV426" s="10"/>
      <c r="BW426" s="10"/>
      <c r="BX426" s="10"/>
      <c r="BY426" s="10"/>
      <c r="BZ426" s="10"/>
      <c r="CA426" s="10"/>
      <c r="CB426" s="10"/>
      <c r="CC426" s="10"/>
      <c r="CD426" s="10"/>
      <c r="CE426" s="10"/>
      <c r="CF426" s="10"/>
      <c r="CG426" s="10"/>
      <c r="CH426" s="10"/>
      <c r="CI426" s="10"/>
      <c r="CJ426" s="10"/>
      <c r="CK426" s="10"/>
      <c r="CL426" s="10"/>
      <c r="CM426" s="10"/>
      <c r="CN426" s="10"/>
      <c r="CO426" s="10"/>
      <c r="CP426" s="10"/>
      <c r="CQ426" s="10"/>
      <c r="CR426" s="10"/>
      <c r="CS426" s="10"/>
      <c r="CT426" s="10"/>
      <c r="CU426" s="10"/>
      <c r="CV426" s="10"/>
      <c r="CW426" s="10"/>
      <c r="CX426" s="10"/>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0"/>
      <c r="FF426" s="10"/>
      <c r="FG426" s="10"/>
      <c r="FH426" s="10"/>
      <c r="FI426" s="10"/>
      <c r="FJ426" s="10"/>
      <c r="FK426" s="10"/>
      <c r="FL426" s="10"/>
      <c r="FM426" s="10"/>
      <c r="FN426" s="10"/>
      <c r="FO426" s="10"/>
      <c r="FP426" s="10"/>
      <c r="FQ426" s="10"/>
      <c r="FR426" s="10"/>
      <c r="FS426" s="10"/>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10"/>
      <c r="GP426" s="10"/>
      <c r="GQ426" s="10"/>
      <c r="GR426" s="10"/>
      <c r="GS426" s="10"/>
      <c r="GT426" s="10"/>
      <c r="GU426" s="10"/>
      <c r="GV426" s="10"/>
      <c r="GW426" s="10"/>
      <c r="GX426" s="10"/>
      <c r="GY426" s="10"/>
      <c r="GZ426" s="10"/>
      <c r="HA426" s="10"/>
      <c r="HB426" s="10"/>
      <c r="HC426" s="10"/>
      <c r="HD426" s="10"/>
      <c r="HE426" s="10"/>
      <c r="HF426" s="10"/>
      <c r="HG426" s="10"/>
      <c r="HH426" s="10"/>
      <c r="HI426" s="10"/>
      <c r="HJ426" s="10"/>
      <c r="HK426" s="10"/>
      <c r="HL426" s="10"/>
      <c r="HM426" s="10"/>
      <c r="HN426" s="10"/>
      <c r="HO426" s="10"/>
    </row>
    <row r="427" spans="1:223" s="3" customFormat="1" ht="33" customHeight="1" x14ac:dyDescent="0.2">
      <c r="A427" s="21">
        <f t="shared" si="13"/>
        <v>409</v>
      </c>
      <c r="B427" s="252" t="s">
        <v>1421</v>
      </c>
      <c r="C427" s="254" t="s">
        <v>15</v>
      </c>
      <c r="D427" s="233">
        <v>2019.11</v>
      </c>
      <c r="E427" s="111" t="s">
        <v>702</v>
      </c>
      <c r="F427" s="31">
        <v>895</v>
      </c>
      <c r="G427" s="31">
        <v>1990</v>
      </c>
      <c r="H427" s="91" t="s">
        <v>43</v>
      </c>
      <c r="I427" s="92" t="s">
        <v>53</v>
      </c>
      <c r="J427" s="27" t="s">
        <v>1306</v>
      </c>
      <c r="K427" s="251"/>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AY427" s="10"/>
      <c r="AZ427" s="10"/>
      <c r="BA427" s="10"/>
      <c r="BB427" s="10"/>
      <c r="BC427" s="10"/>
      <c r="BD427" s="10"/>
      <c r="BE427" s="10"/>
      <c r="BF427" s="10"/>
      <c r="BG427" s="10"/>
      <c r="BH427" s="10"/>
      <c r="BI427" s="10"/>
      <c r="BJ427" s="10"/>
      <c r="BK427" s="10"/>
      <c r="BL427" s="10"/>
      <c r="BM427" s="10"/>
      <c r="BN427" s="10"/>
      <c r="BO427" s="10"/>
      <c r="BP427" s="10"/>
      <c r="BQ427" s="10"/>
      <c r="BR427" s="10"/>
      <c r="BS427" s="10"/>
      <c r="BT427" s="10"/>
      <c r="BU427" s="10"/>
      <c r="BV427" s="10"/>
      <c r="BW427" s="10"/>
      <c r="BX427" s="10"/>
      <c r="BY427" s="10"/>
      <c r="BZ427" s="10"/>
      <c r="CA427" s="10"/>
      <c r="CB427" s="10"/>
      <c r="CC427" s="10"/>
      <c r="CD427" s="10"/>
      <c r="CE427" s="10"/>
      <c r="CF427" s="10"/>
      <c r="CG427" s="10"/>
      <c r="CH427" s="10"/>
      <c r="CI427" s="10"/>
      <c r="CJ427" s="10"/>
      <c r="CK427" s="10"/>
      <c r="CL427" s="10"/>
      <c r="CM427" s="10"/>
      <c r="CN427" s="10"/>
      <c r="CO427" s="10"/>
      <c r="CP427" s="10"/>
      <c r="CQ427" s="10"/>
      <c r="CR427" s="10"/>
      <c r="CS427" s="10"/>
      <c r="CT427" s="10"/>
      <c r="CU427" s="10"/>
      <c r="CV427" s="10"/>
      <c r="CW427" s="10"/>
      <c r="CX427" s="10"/>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0"/>
      <c r="FF427" s="10"/>
      <c r="FG427" s="10"/>
      <c r="FH427" s="10"/>
      <c r="FI427" s="10"/>
      <c r="FJ427" s="10"/>
      <c r="FK427" s="10"/>
      <c r="FL427" s="10"/>
      <c r="FM427" s="10"/>
      <c r="FN427" s="10"/>
      <c r="FO427" s="10"/>
      <c r="FP427" s="10"/>
      <c r="FQ427" s="10"/>
      <c r="FR427" s="10"/>
      <c r="FS427" s="10"/>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10"/>
      <c r="GP427" s="10"/>
      <c r="GQ427" s="10"/>
      <c r="GR427" s="10"/>
      <c r="GS427" s="10"/>
      <c r="GT427" s="10"/>
      <c r="GU427" s="10"/>
      <c r="GV427" s="10"/>
      <c r="GW427" s="10"/>
      <c r="GX427" s="10"/>
      <c r="GY427" s="10"/>
      <c r="GZ427" s="10"/>
      <c r="HA427" s="10"/>
      <c r="HB427" s="10"/>
      <c r="HC427" s="10"/>
      <c r="HD427" s="10"/>
      <c r="HE427" s="10"/>
      <c r="HF427" s="10"/>
      <c r="HG427" s="10"/>
      <c r="HH427" s="10"/>
      <c r="HI427" s="10"/>
      <c r="HJ427" s="10"/>
      <c r="HK427" s="10"/>
      <c r="HL427" s="10"/>
      <c r="HM427" s="10"/>
      <c r="HN427" s="10"/>
      <c r="HO427" s="10"/>
    </row>
    <row r="428" spans="1:223" s="3" customFormat="1" ht="33" customHeight="1" x14ac:dyDescent="0.2">
      <c r="A428" s="21">
        <f t="shared" si="13"/>
        <v>410</v>
      </c>
      <c r="B428" s="252" t="s">
        <v>1422</v>
      </c>
      <c r="C428" s="254" t="s">
        <v>15</v>
      </c>
      <c r="D428" s="233">
        <v>2019.11</v>
      </c>
      <c r="E428" s="111" t="s">
        <v>707</v>
      </c>
      <c r="F428" s="31">
        <v>412</v>
      </c>
      <c r="G428" s="31">
        <v>778</v>
      </c>
      <c r="H428" s="91" t="s">
        <v>43</v>
      </c>
      <c r="I428" s="92" t="s">
        <v>53</v>
      </c>
      <c r="J428" s="27" t="s">
        <v>1423</v>
      </c>
      <c r="K428" s="251"/>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AY428" s="10"/>
      <c r="AZ428" s="10"/>
      <c r="BA428" s="10"/>
      <c r="BB428" s="10"/>
      <c r="BC428" s="10"/>
      <c r="BD428" s="10"/>
      <c r="BE428" s="10"/>
      <c r="BF428" s="10"/>
      <c r="BG428" s="10"/>
      <c r="BH428" s="10"/>
      <c r="BI428" s="10"/>
      <c r="BJ428" s="10"/>
      <c r="BK428" s="10"/>
      <c r="BL428" s="10"/>
      <c r="BM428" s="10"/>
      <c r="BN428" s="10"/>
      <c r="BO428" s="10"/>
      <c r="BP428" s="10"/>
      <c r="BQ428" s="10"/>
      <c r="BR428" s="10"/>
      <c r="BS428" s="10"/>
      <c r="BT428" s="10"/>
      <c r="BU428" s="10"/>
      <c r="BV428" s="10"/>
      <c r="BW428" s="10"/>
      <c r="BX428" s="10"/>
      <c r="BY428" s="10"/>
      <c r="BZ428" s="10"/>
      <c r="CA428" s="10"/>
      <c r="CB428" s="10"/>
      <c r="CC428" s="10"/>
      <c r="CD428" s="10"/>
      <c r="CE428" s="10"/>
      <c r="CF428" s="10"/>
      <c r="CG428" s="10"/>
      <c r="CH428" s="10"/>
      <c r="CI428" s="10"/>
      <c r="CJ428" s="10"/>
      <c r="CK428" s="10"/>
      <c r="CL428" s="10"/>
      <c r="CM428" s="10"/>
      <c r="CN428" s="10"/>
      <c r="CO428" s="10"/>
      <c r="CP428" s="10"/>
      <c r="CQ428" s="10"/>
      <c r="CR428" s="10"/>
      <c r="CS428" s="10"/>
      <c r="CT428" s="10"/>
      <c r="CU428" s="10"/>
      <c r="CV428" s="10"/>
      <c r="CW428" s="10"/>
      <c r="CX428" s="10"/>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0"/>
      <c r="FF428" s="10"/>
      <c r="FG428" s="10"/>
      <c r="FH428" s="10"/>
      <c r="FI428" s="10"/>
      <c r="FJ428" s="10"/>
      <c r="FK428" s="10"/>
      <c r="FL428" s="10"/>
      <c r="FM428" s="10"/>
      <c r="FN428" s="10"/>
      <c r="FO428" s="10"/>
      <c r="FP428" s="10"/>
      <c r="FQ428" s="10"/>
      <c r="FR428" s="10"/>
      <c r="FS428" s="10"/>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10"/>
      <c r="GP428" s="10"/>
      <c r="GQ428" s="10"/>
      <c r="GR428" s="10"/>
      <c r="GS428" s="10"/>
      <c r="GT428" s="10"/>
      <c r="GU428" s="10"/>
      <c r="GV428" s="10"/>
      <c r="GW428" s="10"/>
      <c r="GX428" s="10"/>
      <c r="GY428" s="10"/>
      <c r="GZ428" s="10"/>
      <c r="HA428" s="10"/>
      <c r="HB428" s="10"/>
      <c r="HC428" s="10"/>
      <c r="HD428" s="10"/>
      <c r="HE428" s="10"/>
      <c r="HF428" s="10"/>
      <c r="HG428" s="10"/>
      <c r="HH428" s="10"/>
      <c r="HI428" s="10"/>
      <c r="HJ428" s="10"/>
      <c r="HK428" s="10"/>
      <c r="HL428" s="10"/>
      <c r="HM428" s="10"/>
      <c r="HN428" s="10"/>
      <c r="HO428" s="10"/>
    </row>
    <row r="429" spans="1:223" s="3" customFormat="1" ht="33" customHeight="1" x14ac:dyDescent="0.2">
      <c r="A429" s="21">
        <f t="shared" si="13"/>
        <v>411</v>
      </c>
      <c r="B429" s="252" t="s">
        <v>1424</v>
      </c>
      <c r="C429" s="158" t="s">
        <v>15</v>
      </c>
      <c r="D429" s="233">
        <v>2019.12</v>
      </c>
      <c r="E429" s="111" t="s">
        <v>711</v>
      </c>
      <c r="F429" s="31">
        <v>6254</v>
      </c>
      <c r="G429" s="31">
        <v>14808</v>
      </c>
      <c r="H429" s="91" t="s">
        <v>1399</v>
      </c>
      <c r="I429" s="92" t="s">
        <v>53</v>
      </c>
      <c r="J429" s="27"/>
      <c r="K429" s="251"/>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AY429" s="10"/>
      <c r="AZ429" s="10"/>
      <c r="BA429" s="10"/>
      <c r="BB429" s="10"/>
      <c r="BC429" s="10"/>
      <c r="BD429" s="10"/>
      <c r="BE429" s="10"/>
      <c r="BF429" s="10"/>
      <c r="BG429" s="10"/>
      <c r="BH429" s="10"/>
      <c r="BI429" s="10"/>
      <c r="BJ429" s="10"/>
      <c r="BK429" s="10"/>
      <c r="BL429" s="10"/>
      <c r="BM429" s="10"/>
      <c r="BN429" s="10"/>
      <c r="BO429" s="10"/>
      <c r="BP429" s="10"/>
      <c r="BQ429" s="10"/>
      <c r="BR429" s="10"/>
      <c r="BS429" s="10"/>
      <c r="BT429" s="10"/>
      <c r="BU429" s="10"/>
      <c r="BV429" s="10"/>
      <c r="BW429" s="10"/>
      <c r="BX429" s="10"/>
      <c r="BY429" s="10"/>
      <c r="BZ429" s="10"/>
      <c r="CA429" s="10"/>
      <c r="CB429" s="10"/>
      <c r="CC429" s="10"/>
      <c r="CD429" s="10"/>
      <c r="CE429" s="10"/>
      <c r="CF429" s="10"/>
      <c r="CG429" s="10"/>
      <c r="CH429" s="10"/>
      <c r="CI429" s="10"/>
      <c r="CJ429" s="10"/>
      <c r="CK429" s="10"/>
      <c r="CL429" s="10"/>
      <c r="CM429" s="10"/>
      <c r="CN429" s="10"/>
      <c r="CO429" s="10"/>
      <c r="CP429" s="10"/>
      <c r="CQ429" s="10"/>
      <c r="CR429" s="10"/>
      <c r="CS429" s="10"/>
      <c r="CT429" s="10"/>
      <c r="CU429" s="10"/>
      <c r="CV429" s="10"/>
      <c r="CW429" s="10"/>
      <c r="CX429" s="10"/>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0"/>
      <c r="FF429" s="10"/>
      <c r="FG429" s="10"/>
      <c r="FH429" s="10"/>
      <c r="FI429" s="10"/>
      <c r="FJ429" s="10"/>
      <c r="FK429" s="10"/>
      <c r="FL429" s="10"/>
      <c r="FM429" s="10"/>
      <c r="FN429" s="10"/>
      <c r="FO429" s="10"/>
      <c r="FP429" s="10"/>
      <c r="FQ429" s="10"/>
      <c r="FR429" s="10"/>
      <c r="FS429" s="10"/>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10"/>
      <c r="GP429" s="10"/>
      <c r="GQ429" s="10"/>
      <c r="GR429" s="10"/>
      <c r="GS429" s="10"/>
      <c r="GT429" s="10"/>
      <c r="GU429" s="10"/>
      <c r="GV429" s="10"/>
      <c r="GW429" s="10"/>
      <c r="GX429" s="10"/>
      <c r="GY429" s="10"/>
      <c r="GZ429" s="10"/>
      <c r="HA429" s="10"/>
      <c r="HB429" s="10"/>
      <c r="HC429" s="10"/>
      <c r="HD429" s="10"/>
      <c r="HE429" s="10"/>
      <c r="HF429" s="10"/>
      <c r="HG429" s="10"/>
      <c r="HH429" s="10"/>
      <c r="HI429" s="10"/>
      <c r="HJ429" s="10"/>
      <c r="HK429" s="10"/>
      <c r="HL429" s="10"/>
      <c r="HM429" s="10"/>
      <c r="HN429" s="10"/>
      <c r="HO429" s="10"/>
    </row>
    <row r="430" spans="1:223" s="3" customFormat="1" ht="33" customHeight="1" x14ac:dyDescent="0.2">
      <c r="A430" s="21">
        <f t="shared" si="13"/>
        <v>412</v>
      </c>
      <c r="B430" s="252" t="s">
        <v>1425</v>
      </c>
      <c r="C430" s="158" t="s">
        <v>15</v>
      </c>
      <c r="D430" s="233">
        <v>2019.12</v>
      </c>
      <c r="E430" s="111" t="s">
        <v>715</v>
      </c>
      <c r="F430" s="31">
        <v>1384</v>
      </c>
      <c r="G430" s="31">
        <v>3391</v>
      </c>
      <c r="H430" s="91" t="s">
        <v>43</v>
      </c>
      <c r="I430" s="92" t="s">
        <v>53</v>
      </c>
      <c r="J430" s="27" t="s">
        <v>1426</v>
      </c>
      <c r="K430" s="251"/>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c r="AR430" s="10"/>
      <c r="AS430" s="10"/>
      <c r="AT430" s="10"/>
      <c r="AU430" s="10"/>
      <c r="AV430" s="10"/>
      <c r="AW430" s="10"/>
      <c r="AX430" s="10"/>
      <c r="AY430" s="10"/>
      <c r="AZ430" s="10"/>
      <c r="BA430" s="10"/>
      <c r="BB430" s="10"/>
      <c r="BC430" s="10"/>
      <c r="BD430" s="10"/>
      <c r="BE430" s="10"/>
      <c r="BF430" s="10"/>
      <c r="BG430" s="10"/>
      <c r="BH430" s="10"/>
      <c r="BI430" s="10"/>
      <c r="BJ430" s="10"/>
      <c r="BK430" s="10"/>
      <c r="BL430" s="10"/>
      <c r="BM430" s="10"/>
      <c r="BN430" s="10"/>
      <c r="BO430" s="10"/>
      <c r="BP430" s="10"/>
      <c r="BQ430" s="10"/>
      <c r="BR430" s="10"/>
      <c r="BS430" s="10"/>
      <c r="BT430" s="10"/>
      <c r="BU430" s="10"/>
      <c r="BV430" s="10"/>
      <c r="BW430" s="10"/>
      <c r="BX430" s="10"/>
      <c r="BY430" s="10"/>
      <c r="BZ430" s="10"/>
      <c r="CA430" s="10"/>
      <c r="CB430" s="10"/>
      <c r="CC430" s="10"/>
      <c r="CD430" s="10"/>
      <c r="CE430" s="10"/>
      <c r="CF430" s="10"/>
      <c r="CG430" s="10"/>
      <c r="CH430" s="10"/>
      <c r="CI430" s="10"/>
      <c r="CJ430" s="10"/>
      <c r="CK430" s="10"/>
      <c r="CL430" s="10"/>
      <c r="CM430" s="10"/>
      <c r="CN430" s="10"/>
      <c r="CO430" s="10"/>
      <c r="CP430" s="10"/>
      <c r="CQ430" s="10"/>
      <c r="CR430" s="10"/>
      <c r="CS430" s="10"/>
      <c r="CT430" s="10"/>
      <c r="CU430" s="10"/>
      <c r="CV430" s="10"/>
      <c r="CW430" s="10"/>
      <c r="CX430" s="10"/>
      <c r="CY430" s="10"/>
      <c r="CZ430" s="10"/>
      <c r="DA430" s="10"/>
      <c r="DB430" s="10"/>
      <c r="DC430" s="10"/>
      <c r="DD430" s="10"/>
      <c r="DE430" s="10"/>
      <c r="DF430" s="10"/>
      <c r="DG430" s="10"/>
      <c r="DH430" s="10"/>
      <c r="DI430" s="10"/>
      <c r="DJ430" s="10"/>
      <c r="DK430" s="10"/>
      <c r="DL430" s="10"/>
      <c r="DM430" s="10"/>
      <c r="DN430" s="10"/>
      <c r="DO430" s="10"/>
      <c r="DP430" s="10"/>
      <c r="DQ430" s="10"/>
      <c r="DR430" s="10"/>
      <c r="DS430" s="10"/>
      <c r="DT430" s="10"/>
      <c r="DU430" s="10"/>
      <c r="DV430" s="10"/>
      <c r="DW430" s="10"/>
      <c r="DX430" s="10"/>
      <c r="DY430" s="10"/>
      <c r="DZ430" s="10"/>
      <c r="EA430" s="10"/>
      <c r="EB430" s="10"/>
      <c r="EC430" s="10"/>
      <c r="ED430" s="10"/>
      <c r="EE430" s="10"/>
      <c r="EF430" s="10"/>
      <c r="EG430" s="10"/>
      <c r="EH430" s="10"/>
      <c r="EI430" s="10"/>
      <c r="EJ430" s="10"/>
      <c r="EK430" s="10"/>
      <c r="EL430" s="10"/>
      <c r="EM430" s="10"/>
      <c r="EN430" s="10"/>
      <c r="EO430" s="10"/>
      <c r="EP430" s="10"/>
      <c r="EQ430" s="10"/>
      <c r="ER430" s="10"/>
      <c r="ES430" s="10"/>
      <c r="ET430" s="10"/>
      <c r="EU430" s="10"/>
      <c r="EV430" s="10"/>
      <c r="EW430" s="10"/>
      <c r="EX430" s="10"/>
      <c r="EY430" s="10"/>
      <c r="EZ430" s="10"/>
      <c r="FA430" s="10"/>
      <c r="FB430" s="10"/>
      <c r="FC430" s="10"/>
      <c r="FD430" s="10"/>
      <c r="FE430" s="10"/>
      <c r="FF430" s="10"/>
      <c r="FG430" s="10"/>
      <c r="FH430" s="10"/>
      <c r="FI430" s="10"/>
      <c r="FJ430" s="10"/>
      <c r="FK430" s="10"/>
      <c r="FL430" s="10"/>
      <c r="FM430" s="10"/>
      <c r="FN430" s="10"/>
      <c r="FO430" s="10"/>
      <c r="FP430" s="10"/>
      <c r="FQ430" s="10"/>
      <c r="FR430" s="10"/>
      <c r="FS430" s="10"/>
      <c r="FT430" s="10"/>
      <c r="FU430" s="10"/>
      <c r="FV430" s="10"/>
      <c r="FW430" s="10"/>
      <c r="FX430" s="10"/>
      <c r="FY430" s="10"/>
      <c r="FZ430" s="10"/>
      <c r="GA430" s="10"/>
      <c r="GB430" s="10"/>
      <c r="GC430" s="10"/>
      <c r="GD430" s="10"/>
      <c r="GE430" s="10"/>
      <c r="GF430" s="10"/>
      <c r="GG430" s="10"/>
      <c r="GH430" s="10"/>
      <c r="GI430" s="10"/>
      <c r="GJ430" s="10"/>
      <c r="GK430" s="10"/>
      <c r="GL430" s="10"/>
      <c r="GM430" s="10"/>
      <c r="GN430" s="10"/>
      <c r="GO430" s="10"/>
      <c r="GP430" s="10"/>
      <c r="GQ430" s="10"/>
      <c r="GR430" s="10"/>
      <c r="GS430" s="10"/>
      <c r="GT430" s="10"/>
      <c r="GU430" s="10"/>
      <c r="GV430" s="10"/>
      <c r="GW430" s="10"/>
      <c r="GX430" s="10"/>
      <c r="GY430" s="10"/>
      <c r="GZ430" s="10"/>
      <c r="HA430" s="10"/>
      <c r="HB430" s="10"/>
      <c r="HC430" s="10"/>
      <c r="HD430" s="10"/>
      <c r="HE430" s="10"/>
      <c r="HF430" s="10"/>
      <c r="HG430" s="10"/>
      <c r="HH430" s="10"/>
      <c r="HI430" s="10"/>
      <c r="HJ430" s="10"/>
      <c r="HK430" s="10"/>
      <c r="HL430" s="10"/>
      <c r="HM430" s="10"/>
      <c r="HN430" s="10"/>
      <c r="HO430" s="10"/>
    </row>
    <row r="431" spans="1:223" s="3" customFormat="1" ht="33" customHeight="1" x14ac:dyDescent="0.2">
      <c r="A431" s="21">
        <f t="shared" si="13"/>
        <v>413</v>
      </c>
      <c r="B431" s="252" t="s">
        <v>1427</v>
      </c>
      <c r="C431" s="254" t="s">
        <v>15</v>
      </c>
      <c r="D431" s="233">
        <v>2019.12</v>
      </c>
      <c r="E431" s="111" t="s">
        <v>710</v>
      </c>
      <c r="F431" s="31">
        <v>527</v>
      </c>
      <c r="G431" s="31">
        <v>1202</v>
      </c>
      <c r="H431" s="91" t="s">
        <v>43</v>
      </c>
      <c r="I431" s="92" t="s">
        <v>53</v>
      </c>
      <c r="J431" s="27" t="s">
        <v>1306</v>
      </c>
      <c r="K431" s="251"/>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c r="AR431" s="10"/>
      <c r="AS431" s="10"/>
      <c r="AT431" s="10"/>
      <c r="AU431" s="10"/>
      <c r="AV431" s="10"/>
      <c r="AW431" s="10"/>
      <c r="AX431" s="10"/>
      <c r="AY431" s="10"/>
      <c r="AZ431" s="10"/>
      <c r="BA431" s="10"/>
      <c r="BB431" s="10"/>
      <c r="BC431" s="10"/>
      <c r="BD431" s="10"/>
      <c r="BE431" s="10"/>
      <c r="BF431" s="10"/>
      <c r="BG431" s="10"/>
      <c r="BH431" s="10"/>
      <c r="BI431" s="10"/>
      <c r="BJ431" s="10"/>
      <c r="BK431" s="10"/>
      <c r="BL431" s="10"/>
      <c r="BM431" s="10"/>
      <c r="BN431" s="10"/>
      <c r="BO431" s="10"/>
      <c r="BP431" s="10"/>
      <c r="BQ431" s="10"/>
      <c r="BR431" s="10"/>
      <c r="BS431" s="10"/>
      <c r="BT431" s="10"/>
      <c r="BU431" s="10"/>
      <c r="BV431" s="10"/>
      <c r="BW431" s="10"/>
      <c r="BX431" s="10"/>
      <c r="BY431" s="10"/>
      <c r="BZ431" s="10"/>
      <c r="CA431" s="10"/>
      <c r="CB431" s="10"/>
      <c r="CC431" s="10"/>
      <c r="CD431" s="10"/>
      <c r="CE431" s="10"/>
      <c r="CF431" s="10"/>
      <c r="CG431" s="10"/>
      <c r="CH431" s="10"/>
      <c r="CI431" s="10"/>
      <c r="CJ431" s="10"/>
      <c r="CK431" s="10"/>
      <c r="CL431" s="10"/>
      <c r="CM431" s="10"/>
      <c r="CN431" s="10"/>
      <c r="CO431" s="10"/>
      <c r="CP431" s="10"/>
      <c r="CQ431" s="10"/>
      <c r="CR431" s="10"/>
      <c r="CS431" s="10"/>
      <c r="CT431" s="10"/>
      <c r="CU431" s="10"/>
      <c r="CV431" s="10"/>
      <c r="CW431" s="10"/>
      <c r="CX431" s="10"/>
      <c r="CY431" s="10"/>
      <c r="CZ431" s="10"/>
      <c r="DA431" s="10"/>
      <c r="DB431" s="10"/>
      <c r="DC431" s="10"/>
      <c r="DD431" s="10"/>
      <c r="DE431" s="10"/>
      <c r="DF431" s="10"/>
      <c r="DG431" s="10"/>
      <c r="DH431" s="10"/>
      <c r="DI431" s="10"/>
      <c r="DJ431" s="10"/>
      <c r="DK431" s="10"/>
      <c r="DL431" s="10"/>
      <c r="DM431" s="10"/>
      <c r="DN431" s="10"/>
      <c r="DO431" s="10"/>
      <c r="DP431" s="10"/>
      <c r="DQ431" s="10"/>
      <c r="DR431" s="10"/>
      <c r="DS431" s="10"/>
      <c r="DT431" s="10"/>
      <c r="DU431" s="10"/>
      <c r="DV431" s="10"/>
      <c r="DW431" s="10"/>
      <c r="DX431" s="10"/>
      <c r="DY431" s="10"/>
      <c r="DZ431" s="10"/>
      <c r="EA431" s="10"/>
      <c r="EB431" s="10"/>
      <c r="EC431" s="10"/>
      <c r="ED431" s="10"/>
      <c r="EE431" s="10"/>
      <c r="EF431" s="10"/>
      <c r="EG431" s="10"/>
      <c r="EH431" s="10"/>
      <c r="EI431" s="10"/>
      <c r="EJ431" s="10"/>
      <c r="EK431" s="10"/>
      <c r="EL431" s="10"/>
      <c r="EM431" s="10"/>
      <c r="EN431" s="10"/>
      <c r="EO431" s="10"/>
      <c r="EP431" s="10"/>
      <c r="EQ431" s="10"/>
      <c r="ER431" s="10"/>
      <c r="ES431" s="10"/>
      <c r="ET431" s="10"/>
      <c r="EU431" s="10"/>
      <c r="EV431" s="10"/>
      <c r="EW431" s="10"/>
      <c r="EX431" s="10"/>
      <c r="EY431" s="10"/>
      <c r="EZ431" s="10"/>
      <c r="FA431" s="10"/>
      <c r="FB431" s="10"/>
      <c r="FC431" s="10"/>
      <c r="FD431" s="10"/>
      <c r="FE431" s="10"/>
      <c r="FF431" s="10"/>
      <c r="FG431" s="10"/>
      <c r="FH431" s="10"/>
      <c r="FI431" s="10"/>
      <c r="FJ431" s="10"/>
      <c r="FK431" s="10"/>
      <c r="FL431" s="10"/>
      <c r="FM431" s="10"/>
      <c r="FN431" s="10"/>
      <c r="FO431" s="10"/>
      <c r="FP431" s="10"/>
      <c r="FQ431" s="10"/>
      <c r="FR431" s="10"/>
      <c r="FS431" s="10"/>
      <c r="FT431" s="10"/>
      <c r="FU431" s="10"/>
      <c r="FV431" s="10"/>
      <c r="FW431" s="10"/>
      <c r="FX431" s="10"/>
      <c r="FY431" s="10"/>
      <c r="FZ431" s="10"/>
      <c r="GA431" s="10"/>
      <c r="GB431" s="10"/>
      <c r="GC431" s="10"/>
      <c r="GD431" s="10"/>
      <c r="GE431" s="10"/>
      <c r="GF431" s="10"/>
      <c r="GG431" s="10"/>
      <c r="GH431" s="10"/>
      <c r="GI431" s="10"/>
      <c r="GJ431" s="10"/>
      <c r="GK431" s="10"/>
      <c r="GL431" s="10"/>
      <c r="GM431" s="10"/>
      <c r="GN431" s="10"/>
      <c r="GO431" s="10"/>
      <c r="GP431" s="10"/>
      <c r="GQ431" s="10"/>
      <c r="GR431" s="10"/>
      <c r="GS431" s="10"/>
      <c r="GT431" s="10"/>
      <c r="GU431" s="10"/>
      <c r="GV431" s="10"/>
      <c r="GW431" s="10"/>
      <c r="GX431" s="10"/>
      <c r="GY431" s="10"/>
      <c r="GZ431" s="10"/>
      <c r="HA431" s="10"/>
      <c r="HB431" s="10"/>
      <c r="HC431" s="10"/>
      <c r="HD431" s="10"/>
      <c r="HE431" s="10"/>
      <c r="HF431" s="10"/>
      <c r="HG431" s="10"/>
      <c r="HH431" s="10"/>
      <c r="HI431" s="10"/>
      <c r="HJ431" s="10"/>
      <c r="HK431" s="10"/>
      <c r="HL431" s="10"/>
      <c r="HM431" s="10"/>
      <c r="HN431" s="10"/>
      <c r="HO431" s="10"/>
    </row>
    <row r="432" spans="1:223" s="3" customFormat="1" ht="33" customHeight="1" x14ac:dyDescent="0.2">
      <c r="A432" s="21">
        <f t="shared" si="13"/>
        <v>414</v>
      </c>
      <c r="B432" s="252" t="s">
        <v>722</v>
      </c>
      <c r="C432" s="254" t="s">
        <v>15</v>
      </c>
      <c r="D432" s="233">
        <v>2019.12</v>
      </c>
      <c r="E432" s="111" t="s">
        <v>713</v>
      </c>
      <c r="F432" s="31">
        <v>546</v>
      </c>
      <c r="G432" s="31">
        <v>1405</v>
      </c>
      <c r="H432" s="91" t="s">
        <v>43</v>
      </c>
      <c r="I432" s="92" t="s">
        <v>53</v>
      </c>
      <c r="J432" s="27"/>
      <c r="K432" s="251"/>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c r="AR432" s="10"/>
      <c r="AS432" s="10"/>
      <c r="AT432" s="10"/>
      <c r="AU432" s="10"/>
      <c r="AV432" s="10"/>
      <c r="AW432" s="10"/>
      <c r="AX432" s="10"/>
      <c r="AY432" s="10"/>
      <c r="AZ432" s="10"/>
      <c r="BA432" s="10"/>
      <c r="BB432" s="10"/>
      <c r="BC432" s="10"/>
      <c r="BD432" s="10"/>
      <c r="BE432" s="10"/>
      <c r="BF432" s="10"/>
      <c r="BG432" s="10"/>
      <c r="BH432" s="10"/>
      <c r="BI432" s="10"/>
      <c r="BJ432" s="10"/>
      <c r="BK432" s="10"/>
      <c r="BL432" s="10"/>
      <c r="BM432" s="10"/>
      <c r="BN432" s="10"/>
      <c r="BO432" s="10"/>
      <c r="BP432" s="10"/>
      <c r="BQ432" s="10"/>
      <c r="BR432" s="10"/>
      <c r="BS432" s="10"/>
      <c r="BT432" s="10"/>
      <c r="BU432" s="10"/>
      <c r="BV432" s="10"/>
      <c r="BW432" s="10"/>
      <c r="BX432" s="10"/>
      <c r="BY432" s="10"/>
      <c r="BZ432" s="10"/>
      <c r="CA432" s="10"/>
      <c r="CB432" s="10"/>
      <c r="CC432" s="10"/>
      <c r="CD432" s="10"/>
      <c r="CE432" s="10"/>
      <c r="CF432" s="10"/>
      <c r="CG432" s="10"/>
      <c r="CH432" s="10"/>
      <c r="CI432" s="10"/>
      <c r="CJ432" s="10"/>
      <c r="CK432" s="10"/>
      <c r="CL432" s="10"/>
      <c r="CM432" s="10"/>
      <c r="CN432" s="10"/>
      <c r="CO432" s="10"/>
      <c r="CP432" s="10"/>
      <c r="CQ432" s="10"/>
      <c r="CR432" s="10"/>
      <c r="CS432" s="10"/>
      <c r="CT432" s="10"/>
      <c r="CU432" s="10"/>
      <c r="CV432" s="10"/>
      <c r="CW432" s="10"/>
      <c r="CX432" s="10"/>
      <c r="CY432" s="10"/>
      <c r="CZ432" s="10"/>
      <c r="DA432" s="10"/>
      <c r="DB432" s="10"/>
      <c r="DC432" s="10"/>
      <c r="DD432" s="10"/>
      <c r="DE432" s="10"/>
      <c r="DF432" s="10"/>
      <c r="DG432" s="10"/>
      <c r="DH432" s="10"/>
      <c r="DI432" s="10"/>
      <c r="DJ432" s="10"/>
      <c r="DK432" s="10"/>
      <c r="DL432" s="10"/>
      <c r="DM432" s="10"/>
      <c r="DN432" s="10"/>
      <c r="DO432" s="10"/>
      <c r="DP432" s="10"/>
      <c r="DQ432" s="10"/>
      <c r="DR432" s="10"/>
      <c r="DS432" s="10"/>
      <c r="DT432" s="10"/>
      <c r="DU432" s="10"/>
      <c r="DV432" s="10"/>
      <c r="DW432" s="10"/>
      <c r="DX432" s="10"/>
      <c r="DY432" s="10"/>
      <c r="DZ432" s="10"/>
      <c r="EA432" s="10"/>
      <c r="EB432" s="10"/>
      <c r="EC432" s="10"/>
      <c r="ED432" s="10"/>
      <c r="EE432" s="10"/>
      <c r="EF432" s="10"/>
      <c r="EG432" s="10"/>
      <c r="EH432" s="10"/>
      <c r="EI432" s="10"/>
      <c r="EJ432" s="10"/>
      <c r="EK432" s="10"/>
      <c r="EL432" s="10"/>
      <c r="EM432" s="10"/>
      <c r="EN432" s="10"/>
      <c r="EO432" s="10"/>
      <c r="EP432" s="10"/>
      <c r="EQ432" s="10"/>
      <c r="ER432" s="10"/>
      <c r="ES432" s="10"/>
      <c r="ET432" s="10"/>
      <c r="EU432" s="10"/>
      <c r="EV432" s="10"/>
      <c r="EW432" s="10"/>
      <c r="EX432" s="10"/>
      <c r="EY432" s="10"/>
      <c r="EZ432" s="10"/>
      <c r="FA432" s="10"/>
      <c r="FB432" s="10"/>
      <c r="FC432" s="10"/>
      <c r="FD432" s="10"/>
      <c r="FE432" s="10"/>
      <c r="FF432" s="10"/>
      <c r="FG432" s="10"/>
      <c r="FH432" s="10"/>
      <c r="FI432" s="10"/>
      <c r="FJ432" s="10"/>
      <c r="FK432" s="10"/>
      <c r="FL432" s="10"/>
      <c r="FM432" s="10"/>
      <c r="FN432" s="10"/>
      <c r="FO432" s="10"/>
      <c r="FP432" s="10"/>
      <c r="FQ432" s="10"/>
      <c r="FR432" s="10"/>
      <c r="FS432" s="10"/>
      <c r="FT432" s="10"/>
      <c r="FU432" s="10"/>
      <c r="FV432" s="10"/>
      <c r="FW432" s="10"/>
      <c r="FX432" s="10"/>
      <c r="FY432" s="10"/>
      <c r="FZ432" s="10"/>
      <c r="GA432" s="10"/>
      <c r="GB432" s="10"/>
      <c r="GC432" s="10"/>
      <c r="GD432" s="10"/>
      <c r="GE432" s="10"/>
      <c r="GF432" s="10"/>
      <c r="GG432" s="10"/>
      <c r="GH432" s="10"/>
      <c r="GI432" s="10"/>
      <c r="GJ432" s="10"/>
      <c r="GK432" s="10"/>
      <c r="GL432" s="10"/>
      <c r="GM432" s="10"/>
      <c r="GN432" s="10"/>
      <c r="GO432" s="10"/>
      <c r="GP432" s="10"/>
      <c r="GQ432" s="10"/>
      <c r="GR432" s="10"/>
      <c r="GS432" s="10"/>
      <c r="GT432" s="10"/>
      <c r="GU432" s="10"/>
      <c r="GV432" s="10"/>
      <c r="GW432" s="10"/>
      <c r="GX432" s="10"/>
      <c r="GY432" s="10"/>
      <c r="GZ432" s="10"/>
      <c r="HA432" s="10"/>
      <c r="HB432" s="10"/>
      <c r="HC432" s="10"/>
      <c r="HD432" s="10"/>
      <c r="HE432" s="10"/>
      <c r="HF432" s="10"/>
      <c r="HG432" s="10"/>
      <c r="HH432" s="10"/>
      <c r="HI432" s="10"/>
      <c r="HJ432" s="10"/>
      <c r="HK432" s="10"/>
      <c r="HL432" s="10"/>
      <c r="HM432" s="10"/>
      <c r="HN432" s="10"/>
      <c r="HO432" s="10"/>
    </row>
    <row r="433" spans="1:223" s="3" customFormat="1" ht="33" customHeight="1" x14ac:dyDescent="0.2">
      <c r="A433" s="21">
        <f t="shared" si="13"/>
        <v>415</v>
      </c>
      <c r="B433" s="41" t="s">
        <v>1428</v>
      </c>
      <c r="C433" s="28" t="s">
        <v>15</v>
      </c>
      <c r="D433" s="233">
        <v>2019.12</v>
      </c>
      <c r="E433" s="111" t="s">
        <v>714</v>
      </c>
      <c r="F433" s="31">
        <v>3019</v>
      </c>
      <c r="G433" s="31">
        <v>5841</v>
      </c>
      <c r="H433" s="91" t="s">
        <v>43</v>
      </c>
      <c r="I433" s="92" t="s">
        <v>53</v>
      </c>
      <c r="J433" s="27"/>
      <c r="K433" s="251"/>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c r="AR433" s="10"/>
      <c r="AS433" s="10"/>
      <c r="AT433" s="10"/>
      <c r="AU433" s="10"/>
      <c r="AV433" s="10"/>
      <c r="AW433" s="10"/>
      <c r="AX433" s="10"/>
      <c r="AY433" s="10"/>
      <c r="AZ433" s="10"/>
      <c r="BA433" s="10"/>
      <c r="BB433" s="10"/>
      <c r="BC433" s="10"/>
      <c r="BD433" s="10"/>
      <c r="BE433" s="10"/>
      <c r="BF433" s="10"/>
      <c r="BG433" s="10"/>
      <c r="BH433" s="10"/>
      <c r="BI433" s="10"/>
      <c r="BJ433" s="10"/>
      <c r="BK433" s="10"/>
      <c r="BL433" s="10"/>
      <c r="BM433" s="10"/>
      <c r="BN433" s="10"/>
      <c r="BO433" s="10"/>
      <c r="BP433" s="10"/>
      <c r="BQ433" s="10"/>
      <c r="BR433" s="10"/>
      <c r="BS433" s="10"/>
      <c r="BT433" s="10"/>
      <c r="BU433" s="10"/>
      <c r="BV433" s="10"/>
      <c r="BW433" s="10"/>
      <c r="BX433" s="10"/>
      <c r="BY433" s="10"/>
      <c r="BZ433" s="10"/>
      <c r="CA433" s="10"/>
      <c r="CB433" s="10"/>
      <c r="CC433" s="10"/>
      <c r="CD433" s="10"/>
      <c r="CE433" s="10"/>
      <c r="CF433" s="10"/>
      <c r="CG433" s="10"/>
      <c r="CH433" s="10"/>
      <c r="CI433" s="10"/>
      <c r="CJ433" s="10"/>
      <c r="CK433" s="10"/>
      <c r="CL433" s="10"/>
      <c r="CM433" s="10"/>
      <c r="CN433" s="10"/>
      <c r="CO433" s="10"/>
      <c r="CP433" s="10"/>
      <c r="CQ433" s="10"/>
      <c r="CR433" s="10"/>
      <c r="CS433" s="10"/>
      <c r="CT433" s="10"/>
      <c r="CU433" s="10"/>
      <c r="CV433" s="10"/>
      <c r="CW433" s="10"/>
      <c r="CX433" s="10"/>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0"/>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0"/>
      <c r="GP433" s="10"/>
      <c r="GQ433" s="10"/>
      <c r="GR433" s="10"/>
      <c r="GS433" s="10"/>
      <c r="GT433" s="10"/>
      <c r="GU433" s="10"/>
      <c r="GV433" s="10"/>
      <c r="GW433" s="10"/>
      <c r="GX433" s="10"/>
      <c r="GY433" s="10"/>
      <c r="GZ433" s="10"/>
      <c r="HA433" s="10"/>
      <c r="HB433" s="10"/>
      <c r="HC433" s="10"/>
      <c r="HD433" s="10"/>
      <c r="HE433" s="10"/>
      <c r="HF433" s="10"/>
      <c r="HG433" s="10"/>
      <c r="HH433" s="10"/>
      <c r="HI433" s="10"/>
      <c r="HJ433" s="10"/>
      <c r="HK433" s="10"/>
      <c r="HL433" s="10"/>
      <c r="HM433" s="10"/>
      <c r="HN433" s="10"/>
      <c r="HO433" s="10"/>
    </row>
    <row r="434" spans="1:223" s="3" customFormat="1" ht="33" customHeight="1" x14ac:dyDescent="0.2">
      <c r="A434" s="21">
        <f t="shared" si="13"/>
        <v>416</v>
      </c>
      <c r="B434" s="28" t="s">
        <v>1429</v>
      </c>
      <c r="C434" s="54" t="s">
        <v>15</v>
      </c>
      <c r="D434" s="233">
        <v>2020.03</v>
      </c>
      <c r="E434" s="111" t="s">
        <v>110</v>
      </c>
      <c r="F434" s="31">
        <v>15342</v>
      </c>
      <c r="G434" s="31">
        <v>32489</v>
      </c>
      <c r="H434" s="91" t="s">
        <v>43</v>
      </c>
      <c r="I434" s="92" t="s">
        <v>53</v>
      </c>
      <c r="J434" s="27" t="s">
        <v>1306</v>
      </c>
      <c r="K434" s="251"/>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c r="AY434" s="10"/>
      <c r="AZ434" s="10"/>
      <c r="BA434" s="10"/>
      <c r="BB434" s="10"/>
      <c r="BC434" s="10"/>
      <c r="BD434" s="10"/>
      <c r="BE434" s="10"/>
      <c r="BF434" s="10"/>
      <c r="BG434" s="10"/>
      <c r="BH434" s="10"/>
      <c r="BI434" s="10"/>
      <c r="BJ434" s="10"/>
      <c r="BK434" s="10"/>
      <c r="BL434" s="10"/>
      <c r="BM434" s="10"/>
      <c r="BN434" s="10"/>
      <c r="BO434" s="10"/>
      <c r="BP434" s="10"/>
      <c r="BQ434" s="10"/>
      <c r="BR434" s="10"/>
      <c r="BS434" s="10"/>
      <c r="BT434" s="10"/>
      <c r="BU434" s="10"/>
      <c r="BV434" s="10"/>
      <c r="BW434" s="10"/>
      <c r="BX434" s="10"/>
      <c r="BY434" s="10"/>
      <c r="BZ434" s="10"/>
      <c r="CA434" s="10"/>
      <c r="CB434" s="10"/>
      <c r="CC434" s="10"/>
      <c r="CD434" s="10"/>
      <c r="CE434" s="10"/>
      <c r="CF434" s="10"/>
      <c r="CG434" s="10"/>
      <c r="CH434" s="10"/>
      <c r="CI434" s="10"/>
      <c r="CJ434" s="10"/>
      <c r="CK434" s="10"/>
      <c r="CL434" s="10"/>
      <c r="CM434" s="10"/>
      <c r="CN434" s="10"/>
      <c r="CO434" s="10"/>
      <c r="CP434" s="10"/>
      <c r="CQ434" s="10"/>
      <c r="CR434" s="10"/>
      <c r="CS434" s="10"/>
      <c r="CT434" s="10"/>
      <c r="CU434" s="10"/>
      <c r="CV434" s="10"/>
      <c r="CW434" s="10"/>
      <c r="CX434" s="10"/>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0"/>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0"/>
      <c r="GP434" s="10"/>
      <c r="GQ434" s="10"/>
      <c r="GR434" s="10"/>
      <c r="GS434" s="10"/>
      <c r="GT434" s="10"/>
      <c r="GU434" s="10"/>
      <c r="GV434" s="10"/>
      <c r="GW434" s="10"/>
      <c r="GX434" s="10"/>
      <c r="GY434" s="10"/>
      <c r="GZ434" s="10"/>
      <c r="HA434" s="10"/>
      <c r="HB434" s="10"/>
      <c r="HC434" s="10"/>
      <c r="HD434" s="10"/>
      <c r="HE434" s="10"/>
      <c r="HF434" s="10"/>
      <c r="HG434" s="10"/>
      <c r="HH434" s="10"/>
      <c r="HI434" s="10"/>
      <c r="HJ434" s="10"/>
      <c r="HK434" s="10"/>
      <c r="HL434" s="10"/>
      <c r="HM434" s="10"/>
      <c r="HN434" s="10"/>
      <c r="HO434" s="10"/>
    </row>
    <row r="435" spans="1:223" ht="33" customHeight="1" x14ac:dyDescent="0.2">
      <c r="A435" s="21">
        <f t="shared" si="13"/>
        <v>417</v>
      </c>
      <c r="B435" s="54" t="s">
        <v>1430</v>
      </c>
      <c r="C435" s="89" t="s">
        <v>1203</v>
      </c>
      <c r="D435" s="224">
        <v>2020.03</v>
      </c>
      <c r="E435" s="96" t="s">
        <v>641</v>
      </c>
      <c r="F435" s="56">
        <v>809</v>
      </c>
      <c r="G435" s="56">
        <v>1655</v>
      </c>
      <c r="H435" s="98" t="s">
        <v>928</v>
      </c>
      <c r="I435" s="94" t="s">
        <v>53</v>
      </c>
      <c r="J435" s="27" t="s">
        <v>1252</v>
      </c>
    </row>
    <row r="436" spans="1:223" ht="33" customHeight="1" x14ac:dyDescent="0.2">
      <c r="A436" s="21">
        <f t="shared" si="13"/>
        <v>418</v>
      </c>
      <c r="B436" s="54" t="s">
        <v>748</v>
      </c>
      <c r="C436" s="95" t="s">
        <v>74</v>
      </c>
      <c r="D436" s="224">
        <v>2020.04</v>
      </c>
      <c r="E436" s="96" t="s">
        <v>746</v>
      </c>
      <c r="F436" s="56">
        <v>1231</v>
      </c>
      <c r="G436" s="56">
        <v>2420</v>
      </c>
      <c r="H436" s="98" t="s">
        <v>43</v>
      </c>
      <c r="I436" s="94" t="s">
        <v>53</v>
      </c>
      <c r="J436" s="27" t="s">
        <v>1306</v>
      </c>
    </row>
    <row r="437" spans="1:223" ht="33" customHeight="1" x14ac:dyDescent="0.2">
      <c r="A437" s="21">
        <f t="shared" si="13"/>
        <v>419</v>
      </c>
      <c r="B437" s="54" t="s">
        <v>1422</v>
      </c>
      <c r="C437" s="95" t="s">
        <v>74</v>
      </c>
      <c r="D437" s="224">
        <v>2020.04</v>
      </c>
      <c r="E437" s="96" t="s">
        <v>707</v>
      </c>
      <c r="F437" s="56">
        <v>224</v>
      </c>
      <c r="G437" s="56">
        <v>224</v>
      </c>
      <c r="H437" s="98" t="s">
        <v>43</v>
      </c>
      <c r="I437" s="94" t="s">
        <v>53</v>
      </c>
    </row>
    <row r="438" spans="1:223" ht="33" customHeight="1" x14ac:dyDescent="0.2">
      <c r="A438" s="21">
        <f t="shared" ref="A438:A451" si="14">ROW()-18</f>
        <v>420</v>
      </c>
      <c r="B438" s="54" t="s">
        <v>1431</v>
      </c>
      <c r="C438" s="95" t="s">
        <v>74</v>
      </c>
      <c r="D438" s="224">
        <v>2020.05</v>
      </c>
      <c r="E438" s="96" t="s">
        <v>1432</v>
      </c>
      <c r="F438" s="56">
        <v>4884</v>
      </c>
      <c r="G438" s="56">
        <v>10003</v>
      </c>
      <c r="H438" s="98" t="s">
        <v>43</v>
      </c>
      <c r="I438" s="94" t="s">
        <v>53</v>
      </c>
      <c r="J438" s="27" t="s">
        <v>1306</v>
      </c>
    </row>
    <row r="439" spans="1:223" ht="33" customHeight="1" x14ac:dyDescent="0.2">
      <c r="A439" s="21">
        <f t="shared" si="14"/>
        <v>421</v>
      </c>
      <c r="B439" s="47" t="s">
        <v>1433</v>
      </c>
      <c r="C439" s="47" t="s">
        <v>74</v>
      </c>
      <c r="D439" s="223">
        <v>2020.06</v>
      </c>
      <c r="E439" s="48" t="s">
        <v>768</v>
      </c>
      <c r="F439" s="49">
        <v>3076</v>
      </c>
      <c r="G439" s="49">
        <v>8183</v>
      </c>
      <c r="H439" s="50" t="s">
        <v>43</v>
      </c>
      <c r="I439" s="51" t="s">
        <v>53</v>
      </c>
      <c r="J439" s="27" t="s">
        <v>1306</v>
      </c>
    </row>
    <row r="440" spans="1:223" ht="33" customHeight="1" x14ac:dyDescent="0.2">
      <c r="A440" s="21">
        <f t="shared" si="14"/>
        <v>422</v>
      </c>
      <c r="B440" s="47" t="s">
        <v>1434</v>
      </c>
      <c r="C440" s="47" t="s">
        <v>74</v>
      </c>
      <c r="D440" s="223">
        <v>2020.07</v>
      </c>
      <c r="E440" s="48" t="s">
        <v>779</v>
      </c>
      <c r="F440" s="49">
        <v>602</v>
      </c>
      <c r="G440" s="49">
        <v>1337</v>
      </c>
      <c r="H440" s="50" t="s">
        <v>43</v>
      </c>
      <c r="I440" s="51" t="s">
        <v>53</v>
      </c>
      <c r="J440" s="27" t="s">
        <v>1426</v>
      </c>
    </row>
    <row r="441" spans="1:223" ht="33" customHeight="1" x14ac:dyDescent="0.2">
      <c r="A441" s="21">
        <f t="shared" si="14"/>
        <v>423</v>
      </c>
      <c r="B441" s="47" t="s">
        <v>804</v>
      </c>
      <c r="C441" s="47" t="s">
        <v>74</v>
      </c>
      <c r="D441" s="223">
        <v>2020.09</v>
      </c>
      <c r="E441" s="48" t="s">
        <v>152</v>
      </c>
      <c r="F441" s="49">
        <v>2286</v>
      </c>
      <c r="G441" s="49">
        <v>4477</v>
      </c>
      <c r="H441" s="50" t="s">
        <v>31</v>
      </c>
      <c r="I441" s="51" t="s">
        <v>53</v>
      </c>
      <c r="J441" s="27" t="s">
        <v>801</v>
      </c>
    </row>
    <row r="442" spans="1:223" ht="33" customHeight="1" x14ac:dyDescent="0.2">
      <c r="A442" s="21">
        <f t="shared" si="14"/>
        <v>424</v>
      </c>
      <c r="B442" s="47" t="s">
        <v>831</v>
      </c>
      <c r="C442" s="47" t="s">
        <v>74</v>
      </c>
      <c r="D442" s="223" t="s">
        <v>820</v>
      </c>
      <c r="E442" s="48" t="s">
        <v>656</v>
      </c>
      <c r="F442" s="49">
        <v>761</v>
      </c>
      <c r="G442" s="49">
        <v>1775</v>
      </c>
      <c r="H442" s="98" t="s">
        <v>719</v>
      </c>
      <c r="I442" s="51" t="s">
        <v>53</v>
      </c>
    </row>
    <row r="443" spans="1:223" ht="33" customHeight="1" x14ac:dyDescent="0.2">
      <c r="A443" s="21">
        <f t="shared" si="14"/>
        <v>425</v>
      </c>
      <c r="B443" s="47" t="s">
        <v>1435</v>
      </c>
      <c r="C443" s="47" t="s">
        <v>74</v>
      </c>
      <c r="D443" s="223" t="s">
        <v>820</v>
      </c>
      <c r="E443" s="48" t="s">
        <v>832</v>
      </c>
      <c r="F443" s="49">
        <v>639</v>
      </c>
      <c r="G443" s="49">
        <v>1407</v>
      </c>
      <c r="H443" s="50" t="s">
        <v>43</v>
      </c>
      <c r="I443" s="51" t="s">
        <v>53</v>
      </c>
      <c r="J443" s="27" t="s">
        <v>801</v>
      </c>
    </row>
    <row r="444" spans="1:223" ht="33" customHeight="1" x14ac:dyDescent="0.2">
      <c r="A444" s="21">
        <f t="shared" si="14"/>
        <v>426</v>
      </c>
      <c r="B444" s="47" t="s">
        <v>1436</v>
      </c>
      <c r="C444" s="47" t="s">
        <v>15</v>
      </c>
      <c r="D444" s="223">
        <v>2020.11</v>
      </c>
      <c r="E444" s="48" t="s">
        <v>785</v>
      </c>
      <c r="F444" s="49">
        <v>5750</v>
      </c>
      <c r="G444" s="49">
        <v>15385</v>
      </c>
      <c r="H444" s="50" t="s">
        <v>719</v>
      </c>
      <c r="I444" s="51" t="s">
        <v>53</v>
      </c>
    </row>
    <row r="445" spans="1:223" ht="33" customHeight="1" x14ac:dyDescent="0.2">
      <c r="A445" s="21">
        <f t="shared" si="14"/>
        <v>427</v>
      </c>
      <c r="B445" s="47" t="s">
        <v>1437</v>
      </c>
      <c r="C445" s="47" t="s">
        <v>74</v>
      </c>
      <c r="D445" s="223">
        <v>2020.11</v>
      </c>
      <c r="E445" s="48" t="s">
        <v>1438</v>
      </c>
      <c r="F445" s="49">
        <v>862</v>
      </c>
      <c r="G445" s="49">
        <v>1955</v>
      </c>
      <c r="H445" s="50" t="s">
        <v>43</v>
      </c>
      <c r="I445" s="51" t="s">
        <v>53</v>
      </c>
      <c r="J445" s="27" t="s">
        <v>801</v>
      </c>
    </row>
    <row r="446" spans="1:223" ht="33" customHeight="1" x14ac:dyDescent="0.2">
      <c r="A446" s="21">
        <f t="shared" si="14"/>
        <v>428</v>
      </c>
      <c r="B446" s="47" t="s">
        <v>2726</v>
      </c>
      <c r="C446" s="47" t="s">
        <v>74</v>
      </c>
      <c r="D446" s="223">
        <v>2020.12</v>
      </c>
      <c r="E446" s="48" t="s">
        <v>2727</v>
      </c>
      <c r="F446" s="49">
        <v>3571</v>
      </c>
      <c r="G446" s="49">
        <v>6909</v>
      </c>
      <c r="H446" s="50" t="s">
        <v>54</v>
      </c>
      <c r="I446" s="156" t="s">
        <v>53</v>
      </c>
      <c r="J446" s="27" t="s">
        <v>2728</v>
      </c>
    </row>
    <row r="447" spans="1:223" ht="33" customHeight="1" x14ac:dyDescent="0.2">
      <c r="A447" s="21">
        <f t="shared" si="14"/>
        <v>429</v>
      </c>
      <c r="B447" s="47" t="s">
        <v>2743</v>
      </c>
      <c r="C447" s="47" t="s">
        <v>74</v>
      </c>
      <c r="D447" s="47" t="s">
        <v>2739</v>
      </c>
      <c r="E447" s="48" t="s">
        <v>2744</v>
      </c>
      <c r="F447" s="49">
        <v>1364</v>
      </c>
      <c r="G447" s="49">
        <v>2966</v>
      </c>
      <c r="H447" s="50" t="s">
        <v>54</v>
      </c>
      <c r="I447" s="156" t="s">
        <v>53</v>
      </c>
      <c r="J447" s="27" t="s">
        <v>801</v>
      </c>
    </row>
    <row r="448" spans="1:223" ht="33" customHeight="1" x14ac:dyDescent="0.2">
      <c r="A448" s="21">
        <f t="shared" si="14"/>
        <v>430</v>
      </c>
      <c r="B448" s="47" t="s">
        <v>2745</v>
      </c>
      <c r="C448" s="47" t="s">
        <v>74</v>
      </c>
      <c r="D448" s="47" t="s">
        <v>2739</v>
      </c>
      <c r="E448" s="48" t="s">
        <v>587</v>
      </c>
      <c r="F448" s="49">
        <v>549</v>
      </c>
      <c r="G448" s="49">
        <v>1242</v>
      </c>
      <c r="H448" s="50" t="s">
        <v>43</v>
      </c>
      <c r="I448" s="156" t="s">
        <v>53</v>
      </c>
      <c r="J448" s="27" t="s">
        <v>801</v>
      </c>
    </row>
    <row r="449" spans="1:223" ht="33" customHeight="1" x14ac:dyDescent="0.2">
      <c r="A449" s="21">
        <f t="shared" si="14"/>
        <v>431</v>
      </c>
      <c r="B449" s="47" t="s">
        <v>2759</v>
      </c>
      <c r="C449" s="47" t="s">
        <v>15</v>
      </c>
      <c r="D449" s="47" t="s">
        <v>2751</v>
      </c>
      <c r="E449" s="48" t="s">
        <v>2760</v>
      </c>
      <c r="F449" s="49">
        <v>2172</v>
      </c>
      <c r="G449" s="49">
        <v>5783</v>
      </c>
      <c r="H449" s="50" t="s">
        <v>43</v>
      </c>
      <c r="I449" s="156" t="s">
        <v>53</v>
      </c>
    </row>
    <row r="450" spans="1:223" ht="33" customHeight="1" x14ac:dyDescent="0.2">
      <c r="A450" s="21">
        <f t="shared" si="14"/>
        <v>432</v>
      </c>
      <c r="B450" s="47" t="s">
        <v>2761</v>
      </c>
      <c r="C450" s="47" t="s">
        <v>15</v>
      </c>
      <c r="D450" s="47" t="s">
        <v>2751</v>
      </c>
      <c r="E450" s="48" t="s">
        <v>577</v>
      </c>
      <c r="F450" s="49">
        <v>5829</v>
      </c>
      <c r="G450" s="49">
        <v>12140</v>
      </c>
      <c r="H450" s="50" t="s">
        <v>54</v>
      </c>
      <c r="I450" s="156" t="s">
        <v>53</v>
      </c>
    </row>
    <row r="451" spans="1:223" ht="32.4" x14ac:dyDescent="0.2">
      <c r="A451" s="21">
        <f t="shared" si="14"/>
        <v>433</v>
      </c>
      <c r="B451" s="47" t="s">
        <v>2774</v>
      </c>
      <c r="C451" s="47" t="s">
        <v>15</v>
      </c>
      <c r="D451" s="47" t="s">
        <v>2766</v>
      </c>
      <c r="E451" s="48" t="s">
        <v>2775</v>
      </c>
      <c r="F451" s="49">
        <v>3815</v>
      </c>
      <c r="G451" s="49">
        <v>8503</v>
      </c>
      <c r="H451" s="50" t="s">
        <v>719</v>
      </c>
      <c r="I451" s="156" t="s">
        <v>53</v>
      </c>
      <c r="K451" s="1"/>
    </row>
    <row r="452" spans="1:223" s="3" customFormat="1" ht="33" customHeight="1" x14ac:dyDescent="0.2">
      <c r="A452" s="357" t="s">
        <v>41</v>
      </c>
      <c r="B452" s="358"/>
      <c r="C452" s="358"/>
      <c r="D452" s="358"/>
      <c r="E452" s="358"/>
      <c r="F452" s="358"/>
      <c r="G452" s="358"/>
      <c r="H452" s="358"/>
      <c r="I452" s="358"/>
      <c r="J452" s="359"/>
      <c r="K452" s="251"/>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c r="AR452" s="10"/>
      <c r="AS452" s="10"/>
      <c r="AT452" s="10"/>
      <c r="AU452" s="10"/>
      <c r="AV452" s="10"/>
      <c r="AW452" s="10"/>
      <c r="AX452" s="10"/>
      <c r="AY452" s="10"/>
      <c r="AZ452" s="10"/>
      <c r="BA452" s="10"/>
      <c r="BB452" s="10"/>
      <c r="BC452" s="10"/>
      <c r="BD452" s="10"/>
      <c r="BE452" s="10"/>
      <c r="BF452" s="10"/>
      <c r="BG452" s="10"/>
      <c r="BH452" s="10"/>
      <c r="BI452" s="10"/>
      <c r="BJ452" s="10"/>
      <c r="BK452" s="10"/>
      <c r="BL452" s="10"/>
      <c r="BM452" s="10"/>
      <c r="BN452" s="10"/>
      <c r="BO452" s="10"/>
      <c r="BP452" s="10"/>
      <c r="BQ452" s="10"/>
      <c r="BR452" s="10"/>
      <c r="BS452" s="10"/>
      <c r="BT452" s="10"/>
      <c r="BU452" s="10"/>
      <c r="BV452" s="10"/>
      <c r="BW452" s="10"/>
      <c r="BX452" s="10"/>
      <c r="BY452" s="10"/>
      <c r="BZ452" s="10"/>
      <c r="CA452" s="10"/>
      <c r="CB452" s="10"/>
      <c r="CC452" s="10"/>
      <c r="CD452" s="10"/>
      <c r="CE452" s="10"/>
      <c r="CF452" s="10"/>
      <c r="CG452" s="10"/>
      <c r="CH452" s="10"/>
      <c r="CI452" s="10"/>
      <c r="CJ452" s="10"/>
      <c r="CK452" s="10"/>
      <c r="CL452" s="10"/>
      <c r="CM452" s="10"/>
      <c r="CN452" s="10"/>
      <c r="CO452" s="10"/>
      <c r="CP452" s="10"/>
      <c r="CQ452" s="10"/>
      <c r="CR452" s="10"/>
      <c r="CS452" s="10"/>
      <c r="CT452" s="10"/>
      <c r="CU452" s="10"/>
      <c r="CV452" s="10"/>
      <c r="CW452" s="10"/>
      <c r="CX452" s="10"/>
      <c r="CY452" s="10"/>
      <c r="CZ452" s="10"/>
      <c r="DA452" s="10"/>
      <c r="DB452" s="10"/>
      <c r="DC452" s="10"/>
      <c r="DD452" s="10"/>
      <c r="DE452" s="10"/>
      <c r="DF452" s="10"/>
      <c r="DG452" s="10"/>
      <c r="DH452" s="10"/>
      <c r="DI452" s="10"/>
      <c r="DJ452" s="10"/>
      <c r="DK452" s="10"/>
      <c r="DL452" s="10"/>
      <c r="DM452" s="10"/>
      <c r="DN452" s="10"/>
      <c r="DO452" s="10"/>
      <c r="DP452" s="10"/>
      <c r="DQ452" s="10"/>
      <c r="DR452" s="10"/>
      <c r="DS452" s="10"/>
      <c r="DT452" s="10"/>
      <c r="DU452" s="10"/>
      <c r="DV452" s="10"/>
      <c r="DW452" s="10"/>
      <c r="DX452" s="10"/>
      <c r="DY452" s="10"/>
      <c r="DZ452" s="10"/>
      <c r="EA452" s="10"/>
      <c r="EB452" s="10"/>
      <c r="EC452" s="10"/>
      <c r="ED452" s="10"/>
      <c r="EE452" s="10"/>
      <c r="EF452" s="10"/>
      <c r="EG452" s="10"/>
      <c r="EH452" s="10"/>
      <c r="EI452" s="10"/>
      <c r="EJ452" s="10"/>
      <c r="EK452" s="10"/>
      <c r="EL452" s="10"/>
      <c r="EM452" s="10"/>
      <c r="EN452" s="10"/>
      <c r="EO452" s="10"/>
      <c r="EP452" s="10"/>
      <c r="EQ452" s="10"/>
      <c r="ER452" s="10"/>
      <c r="ES452" s="10"/>
      <c r="ET452" s="10"/>
      <c r="EU452" s="10"/>
      <c r="EV452" s="10"/>
      <c r="EW452" s="10"/>
      <c r="EX452" s="10"/>
      <c r="EY452" s="10"/>
      <c r="EZ452" s="10"/>
      <c r="FA452" s="10"/>
      <c r="FB452" s="10"/>
      <c r="FC452" s="10"/>
      <c r="FD452" s="10"/>
      <c r="FE452" s="10"/>
      <c r="FF452" s="10"/>
      <c r="FG452" s="10"/>
      <c r="FH452" s="10"/>
      <c r="FI452" s="10"/>
      <c r="FJ452" s="10"/>
      <c r="FK452" s="10"/>
      <c r="FL452" s="10"/>
      <c r="FM452" s="10"/>
      <c r="FN452" s="10"/>
      <c r="FO452" s="10"/>
      <c r="FP452" s="10"/>
      <c r="FQ452" s="10"/>
      <c r="FR452" s="10"/>
      <c r="FS452" s="10"/>
      <c r="FT452" s="10"/>
      <c r="FU452" s="10"/>
      <c r="FV452" s="10"/>
      <c r="FW452" s="10"/>
      <c r="FX452" s="10"/>
      <c r="FY452" s="10"/>
      <c r="FZ452" s="10"/>
      <c r="GA452" s="10"/>
      <c r="GB452" s="10"/>
      <c r="GC452" s="10"/>
      <c r="GD452" s="10"/>
      <c r="GE452" s="10"/>
      <c r="GF452" s="10"/>
      <c r="GG452" s="10"/>
      <c r="GH452" s="10"/>
      <c r="GI452" s="10"/>
      <c r="GJ452" s="10"/>
      <c r="GK452" s="10"/>
      <c r="GL452" s="10"/>
      <c r="GM452" s="10"/>
      <c r="GN452" s="10"/>
      <c r="GO452" s="10"/>
      <c r="GP452" s="10"/>
      <c r="GQ452" s="10"/>
      <c r="GR452" s="10"/>
      <c r="GS452" s="10"/>
      <c r="GT452" s="10"/>
      <c r="GU452" s="10"/>
      <c r="GV452" s="10"/>
      <c r="GW452" s="10"/>
      <c r="GX452" s="10"/>
      <c r="GY452" s="10"/>
      <c r="GZ452" s="10"/>
      <c r="HA452" s="10"/>
      <c r="HB452" s="10"/>
      <c r="HC452" s="10"/>
      <c r="HD452" s="10"/>
      <c r="HE452" s="10"/>
      <c r="HF452" s="10"/>
      <c r="HG452" s="10"/>
      <c r="HH452" s="10"/>
      <c r="HI452" s="10"/>
      <c r="HJ452" s="10"/>
      <c r="HK452" s="10"/>
      <c r="HL452" s="10"/>
      <c r="HM452" s="10"/>
      <c r="HN452" s="10"/>
      <c r="HO452" s="10"/>
    </row>
    <row r="453" spans="1:223" s="3" customFormat="1" ht="33" customHeight="1" x14ac:dyDescent="0.2">
      <c r="A453" s="21">
        <f>ROW()-19</f>
        <v>434</v>
      </c>
      <c r="B453" s="22" t="s">
        <v>1439</v>
      </c>
      <c r="C453" s="28" t="s">
        <v>41</v>
      </c>
      <c r="D453" s="233">
        <v>2011.04</v>
      </c>
      <c r="E453" s="23" t="s">
        <v>161</v>
      </c>
      <c r="F453" s="24">
        <v>635</v>
      </c>
      <c r="G453" s="24">
        <v>1357</v>
      </c>
      <c r="H453" s="25" t="s">
        <v>4</v>
      </c>
      <c r="I453" s="26" t="s">
        <v>53</v>
      </c>
      <c r="J453" s="27"/>
      <c r="K453" s="251"/>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c r="AR453" s="10"/>
      <c r="AS453" s="10"/>
      <c r="AT453" s="10"/>
      <c r="AU453" s="10"/>
      <c r="AV453" s="10"/>
      <c r="AW453" s="10"/>
      <c r="AX453" s="10"/>
      <c r="AY453" s="10"/>
      <c r="AZ453" s="10"/>
      <c r="BA453" s="10"/>
      <c r="BB453" s="10"/>
      <c r="BC453" s="10"/>
      <c r="BD453" s="10"/>
      <c r="BE453" s="10"/>
      <c r="BF453" s="10"/>
      <c r="BG453" s="10"/>
      <c r="BH453" s="10"/>
      <c r="BI453" s="10"/>
      <c r="BJ453" s="10"/>
      <c r="BK453" s="10"/>
      <c r="BL453" s="10"/>
      <c r="BM453" s="10"/>
      <c r="BN453" s="10"/>
      <c r="BO453" s="10"/>
      <c r="BP453" s="10"/>
      <c r="BQ453" s="10"/>
      <c r="BR453" s="10"/>
      <c r="BS453" s="10"/>
      <c r="BT453" s="10"/>
      <c r="BU453" s="10"/>
      <c r="BV453" s="10"/>
      <c r="BW453" s="10"/>
      <c r="BX453" s="10"/>
      <c r="BY453" s="10"/>
      <c r="BZ453" s="10"/>
      <c r="CA453" s="10"/>
      <c r="CB453" s="10"/>
      <c r="CC453" s="10"/>
      <c r="CD453" s="10"/>
      <c r="CE453" s="10"/>
      <c r="CF453" s="10"/>
      <c r="CG453" s="10"/>
      <c r="CH453" s="10"/>
      <c r="CI453" s="10"/>
      <c r="CJ453" s="10"/>
      <c r="CK453" s="10"/>
      <c r="CL453" s="10"/>
      <c r="CM453" s="10"/>
      <c r="CN453" s="10"/>
      <c r="CO453" s="10"/>
      <c r="CP453" s="10"/>
      <c r="CQ453" s="10"/>
      <c r="CR453" s="10"/>
      <c r="CS453" s="10"/>
      <c r="CT453" s="10"/>
      <c r="CU453" s="10"/>
      <c r="CV453" s="10"/>
      <c r="CW453" s="10"/>
      <c r="CX453" s="10"/>
      <c r="CY453" s="10"/>
      <c r="CZ453" s="10"/>
      <c r="DA453" s="10"/>
      <c r="DB453" s="10"/>
      <c r="DC453" s="10"/>
      <c r="DD453" s="10"/>
      <c r="DE453" s="10"/>
      <c r="DF453" s="10"/>
      <c r="DG453" s="10"/>
      <c r="DH453" s="10"/>
      <c r="DI453" s="10"/>
      <c r="DJ453" s="10"/>
      <c r="DK453" s="10"/>
      <c r="DL453" s="10"/>
      <c r="DM453" s="10"/>
      <c r="DN453" s="10"/>
      <c r="DO453" s="10"/>
      <c r="DP453" s="10"/>
      <c r="DQ453" s="10"/>
      <c r="DR453" s="10"/>
      <c r="DS453" s="10"/>
      <c r="DT453" s="10"/>
      <c r="DU453" s="10"/>
      <c r="DV453" s="10"/>
      <c r="DW453" s="10"/>
      <c r="DX453" s="10"/>
      <c r="DY453" s="10"/>
      <c r="DZ453" s="10"/>
      <c r="EA453" s="10"/>
      <c r="EB453" s="10"/>
      <c r="EC453" s="10"/>
      <c r="ED453" s="10"/>
      <c r="EE453" s="10"/>
      <c r="EF453" s="10"/>
      <c r="EG453" s="10"/>
      <c r="EH453" s="10"/>
      <c r="EI453" s="10"/>
      <c r="EJ453" s="10"/>
      <c r="EK453" s="10"/>
      <c r="EL453" s="10"/>
      <c r="EM453" s="10"/>
      <c r="EN453" s="10"/>
      <c r="EO453" s="10"/>
      <c r="EP453" s="10"/>
      <c r="EQ453" s="10"/>
      <c r="ER453" s="10"/>
      <c r="ES453" s="10"/>
      <c r="ET453" s="10"/>
      <c r="EU453" s="10"/>
      <c r="EV453" s="10"/>
      <c r="EW453" s="10"/>
      <c r="EX453" s="10"/>
      <c r="EY453" s="10"/>
      <c r="EZ453" s="10"/>
      <c r="FA453" s="10"/>
      <c r="FB453" s="10"/>
      <c r="FC453" s="10"/>
      <c r="FD453" s="10"/>
      <c r="FE453" s="10"/>
      <c r="FF453" s="10"/>
      <c r="FG453" s="10"/>
      <c r="FH453" s="10"/>
      <c r="FI453" s="10"/>
      <c r="FJ453" s="10"/>
      <c r="FK453" s="10"/>
      <c r="FL453" s="10"/>
      <c r="FM453" s="10"/>
      <c r="FN453" s="10"/>
      <c r="FO453" s="10"/>
      <c r="FP453" s="10"/>
      <c r="FQ453" s="10"/>
      <c r="FR453" s="10"/>
      <c r="FS453" s="10"/>
      <c r="FT453" s="10"/>
      <c r="FU453" s="10"/>
      <c r="FV453" s="10"/>
      <c r="FW453" s="10"/>
      <c r="FX453" s="10"/>
      <c r="FY453" s="10"/>
      <c r="FZ453" s="10"/>
      <c r="GA453" s="10"/>
      <c r="GB453" s="10"/>
      <c r="GC453" s="10"/>
      <c r="GD453" s="10"/>
      <c r="GE453" s="10"/>
      <c r="GF453" s="10"/>
      <c r="GG453" s="10"/>
      <c r="GH453" s="10"/>
      <c r="GI453" s="10"/>
      <c r="GJ453" s="10"/>
      <c r="GK453" s="10"/>
      <c r="GL453" s="10"/>
      <c r="GM453" s="10"/>
      <c r="GN453" s="10"/>
      <c r="GO453" s="10"/>
      <c r="GP453" s="10"/>
      <c r="GQ453" s="10"/>
      <c r="GR453" s="10"/>
      <c r="GS453" s="10"/>
      <c r="GT453" s="10"/>
      <c r="GU453" s="10"/>
      <c r="GV453" s="10"/>
      <c r="GW453" s="10"/>
      <c r="GX453" s="10"/>
      <c r="GY453" s="10"/>
      <c r="GZ453" s="10"/>
      <c r="HA453" s="10"/>
      <c r="HB453" s="10"/>
      <c r="HC453" s="10"/>
      <c r="HD453" s="10"/>
      <c r="HE453" s="10"/>
      <c r="HF453" s="10"/>
      <c r="HG453" s="10"/>
      <c r="HH453" s="10"/>
      <c r="HI453" s="10"/>
      <c r="HJ453" s="10"/>
      <c r="HK453" s="10"/>
      <c r="HL453" s="10"/>
      <c r="HM453" s="10"/>
      <c r="HN453" s="10"/>
      <c r="HO453" s="10"/>
    </row>
    <row r="454" spans="1:223" s="3" customFormat="1" ht="33" customHeight="1" x14ac:dyDescent="0.2">
      <c r="A454" s="21">
        <f t="shared" ref="A454:A458" si="15">ROW()-19</f>
        <v>435</v>
      </c>
      <c r="B454" s="22" t="s">
        <v>1440</v>
      </c>
      <c r="C454" s="28" t="s">
        <v>41</v>
      </c>
      <c r="D454" s="235">
        <v>2013.06</v>
      </c>
      <c r="E454" s="23" t="s">
        <v>188</v>
      </c>
      <c r="F454" s="24">
        <v>688</v>
      </c>
      <c r="G454" s="24">
        <v>1511</v>
      </c>
      <c r="H454" s="29" t="s">
        <v>2</v>
      </c>
      <c r="I454" s="26" t="s">
        <v>53</v>
      </c>
      <c r="J454" s="27"/>
      <c r="K454" s="251"/>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c r="AR454" s="10"/>
      <c r="AS454" s="10"/>
      <c r="AT454" s="10"/>
      <c r="AU454" s="10"/>
      <c r="AV454" s="10"/>
      <c r="AW454" s="10"/>
      <c r="AX454" s="10"/>
      <c r="AY454" s="10"/>
      <c r="AZ454" s="10"/>
      <c r="BA454" s="10"/>
      <c r="BB454" s="10"/>
      <c r="BC454" s="10"/>
      <c r="BD454" s="10"/>
      <c r="BE454" s="10"/>
      <c r="BF454" s="10"/>
      <c r="BG454" s="10"/>
      <c r="BH454" s="10"/>
      <c r="BI454" s="10"/>
      <c r="BJ454" s="10"/>
      <c r="BK454" s="10"/>
      <c r="BL454" s="10"/>
      <c r="BM454" s="10"/>
      <c r="BN454" s="10"/>
      <c r="BO454" s="10"/>
      <c r="BP454" s="10"/>
      <c r="BQ454" s="10"/>
      <c r="BR454" s="10"/>
      <c r="BS454" s="10"/>
      <c r="BT454" s="10"/>
      <c r="BU454" s="10"/>
      <c r="BV454" s="10"/>
      <c r="BW454" s="10"/>
      <c r="BX454" s="10"/>
      <c r="BY454" s="10"/>
      <c r="BZ454" s="10"/>
      <c r="CA454" s="10"/>
      <c r="CB454" s="10"/>
      <c r="CC454" s="10"/>
      <c r="CD454" s="10"/>
      <c r="CE454" s="10"/>
      <c r="CF454" s="10"/>
      <c r="CG454" s="10"/>
      <c r="CH454" s="10"/>
      <c r="CI454" s="10"/>
      <c r="CJ454" s="10"/>
      <c r="CK454" s="10"/>
      <c r="CL454" s="10"/>
      <c r="CM454" s="10"/>
      <c r="CN454" s="10"/>
      <c r="CO454" s="10"/>
      <c r="CP454" s="10"/>
      <c r="CQ454" s="10"/>
      <c r="CR454" s="10"/>
      <c r="CS454" s="10"/>
      <c r="CT454" s="10"/>
      <c r="CU454" s="10"/>
      <c r="CV454" s="10"/>
      <c r="CW454" s="10"/>
      <c r="CX454" s="10"/>
      <c r="CY454" s="10"/>
      <c r="CZ454" s="10"/>
      <c r="DA454" s="10"/>
      <c r="DB454" s="10"/>
      <c r="DC454" s="10"/>
      <c r="DD454" s="10"/>
      <c r="DE454" s="10"/>
      <c r="DF454" s="10"/>
      <c r="DG454" s="10"/>
      <c r="DH454" s="10"/>
      <c r="DI454" s="10"/>
      <c r="DJ454" s="10"/>
      <c r="DK454" s="10"/>
      <c r="DL454" s="10"/>
      <c r="DM454" s="10"/>
      <c r="DN454" s="10"/>
      <c r="DO454" s="10"/>
      <c r="DP454" s="10"/>
      <c r="DQ454" s="10"/>
      <c r="DR454" s="10"/>
      <c r="DS454" s="10"/>
      <c r="DT454" s="10"/>
      <c r="DU454" s="10"/>
      <c r="DV454" s="10"/>
      <c r="DW454" s="10"/>
      <c r="DX454" s="10"/>
      <c r="DY454" s="10"/>
      <c r="DZ454" s="10"/>
      <c r="EA454" s="10"/>
      <c r="EB454" s="10"/>
      <c r="EC454" s="10"/>
      <c r="ED454" s="10"/>
      <c r="EE454" s="10"/>
      <c r="EF454" s="10"/>
      <c r="EG454" s="10"/>
      <c r="EH454" s="10"/>
      <c r="EI454" s="10"/>
      <c r="EJ454" s="10"/>
      <c r="EK454" s="10"/>
      <c r="EL454" s="10"/>
      <c r="EM454" s="10"/>
      <c r="EN454" s="10"/>
      <c r="EO454" s="10"/>
      <c r="EP454" s="10"/>
      <c r="EQ454" s="10"/>
      <c r="ER454" s="10"/>
      <c r="ES454" s="10"/>
      <c r="ET454" s="10"/>
      <c r="EU454" s="10"/>
      <c r="EV454" s="10"/>
      <c r="EW454" s="10"/>
      <c r="EX454" s="10"/>
      <c r="EY454" s="10"/>
      <c r="EZ454" s="10"/>
      <c r="FA454" s="10"/>
      <c r="FB454" s="10"/>
      <c r="FC454" s="10"/>
      <c r="FD454" s="10"/>
      <c r="FE454" s="10"/>
      <c r="FF454" s="10"/>
      <c r="FG454" s="10"/>
      <c r="FH454" s="10"/>
      <c r="FI454" s="10"/>
      <c r="FJ454" s="10"/>
      <c r="FK454" s="10"/>
      <c r="FL454" s="10"/>
      <c r="FM454" s="10"/>
      <c r="FN454" s="10"/>
      <c r="FO454" s="10"/>
      <c r="FP454" s="10"/>
      <c r="FQ454" s="10"/>
      <c r="FR454" s="10"/>
      <c r="FS454" s="10"/>
      <c r="FT454" s="10"/>
      <c r="FU454" s="10"/>
      <c r="FV454" s="10"/>
      <c r="FW454" s="10"/>
      <c r="FX454" s="10"/>
      <c r="FY454" s="10"/>
      <c r="FZ454" s="10"/>
      <c r="GA454" s="10"/>
      <c r="GB454" s="10"/>
      <c r="GC454" s="10"/>
      <c r="GD454" s="10"/>
      <c r="GE454" s="10"/>
      <c r="GF454" s="10"/>
      <c r="GG454" s="10"/>
      <c r="GH454" s="10"/>
      <c r="GI454" s="10"/>
      <c r="GJ454" s="10"/>
      <c r="GK454" s="10"/>
      <c r="GL454" s="10"/>
      <c r="GM454" s="10"/>
      <c r="GN454" s="10"/>
      <c r="GO454" s="10"/>
      <c r="GP454" s="10"/>
      <c r="GQ454" s="10"/>
      <c r="GR454" s="10"/>
      <c r="GS454" s="10"/>
      <c r="GT454" s="10"/>
      <c r="GU454" s="10"/>
      <c r="GV454" s="10"/>
      <c r="GW454" s="10"/>
      <c r="GX454" s="10"/>
      <c r="GY454" s="10"/>
      <c r="GZ454" s="10"/>
      <c r="HA454" s="10"/>
      <c r="HB454" s="10"/>
      <c r="HC454" s="10"/>
      <c r="HD454" s="10"/>
      <c r="HE454" s="10"/>
      <c r="HF454" s="10"/>
      <c r="HG454" s="10"/>
      <c r="HH454" s="10"/>
      <c r="HI454" s="10"/>
      <c r="HJ454" s="10"/>
      <c r="HK454" s="10"/>
      <c r="HL454" s="10"/>
      <c r="HM454" s="10"/>
      <c r="HN454" s="10"/>
      <c r="HO454" s="10"/>
    </row>
    <row r="455" spans="1:223" ht="33" customHeight="1" x14ac:dyDescent="0.2">
      <c r="A455" s="21">
        <f t="shared" si="15"/>
        <v>436</v>
      </c>
      <c r="B455" s="54" t="s">
        <v>1441</v>
      </c>
      <c r="C455" s="28" t="s">
        <v>1442</v>
      </c>
      <c r="D455" s="224">
        <v>2014.06</v>
      </c>
      <c r="E455" s="135" t="s">
        <v>188</v>
      </c>
      <c r="F455" s="136">
        <v>617</v>
      </c>
      <c r="G455" s="49">
        <v>1454</v>
      </c>
      <c r="H455" s="50" t="s">
        <v>1443</v>
      </c>
      <c r="I455" s="51" t="s">
        <v>53</v>
      </c>
      <c r="J455" s="45" t="s">
        <v>1444</v>
      </c>
    </row>
    <row r="456" spans="1:223" ht="33" customHeight="1" x14ac:dyDescent="0.2">
      <c r="A456" s="21">
        <f t="shared" si="15"/>
        <v>437</v>
      </c>
      <c r="B456" s="129" t="s">
        <v>1445</v>
      </c>
      <c r="C456" s="28" t="s">
        <v>1442</v>
      </c>
      <c r="D456" s="255">
        <v>2014.07</v>
      </c>
      <c r="E456" s="131" t="s">
        <v>237</v>
      </c>
      <c r="F456" s="132">
        <v>810</v>
      </c>
      <c r="G456" s="132">
        <v>1734</v>
      </c>
      <c r="H456" s="133" t="s">
        <v>936</v>
      </c>
      <c r="I456" s="134" t="s">
        <v>53</v>
      </c>
    </row>
    <row r="457" spans="1:223" ht="33" customHeight="1" x14ac:dyDescent="0.2">
      <c r="A457" s="21">
        <f t="shared" si="15"/>
        <v>438</v>
      </c>
      <c r="B457" s="47" t="s">
        <v>1446</v>
      </c>
      <c r="C457" s="28" t="s">
        <v>1442</v>
      </c>
      <c r="D457" s="224" t="s">
        <v>1447</v>
      </c>
      <c r="E457" s="48" t="s">
        <v>303</v>
      </c>
      <c r="F457" s="49">
        <v>963</v>
      </c>
      <c r="G457" s="49">
        <v>2064</v>
      </c>
      <c r="H457" s="50" t="s">
        <v>1448</v>
      </c>
      <c r="I457" s="51" t="s">
        <v>53</v>
      </c>
    </row>
    <row r="458" spans="1:223" ht="33" customHeight="1" x14ac:dyDescent="0.2">
      <c r="A458" s="21">
        <f t="shared" si="15"/>
        <v>439</v>
      </c>
      <c r="B458" s="54" t="s">
        <v>1449</v>
      </c>
      <c r="C458" s="28" t="s">
        <v>1442</v>
      </c>
      <c r="D458" s="224">
        <v>2015.06</v>
      </c>
      <c r="E458" s="55" t="s">
        <v>274</v>
      </c>
      <c r="F458" s="56">
        <v>2310</v>
      </c>
      <c r="G458" s="56">
        <v>4745</v>
      </c>
      <c r="H458" s="57" t="s">
        <v>928</v>
      </c>
      <c r="I458" s="58" t="s">
        <v>53</v>
      </c>
      <c r="J458" s="46"/>
    </row>
    <row r="459" spans="1:223" s="3" customFormat="1" ht="33" customHeight="1" x14ac:dyDescent="0.2">
      <c r="A459" s="357" t="s">
        <v>1450</v>
      </c>
      <c r="B459" s="358"/>
      <c r="C459" s="358"/>
      <c r="D459" s="358"/>
      <c r="E459" s="358"/>
      <c r="F459" s="358"/>
      <c r="G459" s="358"/>
      <c r="H459" s="358"/>
      <c r="I459" s="358"/>
      <c r="J459" s="359"/>
      <c r="K459" s="251"/>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c r="AR459" s="10"/>
      <c r="AS459" s="10"/>
      <c r="AT459" s="10"/>
      <c r="AU459" s="10"/>
      <c r="AV459" s="10"/>
      <c r="AW459" s="10"/>
      <c r="AX459" s="10"/>
      <c r="AY459" s="10"/>
      <c r="AZ459" s="10"/>
      <c r="BA459" s="10"/>
      <c r="BB459" s="10"/>
      <c r="BC459" s="10"/>
      <c r="BD459" s="10"/>
      <c r="BE459" s="10"/>
      <c r="BF459" s="10"/>
      <c r="BG459" s="10"/>
      <c r="BH459" s="10"/>
      <c r="BI459" s="10"/>
      <c r="BJ459" s="10"/>
      <c r="BK459" s="10"/>
      <c r="BL459" s="10"/>
      <c r="BM459" s="10"/>
      <c r="BN459" s="10"/>
      <c r="BO459" s="10"/>
      <c r="BP459" s="10"/>
      <c r="BQ459" s="10"/>
      <c r="BR459" s="10"/>
      <c r="BS459" s="10"/>
      <c r="BT459" s="10"/>
      <c r="BU459" s="10"/>
      <c r="BV459" s="10"/>
      <c r="BW459" s="10"/>
      <c r="BX459" s="10"/>
      <c r="BY459" s="10"/>
      <c r="BZ459" s="10"/>
      <c r="CA459" s="10"/>
      <c r="CB459" s="10"/>
      <c r="CC459" s="10"/>
      <c r="CD459" s="10"/>
      <c r="CE459" s="10"/>
      <c r="CF459" s="10"/>
      <c r="CG459" s="10"/>
      <c r="CH459" s="10"/>
      <c r="CI459" s="10"/>
      <c r="CJ459" s="10"/>
      <c r="CK459" s="10"/>
      <c r="CL459" s="10"/>
      <c r="CM459" s="10"/>
      <c r="CN459" s="10"/>
      <c r="CO459" s="10"/>
      <c r="CP459" s="10"/>
      <c r="CQ459" s="10"/>
      <c r="CR459" s="10"/>
      <c r="CS459" s="10"/>
      <c r="CT459" s="10"/>
      <c r="CU459" s="10"/>
      <c r="CV459" s="10"/>
      <c r="CW459" s="10"/>
      <c r="CX459" s="10"/>
      <c r="CY459" s="10"/>
      <c r="CZ459" s="10"/>
      <c r="DA459" s="10"/>
      <c r="DB459" s="10"/>
      <c r="DC459" s="10"/>
      <c r="DD459" s="10"/>
      <c r="DE459" s="10"/>
      <c r="DF459" s="10"/>
      <c r="DG459" s="10"/>
      <c r="DH459" s="10"/>
      <c r="DI459" s="10"/>
      <c r="DJ459" s="10"/>
      <c r="DK459" s="10"/>
      <c r="DL459" s="10"/>
      <c r="DM459" s="10"/>
      <c r="DN459" s="10"/>
      <c r="DO459" s="10"/>
      <c r="DP459" s="10"/>
      <c r="DQ459" s="10"/>
      <c r="DR459" s="10"/>
      <c r="DS459" s="10"/>
      <c r="DT459" s="10"/>
      <c r="DU459" s="10"/>
      <c r="DV459" s="10"/>
      <c r="DW459" s="10"/>
      <c r="DX459" s="10"/>
      <c r="DY459" s="10"/>
      <c r="DZ459" s="10"/>
      <c r="EA459" s="10"/>
      <c r="EB459" s="10"/>
      <c r="EC459" s="10"/>
      <c r="ED459" s="10"/>
      <c r="EE459" s="10"/>
      <c r="EF459" s="10"/>
      <c r="EG459" s="10"/>
      <c r="EH459" s="10"/>
      <c r="EI459" s="10"/>
      <c r="EJ459" s="10"/>
      <c r="EK459" s="10"/>
      <c r="EL459" s="10"/>
      <c r="EM459" s="10"/>
      <c r="EN459" s="10"/>
      <c r="EO459" s="10"/>
      <c r="EP459" s="10"/>
      <c r="EQ459" s="10"/>
      <c r="ER459" s="10"/>
      <c r="ES459" s="10"/>
      <c r="ET459" s="10"/>
      <c r="EU459" s="10"/>
      <c r="EV459" s="10"/>
      <c r="EW459" s="10"/>
      <c r="EX459" s="10"/>
      <c r="EY459" s="10"/>
      <c r="EZ459" s="10"/>
      <c r="FA459" s="10"/>
      <c r="FB459" s="10"/>
      <c r="FC459" s="10"/>
      <c r="FD459" s="10"/>
      <c r="FE459" s="10"/>
      <c r="FF459" s="10"/>
      <c r="FG459" s="10"/>
      <c r="FH459" s="10"/>
      <c r="FI459" s="10"/>
      <c r="FJ459" s="10"/>
      <c r="FK459" s="10"/>
      <c r="FL459" s="10"/>
      <c r="FM459" s="10"/>
      <c r="FN459" s="10"/>
      <c r="FO459" s="10"/>
      <c r="FP459" s="10"/>
      <c r="FQ459" s="10"/>
      <c r="FR459" s="10"/>
      <c r="FS459" s="10"/>
      <c r="FT459" s="10"/>
      <c r="FU459" s="10"/>
      <c r="FV459" s="10"/>
      <c r="FW459" s="10"/>
      <c r="FX459" s="10"/>
      <c r="FY459" s="10"/>
      <c r="FZ459" s="10"/>
      <c r="GA459" s="10"/>
      <c r="GB459" s="10"/>
      <c r="GC459" s="10"/>
      <c r="GD459" s="10"/>
      <c r="GE459" s="10"/>
      <c r="GF459" s="10"/>
      <c r="GG459" s="10"/>
      <c r="GH459" s="10"/>
      <c r="GI459" s="10"/>
      <c r="GJ459" s="10"/>
      <c r="GK459" s="10"/>
      <c r="GL459" s="10"/>
      <c r="GM459" s="10"/>
      <c r="GN459" s="10"/>
      <c r="GO459" s="10"/>
      <c r="GP459" s="10"/>
      <c r="GQ459" s="10"/>
      <c r="GR459" s="10"/>
      <c r="GS459" s="10"/>
      <c r="GT459" s="10"/>
      <c r="GU459" s="10"/>
      <c r="GV459" s="10"/>
      <c r="GW459" s="10"/>
      <c r="GX459" s="10"/>
      <c r="GY459" s="10"/>
      <c r="GZ459" s="10"/>
      <c r="HA459" s="10"/>
      <c r="HB459" s="10"/>
      <c r="HC459" s="10"/>
      <c r="HD459" s="10"/>
      <c r="HE459" s="10"/>
      <c r="HF459" s="10"/>
      <c r="HG459" s="10"/>
      <c r="HH459" s="10"/>
      <c r="HI459" s="10"/>
      <c r="HJ459" s="10"/>
      <c r="HK459" s="10"/>
      <c r="HL459" s="10"/>
      <c r="HM459" s="10"/>
      <c r="HN459" s="10"/>
      <c r="HO459" s="10"/>
    </row>
    <row r="460" spans="1:223" s="3" customFormat="1" ht="33" customHeight="1" x14ac:dyDescent="0.2">
      <c r="A460" s="21">
        <f>ROW()-20</f>
        <v>440</v>
      </c>
      <c r="B460" s="28" t="s">
        <v>10</v>
      </c>
      <c r="C460" s="28" t="s">
        <v>1450</v>
      </c>
      <c r="D460" s="233">
        <v>2007.06</v>
      </c>
      <c r="E460" s="30" t="s">
        <v>493</v>
      </c>
      <c r="F460" s="31">
        <v>186</v>
      </c>
      <c r="G460" s="31">
        <v>145</v>
      </c>
      <c r="H460" s="197" t="s">
        <v>2</v>
      </c>
      <c r="I460" s="33" t="s">
        <v>32</v>
      </c>
      <c r="J460" s="46"/>
      <c r="K460" s="251"/>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c r="AR460" s="10"/>
      <c r="AS460" s="10"/>
      <c r="AT460" s="10"/>
      <c r="AU460" s="10"/>
      <c r="AV460" s="10"/>
      <c r="AW460" s="10"/>
      <c r="AX460" s="10"/>
      <c r="AY460" s="10"/>
      <c r="AZ460" s="10"/>
      <c r="BA460" s="10"/>
      <c r="BB460" s="10"/>
      <c r="BC460" s="10"/>
      <c r="BD460" s="10"/>
      <c r="BE460" s="10"/>
      <c r="BF460" s="10"/>
      <c r="BG460" s="10"/>
      <c r="BH460" s="10"/>
      <c r="BI460" s="10"/>
      <c r="BJ460" s="10"/>
      <c r="BK460" s="10"/>
      <c r="BL460" s="10"/>
      <c r="BM460" s="10"/>
      <c r="BN460" s="10"/>
      <c r="BO460" s="10"/>
      <c r="BP460" s="10"/>
      <c r="BQ460" s="10"/>
      <c r="BR460" s="10"/>
      <c r="BS460" s="10"/>
      <c r="BT460" s="10"/>
      <c r="BU460" s="10"/>
      <c r="BV460" s="10"/>
      <c r="BW460" s="10"/>
      <c r="BX460" s="10"/>
      <c r="BY460" s="10"/>
      <c r="BZ460" s="10"/>
      <c r="CA460" s="10"/>
      <c r="CB460" s="10"/>
      <c r="CC460" s="10"/>
      <c r="CD460" s="10"/>
      <c r="CE460" s="10"/>
      <c r="CF460" s="10"/>
      <c r="CG460" s="10"/>
      <c r="CH460" s="10"/>
      <c r="CI460" s="10"/>
      <c r="CJ460" s="10"/>
      <c r="CK460" s="10"/>
      <c r="CL460" s="10"/>
      <c r="CM460" s="10"/>
      <c r="CN460" s="10"/>
      <c r="CO460" s="10"/>
      <c r="CP460" s="10"/>
      <c r="CQ460" s="10"/>
      <c r="CR460" s="10"/>
      <c r="CS460" s="10"/>
      <c r="CT460" s="10"/>
      <c r="CU460" s="10"/>
      <c r="CV460" s="10"/>
      <c r="CW460" s="10"/>
      <c r="CX460" s="10"/>
      <c r="CY460" s="10"/>
      <c r="CZ460" s="10"/>
      <c r="DA460" s="10"/>
      <c r="DB460" s="10"/>
      <c r="DC460" s="10"/>
      <c r="DD460" s="10"/>
      <c r="DE460" s="10"/>
      <c r="DF460" s="10"/>
      <c r="DG460" s="10"/>
      <c r="DH460" s="10"/>
      <c r="DI460" s="10"/>
      <c r="DJ460" s="10"/>
      <c r="DK460" s="10"/>
      <c r="DL460" s="10"/>
      <c r="DM460" s="10"/>
      <c r="DN460" s="10"/>
      <c r="DO460" s="10"/>
      <c r="DP460" s="10"/>
      <c r="DQ460" s="10"/>
      <c r="DR460" s="10"/>
      <c r="DS460" s="10"/>
      <c r="DT460" s="10"/>
      <c r="DU460" s="10"/>
      <c r="DV460" s="10"/>
      <c r="DW460" s="10"/>
      <c r="DX460" s="10"/>
      <c r="DY460" s="10"/>
      <c r="DZ460" s="10"/>
      <c r="EA460" s="10"/>
      <c r="EB460" s="10"/>
      <c r="EC460" s="10"/>
      <c r="ED460" s="10"/>
      <c r="EE460" s="10"/>
      <c r="EF460" s="10"/>
      <c r="EG460" s="10"/>
      <c r="EH460" s="10"/>
      <c r="EI460" s="10"/>
      <c r="EJ460" s="10"/>
      <c r="EK460" s="10"/>
      <c r="EL460" s="10"/>
      <c r="EM460" s="10"/>
      <c r="EN460" s="10"/>
      <c r="EO460" s="10"/>
      <c r="EP460" s="10"/>
      <c r="EQ460" s="10"/>
      <c r="ER460" s="10"/>
      <c r="ES460" s="10"/>
      <c r="ET460" s="10"/>
      <c r="EU460" s="10"/>
      <c r="EV460" s="10"/>
      <c r="EW460" s="10"/>
      <c r="EX460" s="10"/>
      <c r="EY460" s="10"/>
      <c r="EZ460" s="10"/>
      <c r="FA460" s="10"/>
      <c r="FB460" s="10"/>
      <c r="FC460" s="10"/>
      <c r="FD460" s="10"/>
      <c r="FE460" s="10"/>
      <c r="FF460" s="10"/>
      <c r="FG460" s="10"/>
      <c r="FH460" s="10"/>
      <c r="FI460" s="10"/>
      <c r="FJ460" s="10"/>
      <c r="FK460" s="10"/>
      <c r="FL460" s="10"/>
      <c r="FM460" s="10"/>
      <c r="FN460" s="10"/>
      <c r="FO460" s="10"/>
      <c r="FP460" s="10"/>
      <c r="FQ460" s="10"/>
      <c r="FR460" s="10"/>
      <c r="FS460" s="10"/>
      <c r="FT460" s="10"/>
      <c r="FU460" s="10"/>
      <c r="FV460" s="10"/>
      <c r="FW460" s="10"/>
      <c r="FX460" s="10"/>
      <c r="FY460" s="10"/>
      <c r="FZ460" s="10"/>
      <c r="GA460" s="10"/>
      <c r="GB460" s="10"/>
      <c r="GC460" s="10"/>
      <c r="GD460" s="10"/>
      <c r="GE460" s="10"/>
      <c r="GF460" s="10"/>
      <c r="GG460" s="10"/>
      <c r="GH460" s="10"/>
      <c r="GI460" s="10"/>
      <c r="GJ460" s="10"/>
      <c r="GK460" s="10"/>
      <c r="GL460" s="10"/>
      <c r="GM460" s="10"/>
      <c r="GN460" s="10"/>
      <c r="GO460" s="10"/>
      <c r="GP460" s="10"/>
      <c r="GQ460" s="10"/>
      <c r="GR460" s="10"/>
      <c r="GS460" s="10"/>
      <c r="GT460" s="10"/>
      <c r="GU460" s="10"/>
      <c r="GV460" s="10"/>
      <c r="GW460" s="10"/>
      <c r="GX460" s="10"/>
      <c r="GY460" s="10"/>
      <c r="GZ460" s="10"/>
      <c r="HA460" s="10"/>
      <c r="HB460" s="10"/>
      <c r="HC460" s="10"/>
      <c r="HD460" s="10"/>
      <c r="HE460" s="10"/>
      <c r="HF460" s="10"/>
      <c r="HG460" s="10"/>
      <c r="HH460" s="10"/>
      <c r="HI460" s="10"/>
      <c r="HJ460" s="10"/>
      <c r="HK460" s="10"/>
      <c r="HL460" s="10"/>
      <c r="HM460" s="10"/>
      <c r="HN460" s="10"/>
      <c r="HO460" s="10"/>
    </row>
    <row r="461" spans="1:223" s="3" customFormat="1" ht="33" customHeight="1" x14ac:dyDescent="0.2">
      <c r="A461" s="21">
        <f>ROW()-20</f>
        <v>441</v>
      </c>
      <c r="B461" s="22" t="s">
        <v>1451</v>
      </c>
      <c r="C461" s="28" t="s">
        <v>1452</v>
      </c>
      <c r="D461" s="233">
        <v>2011.09</v>
      </c>
      <c r="E461" s="23" t="s">
        <v>390</v>
      </c>
      <c r="F461" s="24">
        <v>1063</v>
      </c>
      <c r="G461" s="24">
        <v>1779</v>
      </c>
      <c r="H461" s="25" t="s">
        <v>4</v>
      </c>
      <c r="I461" s="26" t="s">
        <v>53</v>
      </c>
      <c r="J461" s="27"/>
      <c r="K461" s="251"/>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AY461" s="10"/>
      <c r="AZ461" s="10"/>
      <c r="BA461" s="10"/>
      <c r="BB461" s="10"/>
      <c r="BC461" s="10"/>
      <c r="BD461" s="10"/>
      <c r="BE461" s="10"/>
      <c r="BF461" s="10"/>
      <c r="BG461" s="10"/>
      <c r="BH461" s="10"/>
      <c r="BI461" s="10"/>
      <c r="BJ461" s="10"/>
      <c r="BK461" s="10"/>
      <c r="BL461" s="10"/>
      <c r="BM461" s="10"/>
      <c r="BN461" s="10"/>
      <c r="BO461" s="10"/>
      <c r="BP461" s="10"/>
      <c r="BQ461" s="10"/>
      <c r="BR461" s="10"/>
      <c r="BS461" s="10"/>
      <c r="BT461" s="10"/>
      <c r="BU461" s="10"/>
      <c r="BV461" s="10"/>
      <c r="BW461" s="10"/>
      <c r="BX461" s="10"/>
      <c r="BY461" s="10"/>
      <c r="BZ461" s="10"/>
      <c r="CA461" s="10"/>
      <c r="CB461" s="10"/>
      <c r="CC461" s="10"/>
      <c r="CD461" s="10"/>
      <c r="CE461" s="10"/>
      <c r="CF461" s="10"/>
      <c r="CG461" s="10"/>
      <c r="CH461" s="10"/>
      <c r="CI461" s="10"/>
      <c r="CJ461" s="10"/>
      <c r="CK461" s="10"/>
      <c r="CL461" s="10"/>
      <c r="CM461" s="10"/>
      <c r="CN461" s="10"/>
      <c r="CO461" s="10"/>
      <c r="CP461" s="10"/>
      <c r="CQ461" s="10"/>
      <c r="CR461" s="10"/>
      <c r="CS461" s="10"/>
      <c r="CT461" s="10"/>
      <c r="CU461" s="10"/>
      <c r="CV461" s="10"/>
      <c r="CW461" s="10"/>
      <c r="CX461" s="10"/>
      <c r="CY461" s="10"/>
      <c r="CZ461" s="10"/>
      <c r="DA461" s="10"/>
      <c r="DB461" s="10"/>
      <c r="DC461" s="10"/>
      <c r="DD461" s="10"/>
      <c r="DE461" s="10"/>
      <c r="DF461" s="10"/>
      <c r="DG461" s="10"/>
      <c r="DH461" s="10"/>
      <c r="DI461" s="10"/>
      <c r="DJ461" s="10"/>
      <c r="DK461" s="10"/>
      <c r="DL461" s="10"/>
      <c r="DM461" s="10"/>
      <c r="DN461" s="10"/>
      <c r="DO461" s="10"/>
      <c r="DP461" s="10"/>
      <c r="DQ461" s="10"/>
      <c r="DR461" s="10"/>
      <c r="DS461" s="10"/>
      <c r="DT461" s="10"/>
      <c r="DU461" s="10"/>
      <c r="DV461" s="10"/>
      <c r="DW461" s="10"/>
      <c r="DX461" s="10"/>
      <c r="DY461" s="10"/>
      <c r="DZ461" s="10"/>
      <c r="EA461" s="10"/>
      <c r="EB461" s="10"/>
      <c r="EC461" s="10"/>
      <c r="ED461" s="10"/>
      <c r="EE461" s="10"/>
      <c r="EF461" s="10"/>
      <c r="EG461" s="10"/>
      <c r="EH461" s="10"/>
      <c r="EI461" s="10"/>
      <c r="EJ461" s="10"/>
      <c r="EK461" s="10"/>
      <c r="EL461" s="10"/>
      <c r="EM461" s="10"/>
      <c r="EN461" s="10"/>
      <c r="EO461" s="10"/>
      <c r="EP461" s="10"/>
      <c r="EQ461" s="10"/>
      <c r="ER461" s="10"/>
      <c r="ES461" s="10"/>
      <c r="ET461" s="10"/>
      <c r="EU461" s="10"/>
      <c r="EV461" s="10"/>
      <c r="EW461" s="10"/>
      <c r="EX461" s="10"/>
      <c r="EY461" s="10"/>
      <c r="EZ461" s="10"/>
      <c r="FA461" s="10"/>
      <c r="FB461" s="10"/>
      <c r="FC461" s="10"/>
      <c r="FD461" s="10"/>
      <c r="FE461" s="10"/>
      <c r="FF461" s="10"/>
      <c r="FG461" s="10"/>
      <c r="FH461" s="10"/>
      <c r="FI461" s="10"/>
      <c r="FJ461" s="10"/>
      <c r="FK461" s="10"/>
      <c r="FL461" s="10"/>
      <c r="FM461" s="10"/>
      <c r="FN461" s="10"/>
      <c r="FO461" s="10"/>
      <c r="FP461" s="10"/>
      <c r="FQ461" s="10"/>
      <c r="FR461" s="10"/>
      <c r="FS461" s="10"/>
      <c r="FT461" s="10"/>
      <c r="FU461" s="10"/>
      <c r="FV461" s="10"/>
      <c r="FW461" s="10"/>
      <c r="FX461" s="10"/>
      <c r="FY461" s="10"/>
      <c r="FZ461" s="10"/>
      <c r="GA461" s="10"/>
      <c r="GB461" s="10"/>
      <c r="GC461" s="10"/>
      <c r="GD461" s="10"/>
      <c r="GE461" s="10"/>
      <c r="GF461" s="10"/>
      <c r="GG461" s="10"/>
      <c r="GH461" s="10"/>
      <c r="GI461" s="10"/>
      <c r="GJ461" s="10"/>
      <c r="GK461" s="10"/>
      <c r="GL461" s="10"/>
      <c r="GM461" s="10"/>
      <c r="GN461" s="10"/>
      <c r="GO461" s="10"/>
      <c r="GP461" s="10"/>
      <c r="GQ461" s="10"/>
      <c r="GR461" s="10"/>
      <c r="GS461" s="10"/>
      <c r="GT461" s="10"/>
      <c r="GU461" s="10"/>
      <c r="GV461" s="10"/>
      <c r="GW461" s="10"/>
      <c r="GX461" s="10"/>
      <c r="GY461" s="10"/>
      <c r="GZ461" s="10"/>
      <c r="HA461" s="10"/>
      <c r="HB461" s="10"/>
      <c r="HC461" s="10"/>
      <c r="HD461" s="10"/>
      <c r="HE461" s="10"/>
      <c r="HF461" s="10"/>
      <c r="HG461" s="10"/>
      <c r="HH461" s="10"/>
      <c r="HI461" s="10"/>
      <c r="HJ461" s="10"/>
      <c r="HK461" s="10"/>
      <c r="HL461" s="10"/>
      <c r="HM461" s="10"/>
      <c r="HN461" s="10"/>
      <c r="HO461" s="10"/>
    </row>
    <row r="462" spans="1:223" s="3" customFormat="1" ht="33" customHeight="1" x14ac:dyDescent="0.2">
      <c r="A462" s="357" t="s">
        <v>1453</v>
      </c>
      <c r="B462" s="358"/>
      <c r="C462" s="358"/>
      <c r="D462" s="358"/>
      <c r="E462" s="358"/>
      <c r="F462" s="358"/>
      <c r="G462" s="358"/>
      <c r="H462" s="358"/>
      <c r="I462" s="358"/>
      <c r="J462" s="359"/>
      <c r="K462" s="251"/>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AY462" s="10"/>
      <c r="AZ462" s="10"/>
      <c r="BA462" s="10"/>
      <c r="BB462" s="10"/>
      <c r="BC462" s="10"/>
      <c r="BD462" s="10"/>
      <c r="BE462" s="10"/>
      <c r="BF462" s="10"/>
      <c r="BG462" s="10"/>
      <c r="BH462" s="10"/>
      <c r="BI462" s="10"/>
      <c r="BJ462" s="10"/>
      <c r="BK462" s="10"/>
      <c r="BL462" s="10"/>
      <c r="BM462" s="10"/>
      <c r="BN462" s="10"/>
      <c r="BO462" s="10"/>
      <c r="BP462" s="10"/>
      <c r="BQ462" s="10"/>
      <c r="BR462" s="10"/>
      <c r="BS462" s="10"/>
      <c r="BT462" s="10"/>
      <c r="BU462" s="10"/>
      <c r="BV462" s="10"/>
      <c r="BW462" s="10"/>
      <c r="BX462" s="10"/>
      <c r="BY462" s="10"/>
      <c r="BZ462" s="10"/>
      <c r="CA462" s="10"/>
      <c r="CB462" s="10"/>
      <c r="CC462" s="10"/>
      <c r="CD462" s="10"/>
      <c r="CE462" s="10"/>
      <c r="CF462" s="10"/>
      <c r="CG462" s="10"/>
      <c r="CH462" s="10"/>
      <c r="CI462" s="10"/>
      <c r="CJ462" s="10"/>
      <c r="CK462" s="10"/>
      <c r="CL462" s="10"/>
      <c r="CM462" s="10"/>
      <c r="CN462" s="10"/>
      <c r="CO462" s="10"/>
      <c r="CP462" s="10"/>
      <c r="CQ462" s="10"/>
      <c r="CR462" s="10"/>
      <c r="CS462" s="10"/>
      <c r="CT462" s="10"/>
      <c r="CU462" s="10"/>
      <c r="CV462" s="10"/>
      <c r="CW462" s="10"/>
      <c r="CX462" s="10"/>
      <c r="CY462" s="10"/>
      <c r="CZ462" s="10"/>
      <c r="DA462" s="10"/>
      <c r="DB462" s="10"/>
      <c r="DC462" s="10"/>
      <c r="DD462" s="10"/>
      <c r="DE462" s="10"/>
      <c r="DF462" s="10"/>
      <c r="DG462" s="10"/>
      <c r="DH462" s="10"/>
      <c r="DI462" s="10"/>
      <c r="DJ462" s="10"/>
      <c r="DK462" s="10"/>
      <c r="DL462" s="10"/>
      <c r="DM462" s="10"/>
      <c r="DN462" s="10"/>
      <c r="DO462" s="10"/>
      <c r="DP462" s="10"/>
      <c r="DQ462" s="10"/>
      <c r="DR462" s="10"/>
      <c r="DS462" s="10"/>
      <c r="DT462" s="10"/>
      <c r="DU462" s="10"/>
      <c r="DV462" s="10"/>
      <c r="DW462" s="10"/>
      <c r="DX462" s="10"/>
      <c r="DY462" s="10"/>
      <c r="DZ462" s="10"/>
      <c r="EA462" s="10"/>
      <c r="EB462" s="10"/>
      <c r="EC462" s="10"/>
      <c r="ED462" s="10"/>
      <c r="EE462" s="10"/>
      <c r="EF462" s="10"/>
      <c r="EG462" s="10"/>
      <c r="EH462" s="10"/>
      <c r="EI462" s="10"/>
      <c r="EJ462" s="10"/>
      <c r="EK462" s="10"/>
      <c r="EL462" s="10"/>
      <c r="EM462" s="10"/>
      <c r="EN462" s="10"/>
      <c r="EO462" s="10"/>
      <c r="EP462" s="10"/>
      <c r="EQ462" s="10"/>
      <c r="ER462" s="10"/>
      <c r="ES462" s="10"/>
      <c r="ET462" s="10"/>
      <c r="EU462" s="10"/>
      <c r="EV462" s="10"/>
      <c r="EW462" s="10"/>
      <c r="EX462" s="10"/>
      <c r="EY462" s="10"/>
      <c r="EZ462" s="10"/>
      <c r="FA462" s="10"/>
      <c r="FB462" s="10"/>
      <c r="FC462" s="10"/>
      <c r="FD462" s="10"/>
      <c r="FE462" s="10"/>
      <c r="FF462" s="10"/>
      <c r="FG462" s="10"/>
      <c r="FH462" s="10"/>
      <c r="FI462" s="10"/>
      <c r="FJ462" s="10"/>
      <c r="FK462" s="10"/>
      <c r="FL462" s="10"/>
      <c r="FM462" s="10"/>
      <c r="FN462" s="10"/>
      <c r="FO462" s="10"/>
      <c r="FP462" s="10"/>
      <c r="FQ462" s="10"/>
      <c r="FR462" s="10"/>
      <c r="FS462" s="10"/>
      <c r="FT462" s="10"/>
      <c r="FU462" s="10"/>
      <c r="FV462" s="10"/>
      <c r="FW462" s="10"/>
      <c r="FX462" s="10"/>
      <c r="FY462" s="10"/>
      <c r="FZ462" s="10"/>
      <c r="GA462" s="10"/>
      <c r="GB462" s="10"/>
      <c r="GC462" s="10"/>
      <c r="GD462" s="10"/>
      <c r="GE462" s="10"/>
      <c r="GF462" s="10"/>
      <c r="GG462" s="10"/>
      <c r="GH462" s="10"/>
      <c r="GI462" s="10"/>
      <c r="GJ462" s="10"/>
      <c r="GK462" s="10"/>
      <c r="GL462" s="10"/>
      <c r="GM462" s="10"/>
      <c r="GN462" s="10"/>
      <c r="GO462" s="10"/>
      <c r="GP462" s="10"/>
      <c r="GQ462" s="10"/>
      <c r="GR462" s="10"/>
      <c r="GS462" s="10"/>
      <c r="GT462" s="10"/>
      <c r="GU462" s="10"/>
      <c r="GV462" s="10"/>
      <c r="GW462" s="10"/>
      <c r="GX462" s="10"/>
      <c r="GY462" s="10"/>
      <c r="GZ462" s="10"/>
      <c r="HA462" s="10"/>
      <c r="HB462" s="10"/>
      <c r="HC462" s="10"/>
      <c r="HD462" s="10"/>
      <c r="HE462" s="10"/>
      <c r="HF462" s="10"/>
      <c r="HG462" s="10"/>
      <c r="HH462" s="10"/>
      <c r="HI462" s="10"/>
      <c r="HJ462" s="10"/>
      <c r="HK462" s="10"/>
      <c r="HL462" s="10"/>
      <c r="HM462" s="10"/>
      <c r="HN462" s="10"/>
      <c r="HO462" s="10"/>
    </row>
    <row r="463" spans="1:223" s="3" customFormat="1" ht="33" customHeight="1" x14ac:dyDescent="0.2">
      <c r="A463" s="21">
        <f>ROW()-21</f>
        <v>442</v>
      </c>
      <c r="B463" s="22" t="s">
        <v>1454</v>
      </c>
      <c r="C463" s="22" t="s">
        <v>28</v>
      </c>
      <c r="D463" s="233">
        <v>2006.07</v>
      </c>
      <c r="E463" s="23" t="s">
        <v>348</v>
      </c>
      <c r="F463" s="31">
        <v>261</v>
      </c>
      <c r="G463" s="24">
        <v>1628</v>
      </c>
      <c r="H463" s="29" t="s">
        <v>2</v>
      </c>
      <c r="I463" s="26" t="s">
        <v>53</v>
      </c>
      <c r="J463" s="27"/>
      <c r="K463" s="251"/>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AY463" s="10"/>
      <c r="AZ463" s="10"/>
      <c r="BA463" s="10"/>
      <c r="BB463" s="10"/>
      <c r="BC463" s="10"/>
      <c r="BD463" s="10"/>
      <c r="BE463" s="10"/>
      <c r="BF463" s="10"/>
      <c r="BG463" s="10"/>
      <c r="BH463" s="10"/>
      <c r="BI463" s="10"/>
      <c r="BJ463" s="10"/>
      <c r="BK463" s="10"/>
      <c r="BL463" s="10"/>
      <c r="BM463" s="10"/>
      <c r="BN463" s="10"/>
      <c r="BO463" s="10"/>
      <c r="BP463" s="10"/>
      <c r="BQ463" s="10"/>
      <c r="BR463" s="10"/>
      <c r="BS463" s="10"/>
      <c r="BT463" s="10"/>
      <c r="BU463" s="10"/>
      <c r="BV463" s="10"/>
      <c r="BW463" s="10"/>
      <c r="BX463" s="10"/>
      <c r="BY463" s="10"/>
      <c r="BZ463" s="10"/>
      <c r="CA463" s="10"/>
      <c r="CB463" s="10"/>
      <c r="CC463" s="10"/>
      <c r="CD463" s="10"/>
      <c r="CE463" s="10"/>
      <c r="CF463" s="10"/>
      <c r="CG463" s="10"/>
      <c r="CH463" s="10"/>
      <c r="CI463" s="10"/>
      <c r="CJ463" s="10"/>
      <c r="CK463" s="10"/>
      <c r="CL463" s="10"/>
      <c r="CM463" s="10"/>
      <c r="CN463" s="10"/>
      <c r="CO463" s="10"/>
      <c r="CP463" s="10"/>
      <c r="CQ463" s="10"/>
      <c r="CR463" s="10"/>
      <c r="CS463" s="10"/>
      <c r="CT463" s="10"/>
      <c r="CU463" s="10"/>
      <c r="CV463" s="10"/>
      <c r="CW463" s="10"/>
      <c r="CX463" s="10"/>
      <c r="CY463" s="10"/>
      <c r="CZ463" s="10"/>
      <c r="DA463" s="10"/>
      <c r="DB463" s="10"/>
      <c r="DC463" s="10"/>
      <c r="DD463" s="10"/>
      <c r="DE463" s="10"/>
      <c r="DF463" s="10"/>
      <c r="DG463" s="10"/>
      <c r="DH463" s="10"/>
      <c r="DI463" s="10"/>
      <c r="DJ463" s="10"/>
      <c r="DK463" s="10"/>
      <c r="DL463" s="10"/>
      <c r="DM463" s="10"/>
      <c r="DN463" s="10"/>
      <c r="DO463" s="10"/>
      <c r="DP463" s="10"/>
      <c r="DQ463" s="10"/>
      <c r="DR463" s="10"/>
      <c r="DS463" s="10"/>
      <c r="DT463" s="10"/>
      <c r="DU463" s="10"/>
      <c r="DV463" s="10"/>
      <c r="DW463" s="10"/>
      <c r="DX463" s="10"/>
      <c r="DY463" s="10"/>
      <c r="DZ463" s="10"/>
      <c r="EA463" s="10"/>
      <c r="EB463" s="10"/>
      <c r="EC463" s="10"/>
      <c r="ED463" s="10"/>
      <c r="EE463" s="10"/>
      <c r="EF463" s="10"/>
      <c r="EG463" s="10"/>
      <c r="EH463" s="10"/>
      <c r="EI463" s="10"/>
      <c r="EJ463" s="10"/>
      <c r="EK463" s="10"/>
      <c r="EL463" s="10"/>
      <c r="EM463" s="10"/>
      <c r="EN463" s="10"/>
      <c r="EO463" s="10"/>
      <c r="EP463" s="10"/>
      <c r="EQ463" s="10"/>
      <c r="ER463" s="10"/>
      <c r="ES463" s="10"/>
      <c r="ET463" s="10"/>
      <c r="EU463" s="10"/>
      <c r="EV463" s="10"/>
      <c r="EW463" s="10"/>
      <c r="EX463" s="10"/>
      <c r="EY463" s="10"/>
      <c r="EZ463" s="10"/>
      <c r="FA463" s="10"/>
      <c r="FB463" s="10"/>
      <c r="FC463" s="10"/>
      <c r="FD463" s="10"/>
      <c r="FE463" s="10"/>
      <c r="FF463" s="10"/>
      <c r="FG463" s="10"/>
      <c r="FH463" s="10"/>
      <c r="FI463" s="10"/>
      <c r="FJ463" s="10"/>
      <c r="FK463" s="10"/>
      <c r="FL463" s="10"/>
      <c r="FM463" s="10"/>
      <c r="FN463" s="10"/>
      <c r="FO463" s="10"/>
      <c r="FP463" s="10"/>
      <c r="FQ463" s="10"/>
      <c r="FR463" s="10"/>
      <c r="FS463" s="10"/>
      <c r="FT463" s="10"/>
      <c r="FU463" s="10"/>
      <c r="FV463" s="10"/>
      <c r="FW463" s="10"/>
      <c r="FX463" s="10"/>
      <c r="FY463" s="10"/>
      <c r="FZ463" s="10"/>
      <c r="GA463" s="10"/>
      <c r="GB463" s="10"/>
      <c r="GC463" s="10"/>
      <c r="GD463" s="10"/>
      <c r="GE463" s="10"/>
      <c r="GF463" s="10"/>
      <c r="GG463" s="10"/>
      <c r="GH463" s="10"/>
      <c r="GI463" s="10"/>
      <c r="GJ463" s="10"/>
      <c r="GK463" s="10"/>
      <c r="GL463" s="10"/>
      <c r="GM463" s="10"/>
      <c r="GN463" s="10"/>
      <c r="GO463" s="10"/>
      <c r="GP463" s="10"/>
      <c r="GQ463" s="10"/>
      <c r="GR463" s="10"/>
      <c r="GS463" s="10"/>
      <c r="GT463" s="10"/>
      <c r="GU463" s="10"/>
      <c r="GV463" s="10"/>
      <c r="GW463" s="10"/>
      <c r="GX463" s="10"/>
      <c r="GY463" s="10"/>
      <c r="GZ463" s="10"/>
      <c r="HA463" s="10"/>
      <c r="HB463" s="10"/>
      <c r="HC463" s="10"/>
      <c r="HD463" s="10"/>
      <c r="HE463" s="10"/>
      <c r="HF463" s="10"/>
      <c r="HG463" s="10"/>
      <c r="HH463" s="10"/>
      <c r="HI463" s="10"/>
      <c r="HJ463" s="10"/>
      <c r="HK463" s="10"/>
      <c r="HL463" s="10"/>
      <c r="HM463" s="10"/>
      <c r="HN463" s="10"/>
      <c r="HO463" s="10"/>
    </row>
    <row r="464" spans="1:223" s="3" customFormat="1" ht="33" customHeight="1" x14ac:dyDescent="0.2">
      <c r="A464" s="21">
        <f t="shared" ref="A464:A471" si="16">ROW()-21</f>
        <v>443</v>
      </c>
      <c r="B464" s="22" t="s">
        <v>1455</v>
      </c>
      <c r="C464" s="22" t="s">
        <v>28</v>
      </c>
      <c r="D464" s="235">
        <v>2006.08</v>
      </c>
      <c r="E464" s="23" t="s">
        <v>484</v>
      </c>
      <c r="F464" s="24">
        <v>279</v>
      </c>
      <c r="G464" s="24">
        <v>1744</v>
      </c>
      <c r="H464" s="29" t="s">
        <v>2</v>
      </c>
      <c r="I464" s="26" t="s">
        <v>53</v>
      </c>
      <c r="J464" s="27"/>
      <c r="K464" s="251"/>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AY464" s="10"/>
      <c r="AZ464" s="10"/>
      <c r="BA464" s="10"/>
      <c r="BB464" s="10"/>
      <c r="BC464" s="10"/>
      <c r="BD464" s="10"/>
      <c r="BE464" s="10"/>
      <c r="BF464" s="10"/>
      <c r="BG464" s="10"/>
      <c r="BH464" s="10"/>
      <c r="BI464" s="10"/>
      <c r="BJ464" s="10"/>
      <c r="BK464" s="10"/>
      <c r="BL464" s="10"/>
      <c r="BM464" s="10"/>
      <c r="BN464" s="10"/>
      <c r="BO464" s="10"/>
      <c r="BP464" s="10"/>
      <c r="BQ464" s="10"/>
      <c r="BR464" s="10"/>
      <c r="BS464" s="10"/>
      <c r="BT464" s="10"/>
      <c r="BU464" s="10"/>
      <c r="BV464" s="10"/>
      <c r="BW464" s="10"/>
      <c r="BX464" s="10"/>
      <c r="BY464" s="10"/>
      <c r="BZ464" s="10"/>
      <c r="CA464" s="10"/>
      <c r="CB464" s="10"/>
      <c r="CC464" s="10"/>
      <c r="CD464" s="10"/>
      <c r="CE464" s="10"/>
      <c r="CF464" s="10"/>
      <c r="CG464" s="10"/>
      <c r="CH464" s="10"/>
      <c r="CI464" s="10"/>
      <c r="CJ464" s="10"/>
      <c r="CK464" s="10"/>
      <c r="CL464" s="10"/>
      <c r="CM464" s="10"/>
      <c r="CN464" s="10"/>
      <c r="CO464" s="10"/>
      <c r="CP464" s="10"/>
      <c r="CQ464" s="10"/>
      <c r="CR464" s="10"/>
      <c r="CS464" s="10"/>
      <c r="CT464" s="10"/>
      <c r="CU464" s="10"/>
      <c r="CV464" s="10"/>
      <c r="CW464" s="10"/>
      <c r="CX464" s="10"/>
      <c r="CY464" s="10"/>
      <c r="CZ464" s="10"/>
      <c r="DA464" s="10"/>
      <c r="DB464" s="10"/>
      <c r="DC464" s="10"/>
      <c r="DD464" s="10"/>
      <c r="DE464" s="10"/>
      <c r="DF464" s="10"/>
      <c r="DG464" s="10"/>
      <c r="DH464" s="10"/>
      <c r="DI464" s="10"/>
      <c r="DJ464" s="10"/>
      <c r="DK464" s="10"/>
      <c r="DL464" s="10"/>
      <c r="DM464" s="10"/>
      <c r="DN464" s="10"/>
      <c r="DO464" s="10"/>
      <c r="DP464" s="10"/>
      <c r="DQ464" s="10"/>
      <c r="DR464" s="10"/>
      <c r="DS464" s="10"/>
      <c r="DT464" s="10"/>
      <c r="DU464" s="10"/>
      <c r="DV464" s="10"/>
      <c r="DW464" s="10"/>
      <c r="DX464" s="10"/>
      <c r="DY464" s="10"/>
      <c r="DZ464" s="10"/>
      <c r="EA464" s="10"/>
      <c r="EB464" s="10"/>
      <c r="EC464" s="10"/>
      <c r="ED464" s="10"/>
      <c r="EE464" s="10"/>
      <c r="EF464" s="10"/>
      <c r="EG464" s="10"/>
      <c r="EH464" s="10"/>
      <c r="EI464" s="10"/>
      <c r="EJ464" s="10"/>
      <c r="EK464" s="10"/>
      <c r="EL464" s="10"/>
      <c r="EM464" s="10"/>
      <c r="EN464" s="10"/>
      <c r="EO464" s="10"/>
      <c r="EP464" s="10"/>
      <c r="EQ464" s="10"/>
      <c r="ER464" s="10"/>
      <c r="ES464" s="10"/>
      <c r="ET464" s="10"/>
      <c r="EU464" s="10"/>
      <c r="EV464" s="10"/>
      <c r="EW464" s="10"/>
      <c r="EX464" s="10"/>
      <c r="EY464" s="10"/>
      <c r="EZ464" s="10"/>
      <c r="FA464" s="10"/>
      <c r="FB464" s="10"/>
      <c r="FC464" s="10"/>
      <c r="FD464" s="10"/>
      <c r="FE464" s="10"/>
      <c r="FF464" s="10"/>
      <c r="FG464" s="10"/>
      <c r="FH464" s="10"/>
      <c r="FI464" s="10"/>
      <c r="FJ464" s="10"/>
      <c r="FK464" s="10"/>
      <c r="FL464" s="10"/>
      <c r="FM464" s="10"/>
      <c r="FN464" s="10"/>
      <c r="FO464" s="10"/>
      <c r="FP464" s="10"/>
      <c r="FQ464" s="10"/>
      <c r="FR464" s="10"/>
      <c r="FS464" s="10"/>
      <c r="FT464" s="10"/>
      <c r="FU464" s="10"/>
      <c r="FV464" s="10"/>
      <c r="FW464" s="10"/>
      <c r="FX464" s="10"/>
      <c r="FY464" s="10"/>
      <c r="FZ464" s="10"/>
      <c r="GA464" s="10"/>
      <c r="GB464" s="10"/>
      <c r="GC464" s="10"/>
      <c r="GD464" s="10"/>
      <c r="GE464" s="10"/>
      <c r="GF464" s="10"/>
      <c r="GG464" s="10"/>
      <c r="GH464" s="10"/>
      <c r="GI464" s="10"/>
      <c r="GJ464" s="10"/>
      <c r="GK464" s="10"/>
      <c r="GL464" s="10"/>
      <c r="GM464" s="10"/>
      <c r="GN464" s="10"/>
      <c r="GO464" s="10"/>
      <c r="GP464" s="10"/>
      <c r="GQ464" s="10"/>
      <c r="GR464" s="10"/>
      <c r="GS464" s="10"/>
      <c r="GT464" s="10"/>
      <c r="GU464" s="10"/>
      <c r="GV464" s="10"/>
      <c r="GW464" s="10"/>
      <c r="GX464" s="10"/>
      <c r="GY464" s="10"/>
      <c r="GZ464" s="10"/>
      <c r="HA464" s="10"/>
      <c r="HB464" s="10"/>
      <c r="HC464" s="10"/>
      <c r="HD464" s="10"/>
      <c r="HE464" s="10"/>
      <c r="HF464" s="10"/>
      <c r="HG464" s="10"/>
      <c r="HH464" s="10"/>
      <c r="HI464" s="10"/>
      <c r="HJ464" s="10"/>
      <c r="HK464" s="10"/>
      <c r="HL464" s="10"/>
      <c r="HM464" s="10"/>
      <c r="HN464" s="10"/>
      <c r="HO464" s="10"/>
    </row>
    <row r="465" spans="1:238" ht="33" customHeight="1" x14ac:dyDescent="0.2">
      <c r="A465" s="21">
        <f t="shared" si="16"/>
        <v>444</v>
      </c>
      <c r="B465" s="22" t="s">
        <v>1456</v>
      </c>
      <c r="C465" s="28" t="s">
        <v>28</v>
      </c>
      <c r="D465" s="233">
        <v>2008.02</v>
      </c>
      <c r="E465" s="30" t="s">
        <v>495</v>
      </c>
      <c r="F465" s="31">
        <v>463</v>
      </c>
      <c r="G465" s="31">
        <v>1336</v>
      </c>
      <c r="H465" s="32" t="s">
        <v>2</v>
      </c>
      <c r="I465" s="33" t="s">
        <v>53</v>
      </c>
      <c r="J465" s="46"/>
      <c r="K465" s="236"/>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3"/>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3"/>
      <c r="GY465" s="3"/>
      <c r="GZ465" s="3"/>
      <c r="HA465" s="3"/>
      <c r="HB465" s="3"/>
      <c r="HC465" s="3"/>
      <c r="HD465" s="3"/>
      <c r="HE465" s="3"/>
      <c r="HF465" s="3"/>
      <c r="HG465" s="3"/>
      <c r="HH465" s="3"/>
      <c r="HI465" s="3"/>
      <c r="HJ465" s="3"/>
      <c r="HK465" s="3"/>
      <c r="HL465" s="3"/>
      <c r="HM465" s="3"/>
      <c r="HN465" s="3"/>
      <c r="HO465" s="3"/>
      <c r="HP465" s="3"/>
      <c r="HQ465" s="3"/>
      <c r="HR465" s="3"/>
      <c r="HS465" s="3"/>
      <c r="HT465" s="3"/>
      <c r="HU465" s="3"/>
      <c r="HV465" s="3"/>
      <c r="HW465" s="3"/>
      <c r="HX465" s="3"/>
      <c r="HY465" s="3"/>
      <c r="HZ465" s="3"/>
      <c r="IA465" s="3"/>
      <c r="IB465" s="3"/>
      <c r="IC465" s="3"/>
      <c r="ID465" s="3"/>
    </row>
    <row r="466" spans="1:238" ht="33" customHeight="1" x14ac:dyDescent="0.2">
      <c r="A466" s="21">
        <f t="shared" si="16"/>
        <v>445</v>
      </c>
      <c r="B466" s="22" t="s">
        <v>1457</v>
      </c>
      <c r="C466" s="54" t="s">
        <v>28</v>
      </c>
      <c r="D466" s="233">
        <v>2008.05</v>
      </c>
      <c r="E466" s="30" t="s">
        <v>459</v>
      </c>
      <c r="F466" s="31">
        <v>318</v>
      </c>
      <c r="G466" s="31">
        <v>265</v>
      </c>
      <c r="H466" s="197" t="s">
        <v>2</v>
      </c>
      <c r="I466" s="33" t="s">
        <v>53</v>
      </c>
      <c r="J466" s="46"/>
      <c r="K466" s="236"/>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3"/>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3"/>
      <c r="GY466" s="3"/>
      <c r="GZ466" s="3"/>
      <c r="HA466" s="3"/>
      <c r="HB466" s="3"/>
      <c r="HC466" s="3"/>
      <c r="HD466" s="3"/>
      <c r="HE466" s="3"/>
      <c r="HF466" s="3"/>
      <c r="HG466" s="3"/>
      <c r="HH466" s="3"/>
      <c r="HI466" s="3"/>
      <c r="HJ466" s="3"/>
      <c r="HK466" s="3"/>
      <c r="HL466" s="3"/>
      <c r="HM466" s="3"/>
      <c r="HN466" s="3"/>
      <c r="HO466" s="3"/>
      <c r="HP466" s="3"/>
      <c r="HQ466" s="3"/>
      <c r="HR466" s="3"/>
      <c r="HS466" s="3"/>
      <c r="HT466" s="3"/>
      <c r="HU466" s="3"/>
      <c r="HV466" s="3"/>
      <c r="HW466" s="3"/>
      <c r="HX466" s="3"/>
      <c r="HY466" s="3"/>
      <c r="HZ466" s="3"/>
      <c r="IA466" s="3"/>
      <c r="IB466" s="3"/>
      <c r="IC466" s="3"/>
      <c r="ID466" s="3"/>
    </row>
    <row r="467" spans="1:238" ht="33" customHeight="1" x14ac:dyDescent="0.2">
      <c r="A467" s="21">
        <f t="shared" si="16"/>
        <v>446</v>
      </c>
      <c r="B467" s="22" t="s">
        <v>1458</v>
      </c>
      <c r="C467" s="28" t="s">
        <v>1459</v>
      </c>
      <c r="D467" s="233">
        <v>2008.12</v>
      </c>
      <c r="E467" s="23" t="s">
        <v>463</v>
      </c>
      <c r="F467" s="24">
        <v>464</v>
      </c>
      <c r="G467" s="24">
        <v>503</v>
      </c>
      <c r="H467" s="32" t="s">
        <v>938</v>
      </c>
      <c r="I467" s="26" t="s">
        <v>53</v>
      </c>
      <c r="K467" s="236"/>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row>
    <row r="468" spans="1:238" ht="33" customHeight="1" x14ac:dyDescent="0.2">
      <c r="A468" s="21">
        <f t="shared" si="16"/>
        <v>447</v>
      </c>
      <c r="B468" s="22" t="s">
        <v>1460</v>
      </c>
      <c r="C468" s="28" t="s">
        <v>28</v>
      </c>
      <c r="D468" s="233">
        <v>2009.09</v>
      </c>
      <c r="E468" s="23" t="s">
        <v>133</v>
      </c>
      <c r="F468" s="24">
        <v>206</v>
      </c>
      <c r="G468" s="24">
        <v>214</v>
      </c>
      <c r="H468" s="32" t="s">
        <v>938</v>
      </c>
      <c r="I468" s="26" t="s">
        <v>53</v>
      </c>
      <c r="K468" s="236"/>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row>
    <row r="469" spans="1:238" ht="33" customHeight="1" x14ac:dyDescent="0.2">
      <c r="A469" s="21">
        <f t="shared" si="16"/>
        <v>448</v>
      </c>
      <c r="B469" s="22" t="s">
        <v>1461</v>
      </c>
      <c r="C469" s="22" t="s">
        <v>1462</v>
      </c>
      <c r="D469" s="233">
        <v>2014.12</v>
      </c>
      <c r="E469" s="23" t="s">
        <v>310</v>
      </c>
      <c r="F469" s="24">
        <v>440</v>
      </c>
      <c r="G469" s="24">
        <v>545</v>
      </c>
      <c r="H469" s="29" t="s">
        <v>936</v>
      </c>
      <c r="I469" s="26" t="s">
        <v>53</v>
      </c>
      <c r="K469" s="236"/>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3"/>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3"/>
      <c r="GY469" s="3"/>
      <c r="GZ469" s="3"/>
      <c r="HA469" s="3"/>
      <c r="HB469" s="3"/>
      <c r="HC469" s="3"/>
      <c r="HD469" s="3"/>
      <c r="HE469" s="3"/>
      <c r="HF469" s="3"/>
      <c r="HG469" s="3"/>
      <c r="HH469" s="3"/>
      <c r="HI469" s="3"/>
      <c r="HJ469" s="3"/>
      <c r="HK469" s="3"/>
      <c r="HL469" s="3"/>
      <c r="HM469" s="3"/>
      <c r="HN469" s="3"/>
      <c r="HO469" s="3"/>
      <c r="HP469" s="3"/>
      <c r="HQ469" s="3"/>
      <c r="HR469" s="3"/>
      <c r="HS469" s="3"/>
      <c r="HT469" s="3"/>
      <c r="HU469" s="3"/>
      <c r="HV469" s="3"/>
      <c r="HW469" s="3"/>
      <c r="HX469" s="3"/>
      <c r="HY469" s="3"/>
      <c r="HZ469" s="3"/>
      <c r="IA469" s="3"/>
      <c r="IB469" s="3"/>
      <c r="IC469" s="3"/>
      <c r="ID469" s="3"/>
    </row>
    <row r="470" spans="1:238" ht="33" customHeight="1" x14ac:dyDescent="0.2">
      <c r="A470" s="21">
        <f t="shared" si="16"/>
        <v>449</v>
      </c>
      <c r="B470" s="28" t="s">
        <v>1463</v>
      </c>
      <c r="C470" s="54" t="s">
        <v>1459</v>
      </c>
      <c r="D470" s="233">
        <v>2016.01</v>
      </c>
      <c r="E470" s="30" t="s">
        <v>247</v>
      </c>
      <c r="F470" s="31">
        <v>290</v>
      </c>
      <c r="G470" s="31">
        <v>473</v>
      </c>
      <c r="H470" s="32" t="s">
        <v>1443</v>
      </c>
      <c r="I470" s="33" t="s">
        <v>53</v>
      </c>
      <c r="J470" s="46"/>
      <c r="K470" s="236"/>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row>
    <row r="471" spans="1:238" ht="33" customHeight="1" x14ac:dyDescent="0.2">
      <c r="A471" s="21">
        <f t="shared" si="16"/>
        <v>450</v>
      </c>
      <c r="B471" s="28" t="s">
        <v>1464</v>
      </c>
      <c r="C471" s="54" t="s">
        <v>1459</v>
      </c>
      <c r="D471" s="233">
        <v>2017.01</v>
      </c>
      <c r="E471" s="30" t="s">
        <v>123</v>
      </c>
      <c r="F471" s="77">
        <v>329</v>
      </c>
      <c r="G471" s="31">
        <v>458</v>
      </c>
      <c r="H471" s="32" t="s">
        <v>42</v>
      </c>
      <c r="I471" s="64" t="s">
        <v>53</v>
      </c>
      <c r="J471" s="46"/>
      <c r="K471" s="236"/>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3"/>
      <c r="GY471" s="3"/>
      <c r="GZ471" s="3"/>
      <c r="HA471" s="3"/>
      <c r="HB471" s="3"/>
      <c r="HC471" s="3"/>
      <c r="HD471" s="3"/>
      <c r="HE471" s="3"/>
      <c r="HF471" s="3"/>
      <c r="HG471" s="3"/>
      <c r="HH471" s="3"/>
      <c r="HI471" s="3"/>
      <c r="HJ471" s="3"/>
      <c r="HK471" s="3"/>
      <c r="HL471" s="3"/>
      <c r="HM471" s="3"/>
      <c r="HN471" s="3"/>
      <c r="HO471" s="3"/>
      <c r="HP471" s="3"/>
      <c r="HQ471" s="3"/>
      <c r="HR471" s="3"/>
      <c r="HS471" s="3"/>
      <c r="HT471" s="3"/>
      <c r="HU471" s="3"/>
      <c r="HV471" s="3"/>
      <c r="HW471" s="3"/>
      <c r="HX471" s="3"/>
      <c r="HY471" s="3"/>
      <c r="HZ471" s="3"/>
      <c r="IA471" s="3"/>
      <c r="IB471" s="3"/>
      <c r="IC471" s="3"/>
      <c r="ID471" s="3"/>
    </row>
    <row r="472" spans="1:238" ht="33" customHeight="1" x14ac:dyDescent="0.2">
      <c r="A472" s="357" t="s">
        <v>18</v>
      </c>
      <c r="B472" s="358"/>
      <c r="C472" s="358"/>
      <c r="D472" s="358"/>
      <c r="E472" s="358"/>
      <c r="F472" s="358"/>
      <c r="G472" s="358"/>
      <c r="H472" s="358"/>
      <c r="I472" s="358"/>
      <c r="J472" s="359"/>
      <c r="K472" s="236"/>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3"/>
      <c r="GY472" s="3"/>
      <c r="GZ472" s="3"/>
      <c r="HA472" s="3"/>
      <c r="HB472" s="3"/>
      <c r="HC472" s="3"/>
      <c r="HD472" s="3"/>
      <c r="HE472" s="3"/>
      <c r="HF472" s="3"/>
      <c r="HG472" s="3"/>
      <c r="HH472" s="3"/>
      <c r="HI472" s="3"/>
      <c r="HJ472" s="3"/>
      <c r="HK472" s="3"/>
      <c r="HL472" s="3"/>
      <c r="HM472" s="3"/>
      <c r="HN472" s="3"/>
      <c r="HO472" s="3"/>
      <c r="HP472" s="3"/>
      <c r="HQ472" s="3"/>
      <c r="HR472" s="3"/>
      <c r="HS472" s="3"/>
      <c r="HT472" s="3"/>
      <c r="HU472" s="3"/>
      <c r="HV472" s="3"/>
      <c r="HW472" s="3"/>
      <c r="HX472" s="3"/>
      <c r="HY472" s="3"/>
      <c r="HZ472" s="3"/>
      <c r="IA472" s="3"/>
      <c r="IB472" s="3"/>
      <c r="IC472" s="3"/>
      <c r="ID472" s="3"/>
    </row>
    <row r="473" spans="1:238" ht="33" customHeight="1" x14ac:dyDescent="0.2">
      <c r="A473" s="21">
        <f>ROW()-22</f>
        <v>451</v>
      </c>
      <c r="B473" s="22" t="s">
        <v>1465</v>
      </c>
      <c r="C473" s="28" t="s">
        <v>18</v>
      </c>
      <c r="D473" s="233">
        <v>2008.04</v>
      </c>
      <c r="E473" s="30" t="s">
        <v>135</v>
      </c>
      <c r="F473" s="31">
        <v>537</v>
      </c>
      <c r="G473" s="31">
        <v>1280</v>
      </c>
      <c r="H473" s="32" t="s">
        <v>4</v>
      </c>
      <c r="I473" s="33" t="s">
        <v>53</v>
      </c>
      <c r="J473" s="46"/>
      <c r="K473" s="236"/>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3"/>
      <c r="GY473" s="3"/>
      <c r="GZ473" s="3"/>
      <c r="HA473" s="3"/>
      <c r="HB473" s="3"/>
      <c r="HC473" s="3"/>
      <c r="HD473" s="3"/>
      <c r="HE473" s="3"/>
      <c r="HF473" s="3"/>
      <c r="HG473" s="3"/>
      <c r="HH473" s="3"/>
      <c r="HI473" s="3"/>
      <c r="HJ473" s="3"/>
      <c r="HK473" s="3"/>
      <c r="HL473" s="3"/>
      <c r="HM473" s="3"/>
      <c r="HN473" s="3"/>
      <c r="HO473" s="3"/>
      <c r="HP473" s="3"/>
      <c r="HQ473" s="3"/>
      <c r="HR473" s="3"/>
      <c r="HS473" s="3"/>
      <c r="HT473" s="3"/>
      <c r="HU473" s="3"/>
      <c r="HV473" s="3"/>
      <c r="HW473" s="3"/>
      <c r="HX473" s="3"/>
      <c r="HY473" s="3"/>
      <c r="HZ473" s="3"/>
      <c r="IA473" s="3"/>
      <c r="IB473" s="3"/>
      <c r="IC473" s="3"/>
      <c r="ID473" s="3"/>
    </row>
    <row r="474" spans="1:238" ht="33" customHeight="1" x14ac:dyDescent="0.2">
      <c r="A474" s="21">
        <f t="shared" ref="A474:A537" si="17">ROW()-22</f>
        <v>452</v>
      </c>
      <c r="B474" s="22" t="s">
        <v>1466</v>
      </c>
      <c r="C474" s="89" t="s">
        <v>561</v>
      </c>
      <c r="D474" s="235">
        <v>2009.02</v>
      </c>
      <c r="E474" s="23" t="s">
        <v>373</v>
      </c>
      <c r="F474" s="24">
        <v>84</v>
      </c>
      <c r="G474" s="24">
        <v>102</v>
      </c>
      <c r="H474" s="25" t="s">
        <v>2</v>
      </c>
      <c r="I474" s="26" t="s">
        <v>53</v>
      </c>
      <c r="K474" s="236"/>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3"/>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3"/>
      <c r="GY474" s="3"/>
      <c r="GZ474" s="3"/>
      <c r="HA474" s="3"/>
      <c r="HB474" s="3"/>
      <c r="HC474" s="3"/>
      <c r="HD474" s="3"/>
      <c r="HE474" s="3"/>
      <c r="HF474" s="3"/>
      <c r="HG474" s="3"/>
      <c r="HH474" s="3"/>
      <c r="HI474" s="3"/>
      <c r="HJ474" s="3"/>
      <c r="HK474" s="3"/>
      <c r="HL474" s="3"/>
      <c r="HM474" s="3"/>
      <c r="HN474" s="3"/>
      <c r="HO474" s="3"/>
      <c r="HP474" s="3"/>
      <c r="HQ474" s="3"/>
      <c r="HR474" s="3"/>
      <c r="HS474" s="3"/>
      <c r="HT474" s="3"/>
      <c r="HU474" s="3"/>
      <c r="HV474" s="3"/>
      <c r="HW474" s="3"/>
      <c r="HX474" s="3"/>
      <c r="HY474" s="3"/>
      <c r="HZ474" s="3"/>
      <c r="IA474" s="3"/>
      <c r="IB474" s="3"/>
      <c r="IC474" s="3"/>
      <c r="ID474" s="3"/>
    </row>
    <row r="475" spans="1:238" ht="33" customHeight="1" x14ac:dyDescent="0.2">
      <c r="A475" s="21">
        <f t="shared" si="17"/>
        <v>453</v>
      </c>
      <c r="B475" s="22" t="s">
        <v>1467</v>
      </c>
      <c r="C475" s="89" t="s">
        <v>561</v>
      </c>
      <c r="D475" s="235">
        <v>2009.02</v>
      </c>
      <c r="E475" s="23" t="s">
        <v>373</v>
      </c>
      <c r="F475" s="24">
        <v>339</v>
      </c>
      <c r="G475" s="24">
        <v>431</v>
      </c>
      <c r="H475" s="25" t="s">
        <v>2</v>
      </c>
      <c r="I475" s="26" t="s">
        <v>53</v>
      </c>
      <c r="K475" s="236"/>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3"/>
      <c r="GY475" s="3"/>
      <c r="GZ475" s="3"/>
      <c r="HA475" s="3"/>
      <c r="HB475" s="3"/>
      <c r="HC475" s="3"/>
      <c r="HD475" s="3"/>
      <c r="HE475" s="3"/>
      <c r="HF475" s="3"/>
      <c r="HG475" s="3"/>
      <c r="HH475" s="3"/>
      <c r="HI475" s="3"/>
      <c r="HJ475" s="3"/>
      <c r="HK475" s="3"/>
      <c r="HL475" s="3"/>
      <c r="HM475" s="3"/>
      <c r="HN475" s="3"/>
      <c r="HO475" s="3"/>
      <c r="HP475" s="3"/>
      <c r="HQ475" s="3"/>
      <c r="HR475" s="3"/>
      <c r="HS475" s="3"/>
      <c r="HT475" s="3"/>
      <c r="HU475" s="3"/>
      <c r="HV475" s="3"/>
      <c r="HW475" s="3"/>
      <c r="HX475" s="3"/>
      <c r="HY475" s="3"/>
      <c r="HZ475" s="3"/>
      <c r="IA475" s="3"/>
      <c r="IB475" s="3"/>
      <c r="IC475" s="3"/>
      <c r="ID475" s="3"/>
    </row>
    <row r="476" spans="1:238" ht="33" customHeight="1" x14ac:dyDescent="0.2">
      <c r="A476" s="21">
        <f t="shared" si="17"/>
        <v>454</v>
      </c>
      <c r="B476" s="22" t="s">
        <v>1468</v>
      </c>
      <c r="C476" s="89" t="s">
        <v>561</v>
      </c>
      <c r="D476" s="235">
        <v>2009.03</v>
      </c>
      <c r="E476" s="23" t="s">
        <v>150</v>
      </c>
      <c r="F476" s="24">
        <v>1355</v>
      </c>
      <c r="G476" s="24">
        <v>2523</v>
      </c>
      <c r="H476" s="25" t="s">
        <v>2</v>
      </c>
      <c r="I476" s="26" t="s">
        <v>53</v>
      </c>
      <c r="K476" s="236"/>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3"/>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3"/>
      <c r="GY476" s="3"/>
      <c r="GZ476" s="3"/>
      <c r="HA476" s="3"/>
      <c r="HB476" s="3"/>
      <c r="HC476" s="3"/>
      <c r="HD476" s="3"/>
      <c r="HE476" s="3"/>
      <c r="HF476" s="3"/>
      <c r="HG476" s="3"/>
      <c r="HH476" s="3"/>
      <c r="HI476" s="3"/>
      <c r="HJ476" s="3"/>
      <c r="HK476" s="3"/>
      <c r="HL476" s="3"/>
      <c r="HM476" s="3"/>
      <c r="HN476" s="3"/>
      <c r="HO476" s="3"/>
      <c r="HP476" s="3"/>
      <c r="HQ476" s="3"/>
      <c r="HR476" s="3"/>
      <c r="HS476" s="3"/>
      <c r="HT476" s="3"/>
      <c r="HU476" s="3"/>
      <c r="HV476" s="3"/>
      <c r="HW476" s="3"/>
      <c r="HX476" s="3"/>
      <c r="HY476" s="3"/>
      <c r="HZ476" s="3"/>
      <c r="IA476" s="3"/>
      <c r="IB476" s="3"/>
      <c r="IC476" s="3"/>
      <c r="ID476" s="3"/>
    </row>
    <row r="477" spans="1:238" ht="33" customHeight="1" x14ac:dyDescent="0.2">
      <c r="A477" s="21">
        <f t="shared" si="17"/>
        <v>455</v>
      </c>
      <c r="B477" s="22" t="s">
        <v>1469</v>
      </c>
      <c r="C477" s="54" t="s">
        <v>18</v>
      </c>
      <c r="D477" s="233">
        <v>2011.01</v>
      </c>
      <c r="E477" s="23" t="s">
        <v>501</v>
      </c>
      <c r="F477" s="24">
        <v>530</v>
      </c>
      <c r="G477" s="24">
        <v>579</v>
      </c>
      <c r="H477" s="25" t="s">
        <v>4</v>
      </c>
      <c r="I477" s="26" t="s">
        <v>53</v>
      </c>
      <c r="K477" s="236"/>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3"/>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3"/>
      <c r="GY477" s="3"/>
      <c r="GZ477" s="3"/>
      <c r="HA477" s="3"/>
      <c r="HB477" s="3"/>
      <c r="HC477" s="3"/>
      <c r="HD477" s="3"/>
      <c r="HE477" s="3"/>
      <c r="HF477" s="3"/>
      <c r="HG477" s="3"/>
      <c r="HH477" s="3"/>
      <c r="HI477" s="3"/>
      <c r="HJ477" s="3"/>
      <c r="HK477" s="3"/>
      <c r="HL477" s="3"/>
      <c r="HM477" s="3"/>
      <c r="HN477" s="3"/>
      <c r="HO477" s="3"/>
      <c r="HP477" s="3"/>
      <c r="HQ477" s="3"/>
      <c r="HR477" s="3"/>
      <c r="HS477" s="3"/>
      <c r="HT477" s="3"/>
      <c r="HU477" s="3"/>
      <c r="HV477" s="3"/>
      <c r="HW477" s="3"/>
      <c r="HX477" s="3"/>
      <c r="HY477" s="3"/>
      <c r="HZ477" s="3"/>
      <c r="IA477" s="3"/>
      <c r="IB477" s="3"/>
      <c r="IC477" s="3"/>
      <c r="ID477" s="3"/>
    </row>
    <row r="478" spans="1:238" ht="33" customHeight="1" x14ac:dyDescent="0.2">
      <c r="A478" s="21">
        <f t="shared" si="17"/>
        <v>456</v>
      </c>
      <c r="B478" s="22" t="s">
        <v>1470</v>
      </c>
      <c r="C478" s="28" t="s">
        <v>18</v>
      </c>
      <c r="D478" s="233">
        <v>2011.03</v>
      </c>
      <c r="E478" s="23" t="s">
        <v>450</v>
      </c>
      <c r="F478" s="24">
        <v>727</v>
      </c>
      <c r="G478" s="24">
        <v>1406</v>
      </c>
      <c r="H478" s="25" t="s">
        <v>4</v>
      </c>
      <c r="I478" s="26" t="s">
        <v>53</v>
      </c>
      <c r="K478" s="236"/>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3"/>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3"/>
      <c r="GY478" s="3"/>
      <c r="GZ478" s="3"/>
      <c r="HA478" s="3"/>
      <c r="HB478" s="3"/>
      <c r="HC478" s="3"/>
      <c r="HD478" s="3"/>
      <c r="HE478" s="3"/>
      <c r="HF478" s="3"/>
      <c r="HG478" s="3"/>
      <c r="HH478" s="3"/>
      <c r="HI478" s="3"/>
      <c r="HJ478" s="3"/>
      <c r="HK478" s="3"/>
      <c r="HL478" s="3"/>
      <c r="HM478" s="3"/>
      <c r="HN478" s="3"/>
      <c r="HO478" s="3"/>
      <c r="HP478" s="3"/>
      <c r="HQ478" s="3"/>
      <c r="HR478" s="3"/>
      <c r="HS478" s="3"/>
      <c r="HT478" s="3"/>
      <c r="HU478" s="3"/>
      <c r="HV478" s="3"/>
      <c r="HW478" s="3"/>
      <c r="HX478" s="3"/>
      <c r="HY478" s="3"/>
      <c r="HZ478" s="3"/>
      <c r="IA478" s="3"/>
      <c r="IB478" s="3"/>
      <c r="IC478" s="3"/>
      <c r="ID478" s="3"/>
    </row>
    <row r="479" spans="1:238" ht="33" customHeight="1" x14ac:dyDescent="0.2">
      <c r="A479" s="21">
        <f t="shared" si="17"/>
        <v>457</v>
      </c>
      <c r="B479" s="22" t="s">
        <v>1471</v>
      </c>
      <c r="C479" s="28" t="s">
        <v>18</v>
      </c>
      <c r="D479" s="233">
        <v>2011.11</v>
      </c>
      <c r="E479" s="23" t="s">
        <v>395</v>
      </c>
      <c r="F479" s="24">
        <v>293</v>
      </c>
      <c r="G479" s="24">
        <v>651</v>
      </c>
      <c r="H479" s="25" t="s">
        <v>4</v>
      </c>
      <c r="I479" s="26" t="s">
        <v>53</v>
      </c>
      <c r="K479" s="236"/>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3"/>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3"/>
      <c r="GY479" s="3"/>
      <c r="GZ479" s="3"/>
      <c r="HA479" s="3"/>
      <c r="HB479" s="3"/>
      <c r="HC479" s="3"/>
      <c r="HD479" s="3"/>
      <c r="HE479" s="3"/>
      <c r="HF479" s="3"/>
      <c r="HG479" s="3"/>
      <c r="HH479" s="3"/>
      <c r="HI479" s="3"/>
      <c r="HJ479" s="3"/>
      <c r="HK479" s="3"/>
      <c r="HL479" s="3"/>
      <c r="HM479" s="3"/>
      <c r="HN479" s="3"/>
      <c r="HO479" s="3"/>
      <c r="HP479" s="3"/>
      <c r="HQ479" s="3"/>
      <c r="HR479" s="3"/>
      <c r="HS479" s="3"/>
      <c r="HT479" s="3"/>
      <c r="HU479" s="3"/>
      <c r="HV479" s="3"/>
      <c r="HW479" s="3"/>
      <c r="HX479" s="3"/>
      <c r="HY479" s="3"/>
      <c r="HZ479" s="3"/>
      <c r="IA479" s="3"/>
      <c r="IB479" s="3"/>
      <c r="IC479" s="3"/>
      <c r="ID479" s="3"/>
    </row>
    <row r="480" spans="1:238" ht="33" customHeight="1" x14ac:dyDescent="0.2">
      <c r="A480" s="21">
        <f t="shared" si="17"/>
        <v>458</v>
      </c>
      <c r="B480" s="22" t="s">
        <v>1472</v>
      </c>
      <c r="C480" s="28" t="s">
        <v>18</v>
      </c>
      <c r="D480" s="233">
        <v>2012.02</v>
      </c>
      <c r="E480" s="23" t="s">
        <v>372</v>
      </c>
      <c r="F480" s="24">
        <v>395</v>
      </c>
      <c r="G480" s="24">
        <v>423</v>
      </c>
      <c r="H480" s="29" t="s">
        <v>1448</v>
      </c>
      <c r="I480" s="26" t="s">
        <v>53</v>
      </c>
      <c r="K480" s="236"/>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3"/>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3"/>
      <c r="GY480" s="3"/>
      <c r="GZ480" s="3"/>
      <c r="HA480" s="3"/>
      <c r="HB480" s="3"/>
      <c r="HC480" s="3"/>
      <c r="HD480" s="3"/>
      <c r="HE480" s="3"/>
      <c r="HF480" s="3"/>
      <c r="HG480" s="3"/>
      <c r="HH480" s="3"/>
      <c r="HI480" s="3"/>
      <c r="HJ480" s="3"/>
      <c r="HK480" s="3"/>
      <c r="HL480" s="3"/>
      <c r="HM480" s="3"/>
      <c r="HN480" s="3"/>
      <c r="HO480" s="3"/>
      <c r="HP480" s="3"/>
      <c r="HQ480" s="3"/>
      <c r="HR480" s="3"/>
      <c r="HS480" s="3"/>
      <c r="HT480" s="3"/>
      <c r="HU480" s="3"/>
      <c r="HV480" s="3"/>
      <c r="HW480" s="3"/>
      <c r="HX480" s="3"/>
      <c r="HY480" s="3"/>
      <c r="HZ480" s="3"/>
      <c r="IA480" s="3"/>
      <c r="IB480" s="3"/>
      <c r="IC480" s="3"/>
      <c r="ID480" s="3"/>
    </row>
    <row r="481" spans="1:238" ht="33" customHeight="1" x14ac:dyDescent="0.2">
      <c r="A481" s="21">
        <f t="shared" si="17"/>
        <v>459</v>
      </c>
      <c r="B481" s="28" t="s">
        <v>1473</v>
      </c>
      <c r="C481" s="54" t="s">
        <v>18</v>
      </c>
      <c r="D481" s="233">
        <v>2012.04</v>
      </c>
      <c r="E481" s="30" t="s">
        <v>83</v>
      </c>
      <c r="F481" s="31">
        <v>823</v>
      </c>
      <c r="G481" s="31">
        <v>1292</v>
      </c>
      <c r="H481" s="32" t="s">
        <v>2</v>
      </c>
      <c r="I481" s="33" t="s">
        <v>53</v>
      </c>
      <c r="K481" s="236"/>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3"/>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3"/>
      <c r="GY481" s="3"/>
      <c r="GZ481" s="3"/>
      <c r="HA481" s="3"/>
      <c r="HB481" s="3"/>
      <c r="HC481" s="3"/>
      <c r="HD481" s="3"/>
      <c r="HE481" s="3"/>
      <c r="HF481" s="3"/>
      <c r="HG481" s="3"/>
      <c r="HH481" s="3"/>
      <c r="HI481" s="3"/>
      <c r="HJ481" s="3"/>
      <c r="HK481" s="3"/>
      <c r="HL481" s="3"/>
      <c r="HM481" s="3"/>
      <c r="HN481" s="3"/>
      <c r="HO481" s="3"/>
      <c r="HP481" s="3"/>
      <c r="HQ481" s="3"/>
      <c r="HR481" s="3"/>
      <c r="HS481" s="3"/>
      <c r="HT481" s="3"/>
      <c r="HU481" s="3"/>
      <c r="HV481" s="3"/>
      <c r="HW481" s="3"/>
      <c r="HX481" s="3"/>
      <c r="HY481" s="3"/>
      <c r="HZ481" s="3"/>
      <c r="IA481" s="3"/>
      <c r="IB481" s="3"/>
      <c r="IC481" s="3"/>
      <c r="ID481" s="3"/>
    </row>
    <row r="482" spans="1:238" ht="33" customHeight="1" x14ac:dyDescent="0.2">
      <c r="A482" s="21">
        <f t="shared" si="17"/>
        <v>460</v>
      </c>
      <c r="B482" s="22" t="s">
        <v>1474</v>
      </c>
      <c r="C482" s="28" t="s">
        <v>18</v>
      </c>
      <c r="D482" s="235">
        <v>2012.06</v>
      </c>
      <c r="E482" s="23" t="s">
        <v>346</v>
      </c>
      <c r="F482" s="24">
        <v>230</v>
      </c>
      <c r="G482" s="24">
        <v>374</v>
      </c>
      <c r="H482" s="29" t="s">
        <v>922</v>
      </c>
      <c r="I482" s="26" t="s">
        <v>53</v>
      </c>
      <c r="J482" s="27" t="s">
        <v>1217</v>
      </c>
      <c r="K482" s="236"/>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3"/>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3"/>
      <c r="GR482" s="3"/>
      <c r="GS482" s="3"/>
      <c r="GT482" s="3"/>
      <c r="GU482" s="3"/>
      <c r="GV482" s="3"/>
      <c r="GW482" s="3"/>
      <c r="GX482" s="3"/>
      <c r="GY482" s="3"/>
      <c r="GZ482" s="3"/>
      <c r="HA482" s="3"/>
      <c r="HB482" s="3"/>
      <c r="HC482" s="3"/>
      <c r="HD482" s="3"/>
      <c r="HE482" s="3"/>
      <c r="HF482" s="3"/>
      <c r="HG482" s="3"/>
      <c r="HH482" s="3"/>
      <c r="HI482" s="3"/>
      <c r="HJ482" s="3"/>
      <c r="HK482" s="3"/>
      <c r="HL482" s="3"/>
      <c r="HM482" s="3"/>
      <c r="HN482" s="3"/>
      <c r="HO482" s="3"/>
    </row>
    <row r="483" spans="1:238" ht="33" customHeight="1" x14ac:dyDescent="0.2">
      <c r="A483" s="21">
        <f t="shared" si="17"/>
        <v>461</v>
      </c>
      <c r="B483" s="28" t="s">
        <v>1475</v>
      </c>
      <c r="C483" s="89" t="s">
        <v>561</v>
      </c>
      <c r="D483" s="233">
        <v>2012.11</v>
      </c>
      <c r="E483" s="23" t="s">
        <v>370</v>
      </c>
      <c r="F483" s="24">
        <v>379</v>
      </c>
      <c r="G483" s="24">
        <v>664</v>
      </c>
      <c r="H483" s="29" t="s">
        <v>2</v>
      </c>
      <c r="I483" s="26" t="s">
        <v>53</v>
      </c>
      <c r="K483" s="236"/>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3"/>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3"/>
      <c r="GR483" s="3"/>
      <c r="GS483" s="3"/>
      <c r="GT483" s="3"/>
      <c r="GU483" s="3"/>
      <c r="GV483" s="3"/>
      <c r="GW483" s="3"/>
      <c r="GX483" s="3"/>
      <c r="GY483" s="3"/>
      <c r="GZ483" s="3"/>
      <c r="HA483" s="3"/>
      <c r="HB483" s="3"/>
      <c r="HC483" s="3"/>
      <c r="HD483" s="3"/>
      <c r="HE483" s="3"/>
      <c r="HF483" s="3"/>
      <c r="HG483" s="3"/>
      <c r="HH483" s="3"/>
      <c r="HI483" s="3"/>
      <c r="HJ483" s="3"/>
      <c r="HK483" s="3"/>
      <c r="HL483" s="3"/>
      <c r="HM483" s="3"/>
      <c r="HN483" s="3"/>
      <c r="HO483" s="3"/>
    </row>
    <row r="484" spans="1:238" ht="33" customHeight="1" x14ac:dyDescent="0.2">
      <c r="A484" s="21">
        <f t="shared" si="17"/>
        <v>462</v>
      </c>
      <c r="B484" s="28" t="s">
        <v>1476</v>
      </c>
      <c r="C484" s="28" t="s">
        <v>18</v>
      </c>
      <c r="D484" s="235">
        <v>2013.02</v>
      </c>
      <c r="E484" s="23" t="s">
        <v>376</v>
      </c>
      <c r="F484" s="24">
        <v>1237</v>
      </c>
      <c r="G484" s="24">
        <v>2786</v>
      </c>
      <c r="H484" s="29" t="s">
        <v>1096</v>
      </c>
      <c r="I484" s="26" t="s">
        <v>53</v>
      </c>
      <c r="K484" s="236"/>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3"/>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3"/>
      <c r="GR484" s="3"/>
      <c r="GS484" s="3"/>
      <c r="GT484" s="3"/>
      <c r="GU484" s="3"/>
      <c r="GV484" s="3"/>
      <c r="GW484" s="3"/>
      <c r="GX484" s="3"/>
      <c r="GY484" s="3"/>
      <c r="GZ484" s="3"/>
      <c r="HA484" s="3"/>
      <c r="HB484" s="3"/>
      <c r="HC484" s="3"/>
      <c r="HD484" s="3"/>
      <c r="HE484" s="3"/>
      <c r="HF484" s="3"/>
      <c r="HG484" s="3"/>
      <c r="HH484" s="3"/>
      <c r="HI484" s="3"/>
      <c r="HJ484" s="3"/>
      <c r="HK484" s="3"/>
      <c r="HL484" s="3"/>
      <c r="HM484" s="3"/>
      <c r="HN484" s="3"/>
      <c r="HO484" s="3"/>
    </row>
    <row r="485" spans="1:238" ht="33" customHeight="1" x14ac:dyDescent="0.2">
      <c r="A485" s="21">
        <f t="shared" si="17"/>
        <v>463</v>
      </c>
      <c r="B485" s="28" t="s">
        <v>1477</v>
      </c>
      <c r="C485" s="89" t="s">
        <v>561</v>
      </c>
      <c r="D485" s="235">
        <v>2013.03</v>
      </c>
      <c r="E485" s="23" t="s">
        <v>83</v>
      </c>
      <c r="F485" s="24">
        <v>647</v>
      </c>
      <c r="G485" s="24">
        <v>1014</v>
      </c>
      <c r="H485" s="29" t="s">
        <v>1478</v>
      </c>
      <c r="I485" s="26" t="s">
        <v>53</v>
      </c>
      <c r="K485" s="236"/>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3"/>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3"/>
      <c r="GR485" s="3"/>
      <c r="GS485" s="3"/>
      <c r="GT485" s="3"/>
      <c r="GU485" s="3"/>
      <c r="GV485" s="3"/>
      <c r="GW485" s="3"/>
      <c r="GX485" s="3"/>
      <c r="GY485" s="3"/>
      <c r="GZ485" s="3"/>
      <c r="HA485" s="3"/>
      <c r="HB485" s="3"/>
      <c r="HC485" s="3"/>
      <c r="HD485" s="3"/>
      <c r="HE485" s="3"/>
      <c r="HF485" s="3"/>
      <c r="HG485" s="3"/>
      <c r="HH485" s="3"/>
      <c r="HI485" s="3"/>
      <c r="HJ485" s="3"/>
      <c r="HK485" s="3"/>
      <c r="HL485" s="3"/>
      <c r="HM485" s="3"/>
      <c r="HN485" s="3"/>
      <c r="HO485" s="3"/>
    </row>
    <row r="486" spans="1:238" ht="33" customHeight="1" x14ac:dyDescent="0.2">
      <c r="A486" s="21">
        <f t="shared" si="17"/>
        <v>464</v>
      </c>
      <c r="B486" s="28" t="s">
        <v>1479</v>
      </c>
      <c r="C486" s="23" t="s">
        <v>561</v>
      </c>
      <c r="D486" s="235">
        <v>2013.04</v>
      </c>
      <c r="E486" s="23" t="s">
        <v>351</v>
      </c>
      <c r="F486" s="24">
        <v>287</v>
      </c>
      <c r="G486" s="24">
        <v>709</v>
      </c>
      <c r="H486" s="29" t="s">
        <v>1480</v>
      </c>
      <c r="I486" s="26" t="s">
        <v>53</v>
      </c>
      <c r="J486" s="27" t="s">
        <v>1481</v>
      </c>
      <c r="K486" s="236"/>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3"/>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3"/>
      <c r="GR486" s="3"/>
      <c r="GS486" s="3"/>
      <c r="GT486" s="3"/>
      <c r="GU486" s="3"/>
      <c r="GV486" s="3"/>
      <c r="GW486" s="3"/>
      <c r="GX486" s="3"/>
      <c r="GY486" s="3"/>
      <c r="GZ486" s="3"/>
      <c r="HA486" s="3"/>
      <c r="HB486" s="3"/>
      <c r="HC486" s="3"/>
      <c r="HD486" s="3"/>
      <c r="HE486" s="3"/>
      <c r="HF486" s="3"/>
      <c r="HG486" s="3"/>
      <c r="HH486" s="3"/>
      <c r="HI486" s="3"/>
      <c r="HJ486" s="3"/>
      <c r="HK486" s="3"/>
      <c r="HL486" s="3"/>
      <c r="HM486" s="3"/>
      <c r="HN486" s="3"/>
      <c r="HO486" s="3"/>
    </row>
    <row r="487" spans="1:238" ht="33" customHeight="1" x14ac:dyDescent="0.2">
      <c r="A487" s="21">
        <f t="shared" si="17"/>
        <v>465</v>
      </c>
      <c r="B487" s="28" t="s">
        <v>1482</v>
      </c>
      <c r="C487" s="28" t="s">
        <v>18</v>
      </c>
      <c r="D487" s="235">
        <v>2013.06</v>
      </c>
      <c r="E487" s="23" t="s">
        <v>341</v>
      </c>
      <c r="F487" s="24">
        <v>729</v>
      </c>
      <c r="G487" s="24">
        <v>1139</v>
      </c>
      <c r="H487" s="29" t="s">
        <v>1096</v>
      </c>
      <c r="I487" s="26" t="s">
        <v>53</v>
      </c>
      <c r="K487" s="236"/>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row>
    <row r="488" spans="1:238" ht="33" customHeight="1" x14ac:dyDescent="0.2">
      <c r="A488" s="21">
        <f t="shared" si="17"/>
        <v>466</v>
      </c>
      <c r="B488" s="22" t="s">
        <v>1483</v>
      </c>
      <c r="C488" s="23" t="s">
        <v>561</v>
      </c>
      <c r="D488" s="235">
        <v>2013.12</v>
      </c>
      <c r="E488" s="23" t="s">
        <v>340</v>
      </c>
      <c r="F488" s="24">
        <v>602</v>
      </c>
      <c r="G488" s="24">
        <v>840</v>
      </c>
      <c r="H488" s="29" t="s">
        <v>1478</v>
      </c>
      <c r="I488" s="26" t="s">
        <v>53</v>
      </c>
      <c r="K488" s="236"/>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3"/>
      <c r="ED488" s="3"/>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3"/>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3"/>
      <c r="GR488" s="3"/>
      <c r="GS488" s="3"/>
      <c r="GT488" s="3"/>
      <c r="GU488" s="3"/>
      <c r="GV488" s="3"/>
      <c r="GW488" s="3"/>
      <c r="GX488" s="3"/>
      <c r="GY488" s="3"/>
      <c r="GZ488" s="3"/>
      <c r="HA488" s="3"/>
      <c r="HB488" s="3"/>
      <c r="HC488" s="3"/>
      <c r="HD488" s="3"/>
      <c r="HE488" s="3"/>
      <c r="HF488" s="3"/>
      <c r="HG488" s="3"/>
      <c r="HH488" s="3"/>
      <c r="HI488" s="3"/>
      <c r="HJ488" s="3"/>
      <c r="HK488" s="3"/>
      <c r="HL488" s="3"/>
      <c r="HM488" s="3"/>
      <c r="HN488" s="3"/>
      <c r="HO488" s="3"/>
    </row>
    <row r="489" spans="1:238" ht="33" customHeight="1" x14ac:dyDescent="0.2">
      <c r="A489" s="21">
        <f t="shared" si="17"/>
        <v>467</v>
      </c>
      <c r="B489" s="28" t="s">
        <v>1484</v>
      </c>
      <c r="C489" s="89" t="s">
        <v>561</v>
      </c>
      <c r="D489" s="233">
        <v>2014.02</v>
      </c>
      <c r="E489" s="52" t="s">
        <v>150</v>
      </c>
      <c r="F489" s="53">
        <v>130</v>
      </c>
      <c r="G489" s="24">
        <v>436</v>
      </c>
      <c r="H489" s="29" t="s">
        <v>1478</v>
      </c>
      <c r="I489" s="26" t="s">
        <v>53</v>
      </c>
      <c r="J489" s="27" t="s">
        <v>1481</v>
      </c>
      <c r="K489" s="236"/>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3"/>
      <c r="ED489" s="3"/>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3"/>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3"/>
      <c r="GR489" s="3"/>
      <c r="GS489" s="3"/>
      <c r="GT489" s="3"/>
      <c r="GU489" s="3"/>
      <c r="GV489" s="3"/>
      <c r="GW489" s="3"/>
      <c r="GX489" s="3"/>
      <c r="GY489" s="3"/>
      <c r="GZ489" s="3"/>
      <c r="HA489" s="3"/>
      <c r="HB489" s="3"/>
      <c r="HC489" s="3"/>
      <c r="HD489" s="3"/>
      <c r="HE489" s="3"/>
      <c r="HF489" s="3"/>
      <c r="HG489" s="3"/>
      <c r="HH489" s="3"/>
      <c r="HI489" s="3"/>
      <c r="HJ489" s="3"/>
      <c r="HK489" s="3"/>
      <c r="HL489" s="3"/>
      <c r="HM489" s="3"/>
      <c r="HN489" s="3"/>
      <c r="HO489" s="3"/>
    </row>
    <row r="490" spans="1:238" ht="33" customHeight="1" x14ac:dyDescent="0.2">
      <c r="A490" s="21">
        <f t="shared" si="17"/>
        <v>468</v>
      </c>
      <c r="B490" s="28" t="s">
        <v>1485</v>
      </c>
      <c r="C490" s="89" t="s">
        <v>561</v>
      </c>
      <c r="D490" s="233">
        <v>2014.02</v>
      </c>
      <c r="E490" s="52" t="s">
        <v>322</v>
      </c>
      <c r="F490" s="53">
        <v>314</v>
      </c>
      <c r="G490" s="24">
        <v>535</v>
      </c>
      <c r="H490" s="29" t="s">
        <v>1216</v>
      </c>
      <c r="I490" s="26" t="s">
        <v>53</v>
      </c>
      <c r="J490" s="27" t="s">
        <v>1486</v>
      </c>
      <c r="K490" s="236"/>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3"/>
      <c r="ED490" s="3"/>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3"/>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3"/>
      <c r="GR490" s="3"/>
      <c r="GS490" s="3"/>
      <c r="GT490" s="3"/>
      <c r="GU490" s="3"/>
      <c r="GV490" s="3"/>
      <c r="GW490" s="3"/>
      <c r="GX490" s="3"/>
      <c r="GY490" s="3"/>
      <c r="GZ490" s="3"/>
      <c r="HA490" s="3"/>
      <c r="HB490" s="3"/>
      <c r="HC490" s="3"/>
      <c r="HD490" s="3"/>
      <c r="HE490" s="3"/>
      <c r="HF490" s="3"/>
      <c r="HG490" s="3"/>
      <c r="HH490" s="3"/>
      <c r="HI490" s="3"/>
      <c r="HJ490" s="3"/>
      <c r="HK490" s="3"/>
      <c r="HL490" s="3"/>
      <c r="HM490" s="3"/>
      <c r="HN490" s="3"/>
      <c r="HO490" s="3"/>
    </row>
    <row r="491" spans="1:238" ht="33" customHeight="1" x14ac:dyDescent="0.2">
      <c r="A491" s="21">
        <f t="shared" si="17"/>
        <v>469</v>
      </c>
      <c r="B491" s="28" t="s">
        <v>1487</v>
      </c>
      <c r="C491" s="28" t="s">
        <v>18</v>
      </c>
      <c r="D491" s="233">
        <v>2014.04</v>
      </c>
      <c r="E491" s="52" t="s">
        <v>236</v>
      </c>
      <c r="F491" s="53">
        <v>94</v>
      </c>
      <c r="G491" s="24">
        <v>214</v>
      </c>
      <c r="H491" s="29" t="s">
        <v>3</v>
      </c>
      <c r="I491" s="26" t="s">
        <v>53</v>
      </c>
      <c r="J491" s="27" t="s">
        <v>1444</v>
      </c>
      <c r="K491" s="236"/>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row>
    <row r="492" spans="1:238" ht="33" customHeight="1" x14ac:dyDescent="0.2">
      <c r="A492" s="21">
        <f t="shared" si="17"/>
        <v>470</v>
      </c>
      <c r="B492" s="28" t="s">
        <v>1488</v>
      </c>
      <c r="C492" s="89" t="s">
        <v>561</v>
      </c>
      <c r="D492" s="233">
        <v>2014.06</v>
      </c>
      <c r="E492" s="52" t="s">
        <v>332</v>
      </c>
      <c r="F492" s="53">
        <v>142</v>
      </c>
      <c r="G492" s="24">
        <v>135</v>
      </c>
      <c r="H492" s="29" t="s">
        <v>1489</v>
      </c>
      <c r="I492" s="26" t="s">
        <v>53</v>
      </c>
      <c r="J492" s="27" t="s">
        <v>1490</v>
      </c>
      <c r="K492" s="236"/>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row>
    <row r="493" spans="1:238" ht="33" customHeight="1" x14ac:dyDescent="0.2">
      <c r="A493" s="21">
        <f t="shared" si="17"/>
        <v>471</v>
      </c>
      <c r="B493" s="28" t="s">
        <v>1491</v>
      </c>
      <c r="C493" s="89" t="s">
        <v>561</v>
      </c>
      <c r="D493" s="233">
        <v>2014.06</v>
      </c>
      <c r="E493" s="52" t="s">
        <v>333</v>
      </c>
      <c r="F493" s="53">
        <v>3808</v>
      </c>
      <c r="G493" s="24">
        <v>8216</v>
      </c>
      <c r="H493" s="29" t="s">
        <v>1489</v>
      </c>
      <c r="I493" s="26" t="s">
        <v>53</v>
      </c>
      <c r="J493" s="45"/>
      <c r="ED493" s="3"/>
      <c r="EE493" s="3"/>
      <c r="EF493" s="3"/>
      <c r="EG493" s="3"/>
      <c r="EH493" s="3"/>
      <c r="EI493" s="3"/>
      <c r="EJ493" s="3"/>
      <c r="EK493" s="3"/>
      <c r="EL493" s="3"/>
      <c r="EM493" s="3"/>
      <c r="EN493" s="3"/>
      <c r="EO493" s="3"/>
      <c r="EP493" s="3"/>
      <c r="EQ493" s="3"/>
      <c r="ER493" s="3"/>
      <c r="ES493" s="3"/>
      <c r="ET493" s="3"/>
      <c r="EU493" s="3"/>
      <c r="EV493" s="3"/>
      <c r="EW493" s="3"/>
      <c r="EX493" s="3"/>
      <c r="EY493" s="3"/>
      <c r="EZ493" s="3"/>
      <c r="FA493" s="3"/>
      <c r="FB493" s="3"/>
      <c r="FC493" s="3"/>
      <c r="FD493" s="3"/>
      <c r="FE493" s="3"/>
      <c r="FF493" s="3"/>
      <c r="FG493" s="3"/>
      <c r="FH493" s="3"/>
      <c r="FI493" s="3"/>
      <c r="FJ493" s="3"/>
      <c r="FK493" s="3"/>
      <c r="FL493" s="3"/>
      <c r="FM493" s="3"/>
      <c r="FN493" s="3"/>
      <c r="FO493" s="3"/>
      <c r="FP493" s="3"/>
      <c r="FQ493" s="3"/>
      <c r="FR493" s="3"/>
      <c r="FS493" s="3"/>
      <c r="FT493" s="3"/>
      <c r="FU493" s="3"/>
      <c r="FV493" s="3"/>
      <c r="FW493" s="3"/>
      <c r="FX493" s="3"/>
      <c r="FY493" s="3"/>
      <c r="FZ493" s="3"/>
      <c r="GA493" s="3"/>
      <c r="GB493" s="3"/>
      <c r="GC493" s="3"/>
      <c r="GD493" s="3"/>
      <c r="GE493" s="3"/>
      <c r="GF493" s="3"/>
      <c r="GG493" s="3"/>
      <c r="GH493" s="3"/>
      <c r="GI493" s="3"/>
      <c r="GJ493" s="3"/>
      <c r="GK493" s="3"/>
      <c r="GL493" s="3"/>
      <c r="GM493" s="3"/>
      <c r="GN493" s="3"/>
      <c r="GO493" s="3"/>
      <c r="GP493" s="3"/>
      <c r="GQ493" s="3"/>
      <c r="GR493" s="3"/>
      <c r="GS493" s="3"/>
      <c r="GT493" s="3"/>
      <c r="GU493" s="3"/>
      <c r="GV493" s="3"/>
      <c r="GW493" s="3"/>
      <c r="GX493" s="3"/>
      <c r="GY493" s="3"/>
      <c r="GZ493" s="3"/>
      <c r="HA493" s="3"/>
      <c r="HB493" s="3"/>
      <c r="HC493" s="3"/>
      <c r="HD493" s="3"/>
      <c r="HE493" s="3"/>
      <c r="HF493" s="3"/>
      <c r="HG493" s="3"/>
      <c r="HH493" s="3"/>
      <c r="HI493" s="3"/>
      <c r="HJ493" s="3"/>
      <c r="HK493" s="3"/>
      <c r="HL493" s="3"/>
      <c r="HM493" s="3"/>
      <c r="HN493" s="3"/>
      <c r="HO493" s="3"/>
    </row>
    <row r="494" spans="1:238" ht="33" customHeight="1" x14ac:dyDescent="0.2">
      <c r="A494" s="21">
        <f t="shared" si="17"/>
        <v>472</v>
      </c>
      <c r="B494" s="22" t="s">
        <v>1492</v>
      </c>
      <c r="C494" s="22" t="s">
        <v>18</v>
      </c>
      <c r="D494" s="233">
        <v>2014.08</v>
      </c>
      <c r="E494" s="23" t="s">
        <v>279</v>
      </c>
      <c r="F494" s="24">
        <v>523</v>
      </c>
      <c r="G494" s="24">
        <v>1231</v>
      </c>
      <c r="H494" s="29" t="s">
        <v>1448</v>
      </c>
      <c r="I494" s="26" t="s">
        <v>53</v>
      </c>
      <c r="J494" s="45" t="s">
        <v>1444</v>
      </c>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3"/>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3"/>
      <c r="GY494" s="3"/>
      <c r="GZ494" s="3"/>
      <c r="HA494" s="3"/>
      <c r="HB494" s="3"/>
      <c r="HC494" s="3"/>
      <c r="HD494" s="3"/>
      <c r="HE494" s="3"/>
      <c r="HF494" s="3"/>
      <c r="HG494" s="3"/>
      <c r="HH494" s="3"/>
      <c r="HI494" s="3"/>
      <c r="HJ494" s="3"/>
      <c r="HK494" s="3"/>
      <c r="HL494" s="3"/>
      <c r="HM494" s="3"/>
      <c r="HN494" s="3"/>
      <c r="HO494" s="3"/>
    </row>
    <row r="495" spans="1:238" ht="33" customHeight="1" x14ac:dyDescent="0.2">
      <c r="A495" s="21">
        <f t="shared" si="17"/>
        <v>473</v>
      </c>
      <c r="B495" s="22" t="s">
        <v>1225</v>
      </c>
      <c r="C495" s="22" t="s">
        <v>18</v>
      </c>
      <c r="D495" s="233">
        <v>2014.09</v>
      </c>
      <c r="E495" s="23" t="s">
        <v>298</v>
      </c>
      <c r="F495" s="24">
        <v>654</v>
      </c>
      <c r="G495" s="24">
        <v>753</v>
      </c>
      <c r="H495" s="29" t="s">
        <v>1489</v>
      </c>
      <c r="I495" s="26" t="s">
        <v>53</v>
      </c>
      <c r="K495" s="236"/>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c r="DG495" s="3"/>
      <c r="DH495" s="3"/>
      <c r="DI495" s="3"/>
      <c r="DJ495" s="3"/>
      <c r="DK495" s="3"/>
      <c r="DL495" s="3"/>
      <c r="DM495" s="3"/>
      <c r="DN495" s="3"/>
      <c r="DO495" s="3"/>
      <c r="DP495" s="3"/>
      <c r="DQ495" s="3"/>
      <c r="DR495" s="3"/>
      <c r="DS495" s="3"/>
      <c r="DT495" s="3"/>
      <c r="DU495" s="3"/>
      <c r="DV495" s="3"/>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3"/>
      <c r="EV495" s="3"/>
      <c r="EW495" s="3"/>
      <c r="EX495" s="3"/>
      <c r="EY495" s="3"/>
      <c r="EZ495" s="3"/>
      <c r="FA495" s="3"/>
      <c r="FB495" s="3"/>
      <c r="FC495" s="3"/>
      <c r="FD495" s="3"/>
      <c r="FE495" s="3"/>
      <c r="FF495" s="3"/>
      <c r="FG495" s="3"/>
      <c r="FH495" s="3"/>
      <c r="FI495" s="3"/>
      <c r="FJ495" s="3"/>
      <c r="FK495" s="3"/>
      <c r="FL495" s="3"/>
      <c r="FM495" s="3"/>
      <c r="FN495" s="3"/>
      <c r="FO495" s="3"/>
      <c r="FP495" s="3"/>
      <c r="FQ495" s="3"/>
      <c r="FR495" s="3"/>
      <c r="FS495" s="3"/>
      <c r="FT495" s="3"/>
      <c r="FU495" s="3"/>
      <c r="FV495" s="3"/>
      <c r="FW495" s="3"/>
      <c r="FX495" s="3"/>
      <c r="FY495" s="3"/>
      <c r="FZ495" s="3"/>
      <c r="GA495" s="3"/>
      <c r="GB495" s="3"/>
      <c r="GC495" s="3"/>
      <c r="GD495" s="3"/>
      <c r="GE495" s="3"/>
      <c r="GF495" s="3"/>
      <c r="GG495" s="3"/>
      <c r="GH495" s="3"/>
      <c r="GI495" s="3"/>
      <c r="GJ495" s="3"/>
      <c r="GK495" s="3"/>
      <c r="GL495" s="3"/>
      <c r="GM495" s="3"/>
      <c r="GN495" s="3"/>
      <c r="GO495" s="3"/>
      <c r="GP495" s="3"/>
      <c r="GQ495" s="3"/>
      <c r="GR495" s="3"/>
      <c r="GS495" s="3"/>
      <c r="GT495" s="3"/>
      <c r="GU495" s="3"/>
      <c r="GV495" s="3"/>
      <c r="GW495" s="3"/>
      <c r="GX495" s="3"/>
      <c r="GY495" s="3"/>
      <c r="GZ495" s="3"/>
      <c r="HA495" s="3"/>
      <c r="HB495" s="3"/>
      <c r="HC495" s="3"/>
      <c r="HD495" s="3"/>
      <c r="HE495" s="3"/>
      <c r="HF495" s="3"/>
      <c r="HG495" s="3"/>
      <c r="HH495" s="3"/>
      <c r="HI495" s="3"/>
      <c r="HJ495" s="3"/>
      <c r="HK495" s="3"/>
      <c r="HL495" s="3"/>
      <c r="HM495" s="3"/>
      <c r="HN495" s="3"/>
      <c r="HO495" s="3"/>
    </row>
    <row r="496" spans="1:238" ht="33" customHeight="1" x14ac:dyDescent="0.2">
      <c r="A496" s="21">
        <f t="shared" si="17"/>
        <v>474</v>
      </c>
      <c r="B496" s="22" t="s">
        <v>1493</v>
      </c>
      <c r="C496" s="89" t="s">
        <v>561</v>
      </c>
      <c r="D496" s="233">
        <v>2014.09</v>
      </c>
      <c r="E496" s="23" t="s">
        <v>151</v>
      </c>
      <c r="F496" s="24">
        <v>389</v>
      </c>
      <c r="G496" s="24">
        <v>655</v>
      </c>
      <c r="H496" s="29" t="s">
        <v>1494</v>
      </c>
      <c r="I496" s="26" t="s">
        <v>53</v>
      </c>
      <c r="K496" s="236"/>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row>
    <row r="497" spans="1:223" ht="33" customHeight="1" x14ac:dyDescent="0.2">
      <c r="A497" s="21">
        <f t="shared" si="17"/>
        <v>475</v>
      </c>
      <c r="B497" s="22" t="s">
        <v>1495</v>
      </c>
      <c r="C497" s="23" t="s">
        <v>561</v>
      </c>
      <c r="D497" s="233">
        <v>2014.12</v>
      </c>
      <c r="E497" s="23" t="s">
        <v>150</v>
      </c>
      <c r="F497" s="24">
        <v>1456</v>
      </c>
      <c r="G497" s="24">
        <v>2768</v>
      </c>
      <c r="H497" s="29" t="s">
        <v>1494</v>
      </c>
      <c r="I497" s="26" t="s">
        <v>53</v>
      </c>
      <c r="ED497" s="3"/>
      <c r="EE497" s="3"/>
      <c r="EF497" s="3"/>
      <c r="EG497" s="3"/>
      <c r="EH497" s="3"/>
      <c r="EI497" s="3"/>
      <c r="EJ497" s="3"/>
      <c r="EK497" s="3"/>
      <c r="EL497" s="3"/>
      <c r="EM497" s="3"/>
      <c r="EN497" s="3"/>
      <c r="EO497" s="3"/>
      <c r="EP497" s="3"/>
      <c r="EQ497" s="3"/>
      <c r="ER497" s="3"/>
      <c r="ES497" s="3"/>
      <c r="ET497" s="3"/>
      <c r="EU497" s="3"/>
      <c r="EV497" s="3"/>
      <c r="EW497" s="3"/>
      <c r="EX497" s="3"/>
      <c r="EY497" s="3"/>
      <c r="EZ497" s="3"/>
      <c r="FA497" s="3"/>
      <c r="FB497" s="3"/>
      <c r="FC497" s="3"/>
      <c r="FD497" s="3"/>
      <c r="FE497" s="3"/>
      <c r="FF497" s="3"/>
      <c r="FG497" s="3"/>
      <c r="FH497" s="3"/>
      <c r="FI497" s="3"/>
      <c r="FJ497" s="3"/>
      <c r="FK497" s="3"/>
      <c r="FL497" s="3"/>
      <c r="FM497" s="3"/>
      <c r="FN497" s="3"/>
      <c r="FO497" s="3"/>
      <c r="FP497" s="3"/>
      <c r="FQ497" s="3"/>
      <c r="FR497" s="3"/>
      <c r="FS497" s="3"/>
      <c r="FT497" s="3"/>
      <c r="FU497" s="3"/>
      <c r="FV497" s="3"/>
      <c r="FW497" s="3"/>
      <c r="FX497" s="3"/>
      <c r="FY497" s="3"/>
      <c r="FZ497" s="3"/>
      <c r="GA497" s="3"/>
      <c r="GB497" s="3"/>
      <c r="GC497" s="3"/>
      <c r="GD497" s="3"/>
      <c r="GE497" s="3"/>
      <c r="GF497" s="3"/>
      <c r="GG497" s="3"/>
      <c r="GH497" s="3"/>
      <c r="GI497" s="3"/>
      <c r="GJ497" s="3"/>
      <c r="GK497" s="3"/>
      <c r="GL497" s="3"/>
      <c r="GM497" s="3"/>
      <c r="GN497" s="3"/>
      <c r="GO497" s="3"/>
      <c r="GP497" s="3"/>
      <c r="GQ497" s="3"/>
      <c r="GR497" s="3"/>
      <c r="GS497" s="3"/>
      <c r="GT497" s="3"/>
      <c r="GU497" s="3"/>
      <c r="GV497" s="3"/>
      <c r="GW497" s="3"/>
      <c r="GX497" s="3"/>
      <c r="GY497" s="3"/>
      <c r="GZ497" s="3"/>
      <c r="HA497" s="3"/>
      <c r="HB497" s="3"/>
      <c r="HC497" s="3"/>
      <c r="HD497" s="3"/>
      <c r="HE497" s="3"/>
      <c r="HF497" s="3"/>
      <c r="HG497" s="3"/>
      <c r="HH497" s="3"/>
      <c r="HI497" s="3"/>
      <c r="HJ497" s="3"/>
      <c r="HK497" s="3"/>
      <c r="HL497" s="3"/>
      <c r="HM497" s="3"/>
      <c r="HN497" s="3"/>
      <c r="HO497" s="3"/>
    </row>
    <row r="498" spans="1:223" ht="33" customHeight="1" x14ac:dyDescent="0.2">
      <c r="A498" s="21">
        <f t="shared" si="17"/>
        <v>476</v>
      </c>
      <c r="B498" s="22" t="s">
        <v>1496</v>
      </c>
      <c r="C498" s="23" t="s">
        <v>561</v>
      </c>
      <c r="D498" s="233">
        <v>2015.01</v>
      </c>
      <c r="E498" s="23" t="s">
        <v>313</v>
      </c>
      <c r="F498" s="24">
        <v>1822</v>
      </c>
      <c r="G498" s="24">
        <v>3508</v>
      </c>
      <c r="H498" s="29" t="s">
        <v>1497</v>
      </c>
      <c r="I498" s="26" t="s">
        <v>53</v>
      </c>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U498" s="3"/>
      <c r="GV498" s="3"/>
      <c r="GW498" s="3"/>
      <c r="GX498" s="3"/>
      <c r="GY498" s="3"/>
      <c r="GZ498" s="3"/>
      <c r="HA498" s="3"/>
      <c r="HB498" s="3"/>
      <c r="HC498" s="3"/>
      <c r="HD498" s="3"/>
      <c r="HE498" s="3"/>
      <c r="HF498" s="3"/>
      <c r="HG498" s="3"/>
      <c r="HH498" s="3"/>
      <c r="HI498" s="3"/>
      <c r="HJ498" s="3"/>
      <c r="HK498" s="3"/>
      <c r="HL498" s="3"/>
      <c r="HM498" s="3"/>
      <c r="HN498" s="3"/>
      <c r="HO498" s="3"/>
    </row>
    <row r="499" spans="1:223" ht="33" customHeight="1" x14ac:dyDescent="0.2">
      <c r="A499" s="21">
        <f t="shared" si="17"/>
        <v>477</v>
      </c>
      <c r="B499" s="28" t="s">
        <v>1498</v>
      </c>
      <c r="C499" s="28" t="s">
        <v>18</v>
      </c>
      <c r="D499" s="233">
        <v>2015.03</v>
      </c>
      <c r="E499" s="30" t="s">
        <v>259</v>
      </c>
      <c r="F499" s="31">
        <v>1305</v>
      </c>
      <c r="G499" s="31">
        <v>2550</v>
      </c>
      <c r="H499" s="29" t="s">
        <v>1489</v>
      </c>
      <c r="I499" s="33" t="s">
        <v>53</v>
      </c>
      <c r="J499" s="46"/>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row>
    <row r="500" spans="1:223" ht="33" customHeight="1" x14ac:dyDescent="0.2">
      <c r="A500" s="21">
        <f t="shared" si="17"/>
        <v>478</v>
      </c>
      <c r="B500" s="28" t="s">
        <v>1499</v>
      </c>
      <c r="C500" s="54" t="s">
        <v>18</v>
      </c>
      <c r="D500" s="233">
        <v>2015.05</v>
      </c>
      <c r="E500" s="30" t="s">
        <v>196</v>
      </c>
      <c r="F500" s="31">
        <v>616</v>
      </c>
      <c r="G500" s="31">
        <v>1226</v>
      </c>
      <c r="H500" s="32" t="s">
        <v>1494</v>
      </c>
      <c r="I500" s="33" t="s">
        <v>53</v>
      </c>
      <c r="J500" s="45"/>
      <c r="ED500" s="3"/>
      <c r="EE500" s="3"/>
      <c r="EF500" s="3"/>
      <c r="EG500" s="3"/>
      <c r="EH500" s="3"/>
      <c r="EI500" s="3"/>
      <c r="EJ500" s="3"/>
      <c r="EK500" s="3"/>
      <c r="EL500" s="3"/>
      <c r="EM500" s="3"/>
      <c r="EN500" s="3"/>
      <c r="EO500" s="3"/>
      <c r="EP500" s="3"/>
      <c r="EQ500" s="3"/>
      <c r="ER500" s="3"/>
      <c r="ES500" s="3"/>
      <c r="ET500" s="3"/>
      <c r="EU500" s="3"/>
      <c r="EV500" s="3"/>
      <c r="EW500" s="3"/>
      <c r="EX500" s="3"/>
      <c r="EY500" s="3"/>
      <c r="EZ500" s="3"/>
      <c r="FA500" s="3"/>
      <c r="FB500" s="3"/>
      <c r="FC500" s="3"/>
      <c r="FD500" s="3"/>
      <c r="FE500" s="3"/>
      <c r="FF500" s="3"/>
      <c r="FG500" s="3"/>
      <c r="FH500" s="3"/>
      <c r="FI500" s="3"/>
      <c r="FJ500" s="3"/>
      <c r="FK500" s="3"/>
      <c r="FL500" s="3"/>
      <c r="FM500" s="3"/>
      <c r="FN500" s="3"/>
      <c r="FO500" s="3"/>
      <c r="FP500" s="3"/>
      <c r="FQ500" s="3"/>
      <c r="FR500" s="3"/>
      <c r="FS500" s="3"/>
      <c r="FT500" s="3"/>
      <c r="FU500" s="3"/>
      <c r="FV500" s="3"/>
      <c r="FW500" s="3"/>
      <c r="FX500" s="3"/>
      <c r="FY500" s="3"/>
      <c r="FZ500" s="3"/>
      <c r="GA500" s="3"/>
      <c r="GB500" s="3"/>
      <c r="GC500" s="3"/>
      <c r="GD500" s="3"/>
      <c r="GE500" s="3"/>
      <c r="GF500" s="3"/>
      <c r="GG500" s="3"/>
      <c r="GH500" s="3"/>
      <c r="GI500" s="3"/>
      <c r="GJ500" s="3"/>
      <c r="GK500" s="3"/>
      <c r="GL500" s="3"/>
      <c r="GM500" s="3"/>
      <c r="GN500" s="3"/>
      <c r="GO500" s="3"/>
      <c r="GP500" s="3"/>
      <c r="GQ500" s="3"/>
      <c r="GR500" s="3"/>
      <c r="GS500" s="3"/>
      <c r="GT500" s="3"/>
      <c r="GU500" s="3"/>
      <c r="GV500" s="3"/>
      <c r="GW500" s="3"/>
      <c r="GX500" s="3"/>
      <c r="GY500" s="3"/>
      <c r="GZ500" s="3"/>
      <c r="HA500" s="3"/>
      <c r="HB500" s="3"/>
      <c r="HC500" s="3"/>
      <c r="HD500" s="3"/>
      <c r="HE500" s="3"/>
      <c r="HF500" s="3"/>
      <c r="HG500" s="3"/>
      <c r="HH500" s="3"/>
      <c r="HI500" s="3"/>
      <c r="HJ500" s="3"/>
      <c r="HK500" s="3"/>
      <c r="HL500" s="3"/>
      <c r="HM500" s="3"/>
      <c r="HN500" s="3"/>
      <c r="HO500" s="3"/>
    </row>
    <row r="501" spans="1:223" ht="33" customHeight="1" x14ac:dyDescent="0.2">
      <c r="A501" s="21">
        <f t="shared" si="17"/>
        <v>479</v>
      </c>
      <c r="B501" s="28" t="s">
        <v>1500</v>
      </c>
      <c r="C501" s="28" t="s">
        <v>18</v>
      </c>
      <c r="D501" s="233">
        <v>2015.05</v>
      </c>
      <c r="E501" s="30" t="s">
        <v>271</v>
      </c>
      <c r="F501" s="31">
        <v>877</v>
      </c>
      <c r="G501" s="31">
        <v>1547</v>
      </c>
      <c r="H501" s="32" t="s">
        <v>1501</v>
      </c>
      <c r="I501" s="33" t="s">
        <v>53</v>
      </c>
      <c r="J501" s="45"/>
      <c r="ED501" s="3"/>
      <c r="EE501" s="3"/>
      <c r="EF501" s="3"/>
      <c r="EG501" s="3"/>
      <c r="EH501" s="3"/>
      <c r="EI501" s="3"/>
      <c r="EJ501" s="3"/>
      <c r="EK501" s="3"/>
      <c r="EL501" s="3"/>
      <c r="EM501" s="3"/>
      <c r="EN501" s="3"/>
      <c r="EO501" s="3"/>
      <c r="EP501" s="3"/>
      <c r="EQ501" s="3"/>
      <c r="ER501" s="3"/>
      <c r="ES501" s="3"/>
      <c r="ET501" s="3"/>
      <c r="EU501" s="3"/>
      <c r="EV501" s="3"/>
      <c r="EW501" s="3"/>
      <c r="EX501" s="3"/>
      <c r="EY501" s="3"/>
      <c r="EZ501" s="3"/>
      <c r="FA501" s="3"/>
      <c r="FB501" s="3"/>
      <c r="FC501" s="3"/>
      <c r="FD501" s="3"/>
      <c r="FE501" s="3"/>
      <c r="FF501" s="3"/>
      <c r="FG501" s="3"/>
      <c r="FH501" s="3"/>
      <c r="FI501" s="3"/>
      <c r="FJ501" s="3"/>
      <c r="FK501" s="3"/>
      <c r="FL501" s="3"/>
      <c r="FM501" s="3"/>
      <c r="FN501" s="3"/>
      <c r="FO501" s="3"/>
      <c r="FP501" s="3"/>
      <c r="FQ501" s="3"/>
      <c r="FR501" s="3"/>
      <c r="FS501" s="3"/>
      <c r="FT501" s="3"/>
      <c r="FU501" s="3"/>
      <c r="FV501" s="3"/>
      <c r="FW501" s="3"/>
      <c r="FX501" s="3"/>
      <c r="FY501" s="3"/>
      <c r="FZ501" s="3"/>
      <c r="GA501" s="3"/>
      <c r="GB501" s="3"/>
      <c r="GC501" s="3"/>
      <c r="GD501" s="3"/>
      <c r="GE501" s="3"/>
    </row>
    <row r="502" spans="1:223" ht="33" customHeight="1" x14ac:dyDescent="0.2">
      <c r="A502" s="21">
        <f t="shared" si="17"/>
        <v>480</v>
      </c>
      <c r="B502" s="28" t="s">
        <v>1502</v>
      </c>
      <c r="C502" s="28" t="s">
        <v>18</v>
      </c>
      <c r="D502" s="233">
        <v>2015.05</v>
      </c>
      <c r="E502" s="30" t="s">
        <v>150</v>
      </c>
      <c r="F502" s="31">
        <v>561</v>
      </c>
      <c r="G502" s="31">
        <v>1075</v>
      </c>
      <c r="H502" s="32" t="s">
        <v>1503</v>
      </c>
      <c r="I502" s="33" t="s">
        <v>53</v>
      </c>
      <c r="J502" s="46"/>
      <c r="ED502" s="3"/>
      <c r="EE502" s="3"/>
      <c r="EF502" s="3"/>
      <c r="EG502" s="3"/>
      <c r="EH502" s="3"/>
      <c r="EI502" s="3"/>
      <c r="EJ502" s="3"/>
      <c r="EK502" s="3"/>
      <c r="EL502" s="3"/>
      <c r="EM502" s="3"/>
      <c r="EN502" s="3"/>
      <c r="EO502" s="3"/>
      <c r="EP502" s="3"/>
      <c r="EQ502" s="3"/>
      <c r="ER502" s="3"/>
      <c r="ES502" s="3"/>
      <c r="ET502" s="3"/>
      <c r="EU502" s="3"/>
      <c r="EV502" s="3"/>
      <c r="EW502" s="3"/>
      <c r="EX502" s="3"/>
      <c r="EY502" s="3"/>
      <c r="EZ502" s="3"/>
      <c r="FA502" s="3"/>
      <c r="FB502" s="3"/>
      <c r="FC502" s="3"/>
      <c r="FD502" s="3"/>
      <c r="FE502" s="3"/>
      <c r="FF502" s="3"/>
      <c r="FG502" s="3"/>
      <c r="FH502" s="3"/>
      <c r="FI502" s="3"/>
      <c r="FJ502" s="3"/>
      <c r="FK502" s="3"/>
      <c r="FL502" s="3"/>
      <c r="FM502" s="3"/>
      <c r="FN502" s="3"/>
      <c r="FO502" s="3"/>
      <c r="FP502" s="3"/>
      <c r="FQ502" s="3"/>
      <c r="FR502" s="3"/>
      <c r="FS502" s="3"/>
      <c r="FT502" s="3"/>
      <c r="FU502" s="3"/>
      <c r="FV502" s="3"/>
      <c r="FW502" s="3"/>
      <c r="FX502" s="3"/>
      <c r="FY502" s="3"/>
      <c r="FZ502" s="3"/>
      <c r="GA502" s="3"/>
      <c r="GB502" s="3"/>
      <c r="GC502" s="3"/>
      <c r="GD502" s="3"/>
      <c r="GE502" s="3"/>
      <c r="GF502" s="3"/>
      <c r="GG502" s="3"/>
      <c r="GH502" s="3"/>
      <c r="GI502" s="3"/>
      <c r="GJ502" s="3"/>
      <c r="GK502" s="3"/>
      <c r="GL502" s="3"/>
      <c r="GM502" s="3"/>
      <c r="GN502" s="3"/>
      <c r="GO502" s="3"/>
      <c r="GP502" s="3"/>
      <c r="GQ502" s="3"/>
      <c r="GR502" s="3"/>
      <c r="GS502" s="3"/>
      <c r="GT502" s="3"/>
      <c r="GU502" s="3"/>
      <c r="GV502" s="3"/>
      <c r="GW502" s="3"/>
      <c r="GX502" s="3"/>
      <c r="GY502" s="3"/>
      <c r="GZ502" s="3"/>
      <c r="HA502" s="3"/>
      <c r="HB502" s="3"/>
      <c r="HC502" s="3"/>
      <c r="HD502" s="3"/>
      <c r="HE502" s="3"/>
      <c r="HF502" s="3"/>
      <c r="HG502" s="3"/>
      <c r="HH502" s="3"/>
      <c r="HI502" s="3"/>
      <c r="HJ502" s="3"/>
      <c r="HK502" s="3"/>
      <c r="HL502" s="3"/>
      <c r="HM502" s="3"/>
      <c r="HN502" s="3"/>
      <c r="HO502" s="3"/>
    </row>
    <row r="503" spans="1:223" ht="33" customHeight="1" x14ac:dyDescent="0.2">
      <c r="A503" s="21">
        <f t="shared" si="17"/>
        <v>481</v>
      </c>
      <c r="B503" s="28" t="s">
        <v>1504</v>
      </c>
      <c r="C503" s="89" t="s">
        <v>561</v>
      </c>
      <c r="D503" s="233">
        <v>2015.07</v>
      </c>
      <c r="E503" s="30" t="s">
        <v>192</v>
      </c>
      <c r="F503" s="31">
        <v>1124</v>
      </c>
      <c r="G503" s="31">
        <v>2891</v>
      </c>
      <c r="H503" s="32" t="s">
        <v>1505</v>
      </c>
      <c r="I503" s="33" t="s">
        <v>53</v>
      </c>
      <c r="J503" s="46"/>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U503" s="3"/>
      <c r="GV503" s="3"/>
      <c r="GW503" s="3"/>
      <c r="GX503" s="3"/>
      <c r="GY503" s="3"/>
      <c r="GZ503" s="3"/>
      <c r="HA503" s="3"/>
      <c r="HB503" s="3"/>
      <c r="HC503" s="3"/>
      <c r="HD503" s="3"/>
      <c r="HE503" s="3"/>
      <c r="HF503" s="3"/>
      <c r="HG503" s="3"/>
      <c r="HH503" s="3"/>
      <c r="HI503" s="3"/>
      <c r="HJ503" s="3"/>
      <c r="HK503" s="3"/>
      <c r="HL503" s="3"/>
      <c r="HM503" s="3"/>
      <c r="HN503" s="3"/>
      <c r="HO503" s="3"/>
    </row>
    <row r="504" spans="1:223" ht="33" customHeight="1" x14ac:dyDescent="0.2">
      <c r="A504" s="21">
        <f t="shared" si="17"/>
        <v>482</v>
      </c>
      <c r="B504" s="28" t="s">
        <v>1506</v>
      </c>
      <c r="C504" s="95" t="s">
        <v>561</v>
      </c>
      <c r="D504" s="233">
        <v>2015.08</v>
      </c>
      <c r="E504" s="30" t="s">
        <v>192</v>
      </c>
      <c r="F504" s="31">
        <v>1205</v>
      </c>
      <c r="G504" s="31">
        <v>2187</v>
      </c>
      <c r="H504" s="32" t="s">
        <v>1503</v>
      </c>
      <c r="I504" s="33" t="s">
        <v>53</v>
      </c>
      <c r="J504" s="46"/>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row>
    <row r="505" spans="1:223" ht="33" customHeight="1" x14ac:dyDescent="0.2">
      <c r="A505" s="21">
        <f t="shared" si="17"/>
        <v>483</v>
      </c>
      <c r="B505" s="28" t="s">
        <v>1507</v>
      </c>
      <c r="C505" s="28" t="s">
        <v>18</v>
      </c>
      <c r="D505" s="233">
        <v>2015.09</v>
      </c>
      <c r="E505" s="30" t="s">
        <v>234</v>
      </c>
      <c r="F505" s="31">
        <v>1014</v>
      </c>
      <c r="G505" s="31">
        <v>1502</v>
      </c>
      <c r="H505" s="32" t="s">
        <v>1508</v>
      </c>
      <c r="I505" s="33" t="s">
        <v>53</v>
      </c>
      <c r="J505" s="46"/>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3"/>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row>
    <row r="506" spans="1:223" ht="33" customHeight="1" x14ac:dyDescent="0.2">
      <c r="A506" s="21">
        <f t="shared" si="17"/>
        <v>484</v>
      </c>
      <c r="B506" s="28" t="s">
        <v>1509</v>
      </c>
      <c r="C506" s="89" t="s">
        <v>561</v>
      </c>
      <c r="D506" s="233">
        <v>2015.09</v>
      </c>
      <c r="E506" s="30" t="s">
        <v>229</v>
      </c>
      <c r="F506" s="31">
        <v>655</v>
      </c>
      <c r="G506" s="31">
        <v>850</v>
      </c>
      <c r="H506" s="32" t="s">
        <v>1503</v>
      </c>
      <c r="I506" s="33" t="s">
        <v>53</v>
      </c>
      <c r="J506" s="46" t="s">
        <v>1510</v>
      </c>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row>
    <row r="507" spans="1:223" ht="33" customHeight="1" x14ac:dyDescent="0.2">
      <c r="A507" s="21">
        <f t="shared" si="17"/>
        <v>485</v>
      </c>
      <c r="B507" s="28" t="s">
        <v>1511</v>
      </c>
      <c r="C507" s="54" t="s">
        <v>18</v>
      </c>
      <c r="D507" s="233" t="s">
        <v>1153</v>
      </c>
      <c r="E507" s="30" t="s">
        <v>145</v>
      </c>
      <c r="F507" s="31">
        <v>238</v>
      </c>
      <c r="G507" s="31">
        <v>421</v>
      </c>
      <c r="H507" s="32" t="s">
        <v>1505</v>
      </c>
      <c r="I507" s="33" t="s">
        <v>53</v>
      </c>
      <c r="J507" s="45"/>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3"/>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row>
    <row r="508" spans="1:223" ht="33" customHeight="1" x14ac:dyDescent="0.2">
      <c r="A508" s="21">
        <f t="shared" si="17"/>
        <v>486</v>
      </c>
      <c r="B508" s="28" t="s">
        <v>1512</v>
      </c>
      <c r="C508" s="28" t="s">
        <v>18</v>
      </c>
      <c r="D508" s="233">
        <v>2016.03</v>
      </c>
      <c r="E508" s="30" t="s">
        <v>126</v>
      </c>
      <c r="F508" s="31">
        <v>1494</v>
      </c>
      <c r="G508" s="31">
        <v>2749</v>
      </c>
      <c r="H508" s="32" t="s">
        <v>1489</v>
      </c>
      <c r="I508" s="33" t="s">
        <v>53</v>
      </c>
      <c r="J508" s="46"/>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3"/>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row>
    <row r="509" spans="1:223" ht="33" customHeight="1" x14ac:dyDescent="0.2">
      <c r="A509" s="21">
        <f t="shared" si="17"/>
        <v>487</v>
      </c>
      <c r="B509" s="28" t="s">
        <v>1513</v>
      </c>
      <c r="C509" s="89" t="s">
        <v>561</v>
      </c>
      <c r="D509" s="233">
        <v>2016.03</v>
      </c>
      <c r="E509" s="30" t="s">
        <v>252</v>
      </c>
      <c r="F509" s="31">
        <v>656</v>
      </c>
      <c r="G509" s="31">
        <v>1194</v>
      </c>
      <c r="H509" s="32" t="s">
        <v>957</v>
      </c>
      <c r="I509" s="33" t="s">
        <v>53</v>
      </c>
      <c r="J509" s="46"/>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3"/>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row>
    <row r="510" spans="1:223" ht="33" customHeight="1" x14ac:dyDescent="0.2">
      <c r="A510" s="21">
        <f t="shared" si="17"/>
        <v>488</v>
      </c>
      <c r="B510" s="28" t="s">
        <v>1514</v>
      </c>
      <c r="C510" s="28" t="s">
        <v>1515</v>
      </c>
      <c r="D510" s="233">
        <v>2016.04</v>
      </c>
      <c r="E510" s="30" t="s">
        <v>135</v>
      </c>
      <c r="F510" s="31">
        <v>1267</v>
      </c>
      <c r="G510" s="31">
        <v>2693</v>
      </c>
      <c r="H510" s="32" t="s">
        <v>1216</v>
      </c>
      <c r="I510" s="33" t="s">
        <v>53</v>
      </c>
      <c r="J510" s="46"/>
    </row>
    <row r="511" spans="1:223" ht="33" customHeight="1" x14ac:dyDescent="0.2">
      <c r="A511" s="21">
        <f t="shared" si="17"/>
        <v>489</v>
      </c>
      <c r="B511" s="28" t="s">
        <v>1516</v>
      </c>
      <c r="C511" s="89" t="s">
        <v>561</v>
      </c>
      <c r="D511" s="233">
        <v>2016.04</v>
      </c>
      <c r="E511" s="30" t="s">
        <v>204</v>
      </c>
      <c r="F511" s="31">
        <v>853</v>
      </c>
      <c r="G511" s="31">
        <v>1752</v>
      </c>
      <c r="H511" s="32" t="s">
        <v>1173</v>
      </c>
      <c r="I511" s="33" t="s">
        <v>53</v>
      </c>
      <c r="J511" s="46"/>
    </row>
    <row r="512" spans="1:223" ht="33" customHeight="1" x14ac:dyDescent="0.2">
      <c r="A512" s="21">
        <f t="shared" si="17"/>
        <v>490</v>
      </c>
      <c r="B512" s="28" t="s">
        <v>1263</v>
      </c>
      <c r="C512" s="23" t="s">
        <v>561</v>
      </c>
      <c r="D512" s="233">
        <v>2016.05</v>
      </c>
      <c r="E512" s="30" t="s">
        <v>207</v>
      </c>
      <c r="F512" s="31">
        <v>311</v>
      </c>
      <c r="G512" s="31">
        <v>598</v>
      </c>
      <c r="H512" s="32" t="s">
        <v>901</v>
      </c>
      <c r="I512" s="33" t="s">
        <v>53</v>
      </c>
      <c r="J512" s="46"/>
    </row>
    <row r="513" spans="1:238" ht="33" customHeight="1" x14ac:dyDescent="0.2">
      <c r="A513" s="21">
        <f t="shared" si="17"/>
        <v>491</v>
      </c>
      <c r="B513" s="28" t="s">
        <v>1517</v>
      </c>
      <c r="C513" s="23" t="s">
        <v>561</v>
      </c>
      <c r="D513" s="233">
        <v>2016.06</v>
      </c>
      <c r="E513" s="30" t="s">
        <v>169</v>
      </c>
      <c r="F513" s="31">
        <v>123</v>
      </c>
      <c r="G513" s="31">
        <v>283</v>
      </c>
      <c r="H513" s="32" t="s">
        <v>4</v>
      </c>
      <c r="I513" s="33" t="s">
        <v>53</v>
      </c>
      <c r="J513" s="46"/>
    </row>
    <row r="514" spans="1:238" ht="33" customHeight="1" x14ac:dyDescent="0.2">
      <c r="A514" s="21">
        <f t="shared" si="17"/>
        <v>492</v>
      </c>
      <c r="B514" s="35" t="s">
        <v>1518</v>
      </c>
      <c r="C514" s="95" t="s">
        <v>561</v>
      </c>
      <c r="D514" s="237">
        <v>2016.06</v>
      </c>
      <c r="E514" s="160" t="s">
        <v>132</v>
      </c>
      <c r="F514" s="161">
        <v>1207</v>
      </c>
      <c r="G514" s="161">
        <v>1630</v>
      </c>
      <c r="H514" s="32" t="s">
        <v>4</v>
      </c>
      <c r="I514" s="163" t="s">
        <v>53</v>
      </c>
      <c r="J514" s="46" t="s">
        <v>1238</v>
      </c>
    </row>
    <row r="515" spans="1:238" ht="33" customHeight="1" x14ac:dyDescent="0.2">
      <c r="A515" s="21">
        <f t="shared" si="17"/>
        <v>493</v>
      </c>
      <c r="B515" s="41" t="s">
        <v>1519</v>
      </c>
      <c r="C515" s="106" t="s">
        <v>561</v>
      </c>
      <c r="D515" s="232">
        <v>2016.08</v>
      </c>
      <c r="E515" s="164" t="s">
        <v>203</v>
      </c>
      <c r="F515" s="108">
        <v>457</v>
      </c>
      <c r="G515" s="108">
        <v>914</v>
      </c>
      <c r="H515" s="195" t="s">
        <v>4</v>
      </c>
      <c r="I515" s="196" t="s">
        <v>53</v>
      </c>
      <c r="J515" s="45"/>
    </row>
    <row r="516" spans="1:238" ht="33" customHeight="1" x14ac:dyDescent="0.2">
      <c r="A516" s="21">
        <f t="shared" si="17"/>
        <v>494</v>
      </c>
      <c r="B516" s="28" t="s">
        <v>1520</v>
      </c>
      <c r="C516" s="89" t="s">
        <v>561</v>
      </c>
      <c r="D516" s="233">
        <v>2016.08</v>
      </c>
      <c r="E516" s="30" t="s">
        <v>226</v>
      </c>
      <c r="F516" s="31">
        <v>392</v>
      </c>
      <c r="G516" s="31">
        <v>861</v>
      </c>
      <c r="H516" s="32" t="s">
        <v>3</v>
      </c>
      <c r="I516" s="33" t="s">
        <v>53</v>
      </c>
      <c r="J516" s="45"/>
    </row>
    <row r="517" spans="1:238" ht="33" customHeight="1" x14ac:dyDescent="0.2">
      <c r="A517" s="21">
        <f t="shared" si="17"/>
        <v>495</v>
      </c>
      <c r="B517" s="28" t="s">
        <v>1521</v>
      </c>
      <c r="C517" s="89" t="s">
        <v>561</v>
      </c>
      <c r="D517" s="233">
        <v>2016.09</v>
      </c>
      <c r="E517" s="30" t="s">
        <v>150</v>
      </c>
      <c r="F517" s="31">
        <v>173</v>
      </c>
      <c r="G517" s="31">
        <v>390</v>
      </c>
      <c r="H517" s="32" t="s">
        <v>4</v>
      </c>
      <c r="I517" s="33" t="s">
        <v>53</v>
      </c>
      <c r="J517" s="46" t="s">
        <v>1522</v>
      </c>
    </row>
    <row r="518" spans="1:238" ht="33" customHeight="1" x14ac:dyDescent="0.2">
      <c r="A518" s="21">
        <f t="shared" si="17"/>
        <v>496</v>
      </c>
      <c r="B518" s="28" t="s">
        <v>1523</v>
      </c>
      <c r="C518" s="28" t="s">
        <v>18</v>
      </c>
      <c r="D518" s="233" t="s">
        <v>978</v>
      </c>
      <c r="E518" s="30" t="s">
        <v>150</v>
      </c>
      <c r="F518" s="31">
        <v>505</v>
      </c>
      <c r="G518" s="31">
        <v>915</v>
      </c>
      <c r="H518" s="32" t="s">
        <v>4</v>
      </c>
      <c r="I518" s="33" t="s">
        <v>53</v>
      </c>
      <c r="J518" s="46"/>
    </row>
    <row r="519" spans="1:238" ht="33" customHeight="1" x14ac:dyDescent="0.2">
      <c r="A519" s="21">
        <f t="shared" si="17"/>
        <v>497</v>
      </c>
      <c r="B519" s="28" t="s">
        <v>1524</v>
      </c>
      <c r="C519" s="54" t="s">
        <v>18</v>
      </c>
      <c r="D519" s="233" t="s">
        <v>978</v>
      </c>
      <c r="E519" s="30" t="s">
        <v>194</v>
      </c>
      <c r="F519" s="31">
        <v>1236</v>
      </c>
      <c r="G519" s="31">
        <v>2552</v>
      </c>
      <c r="H519" s="32" t="s">
        <v>4</v>
      </c>
      <c r="I519" s="33" t="s">
        <v>53</v>
      </c>
      <c r="J519" s="46"/>
    </row>
    <row r="520" spans="1:238" s="27" customFormat="1" ht="33" customHeight="1" x14ac:dyDescent="0.2">
      <c r="A520" s="21">
        <f t="shared" si="17"/>
        <v>498</v>
      </c>
      <c r="B520" s="28" t="s">
        <v>1525</v>
      </c>
      <c r="C520" s="89" t="s">
        <v>561</v>
      </c>
      <c r="D520" s="233" t="s">
        <v>978</v>
      </c>
      <c r="E520" s="30" t="s">
        <v>166</v>
      </c>
      <c r="F520" s="31">
        <v>191</v>
      </c>
      <c r="G520" s="31">
        <v>446</v>
      </c>
      <c r="H520" s="32" t="s">
        <v>42</v>
      </c>
      <c r="I520" s="33" t="s">
        <v>53</v>
      </c>
      <c r="J520" s="46"/>
      <c r="K520" s="15"/>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row>
    <row r="521" spans="1:238" s="27" customFormat="1" ht="33" customHeight="1" x14ac:dyDescent="0.2">
      <c r="A521" s="21">
        <f t="shared" si="17"/>
        <v>499</v>
      </c>
      <c r="B521" s="28" t="s">
        <v>1526</v>
      </c>
      <c r="C521" s="48" t="s">
        <v>561</v>
      </c>
      <c r="D521" s="233" t="s">
        <v>978</v>
      </c>
      <c r="E521" s="30" t="s">
        <v>190</v>
      </c>
      <c r="F521" s="31">
        <v>618</v>
      </c>
      <c r="G521" s="31">
        <v>1141</v>
      </c>
      <c r="H521" s="32" t="s">
        <v>4</v>
      </c>
      <c r="I521" s="33" t="s">
        <v>53</v>
      </c>
      <c r="J521" s="46"/>
      <c r="K521" s="15"/>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row>
    <row r="522" spans="1:238" s="27" customFormat="1" ht="33" customHeight="1" x14ac:dyDescent="0.2">
      <c r="A522" s="21">
        <f t="shared" si="17"/>
        <v>500</v>
      </c>
      <c r="B522" s="28" t="s">
        <v>1527</v>
      </c>
      <c r="C522" s="48" t="s">
        <v>561</v>
      </c>
      <c r="D522" s="233">
        <v>2016.12</v>
      </c>
      <c r="E522" s="30" t="s">
        <v>135</v>
      </c>
      <c r="F522" s="31">
        <v>686</v>
      </c>
      <c r="G522" s="31">
        <v>1551</v>
      </c>
      <c r="H522" s="65" t="s">
        <v>1155</v>
      </c>
      <c r="I522" s="64" t="s">
        <v>53</v>
      </c>
      <c r="J522" s="46"/>
      <c r="K522" s="15"/>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row>
    <row r="523" spans="1:238" s="27" customFormat="1" ht="33" customHeight="1" x14ac:dyDescent="0.2">
      <c r="A523" s="21">
        <f t="shared" si="17"/>
        <v>501</v>
      </c>
      <c r="B523" s="28" t="s">
        <v>1528</v>
      </c>
      <c r="C523" s="89" t="s">
        <v>561</v>
      </c>
      <c r="D523" s="233">
        <v>2016.12</v>
      </c>
      <c r="E523" s="30" t="s">
        <v>135</v>
      </c>
      <c r="F523" s="31">
        <v>1229</v>
      </c>
      <c r="G523" s="31">
        <v>1954</v>
      </c>
      <c r="H523" s="32" t="s">
        <v>4</v>
      </c>
      <c r="I523" s="64" t="s">
        <v>53</v>
      </c>
      <c r="J523" s="46"/>
      <c r="K523" s="15"/>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row>
    <row r="524" spans="1:238" s="27" customFormat="1" ht="33" customHeight="1" x14ac:dyDescent="0.2">
      <c r="A524" s="21">
        <f t="shared" si="17"/>
        <v>502</v>
      </c>
      <c r="B524" s="28" t="s">
        <v>1529</v>
      </c>
      <c r="C524" s="89" t="s">
        <v>561</v>
      </c>
      <c r="D524" s="233">
        <v>2017.01</v>
      </c>
      <c r="E524" s="30" t="s">
        <v>147</v>
      </c>
      <c r="F524" s="77">
        <v>212</v>
      </c>
      <c r="G524" s="31">
        <v>520</v>
      </c>
      <c r="H524" s="32" t="s">
        <v>1530</v>
      </c>
      <c r="I524" s="33" t="s">
        <v>1531</v>
      </c>
      <c r="J524" s="46"/>
      <c r="K524" s="15"/>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row>
    <row r="525" spans="1:238" s="27" customFormat="1" ht="33" customHeight="1" x14ac:dyDescent="0.2">
      <c r="A525" s="21">
        <f t="shared" si="17"/>
        <v>503</v>
      </c>
      <c r="B525" s="28" t="s">
        <v>1532</v>
      </c>
      <c r="C525" s="89" t="s">
        <v>561</v>
      </c>
      <c r="D525" s="233">
        <v>2017.01</v>
      </c>
      <c r="E525" s="30" t="s">
        <v>147</v>
      </c>
      <c r="F525" s="77">
        <v>448</v>
      </c>
      <c r="G525" s="31">
        <v>850</v>
      </c>
      <c r="H525" s="32" t="s">
        <v>4</v>
      </c>
      <c r="I525" s="64" t="s">
        <v>53</v>
      </c>
      <c r="J525" s="46"/>
      <c r="K525" s="15"/>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row>
    <row r="526" spans="1:238" s="27" customFormat="1" ht="33" customHeight="1" x14ac:dyDescent="0.2">
      <c r="A526" s="21">
        <f t="shared" si="17"/>
        <v>504</v>
      </c>
      <c r="B526" s="28" t="s">
        <v>1533</v>
      </c>
      <c r="C526" s="95" t="s">
        <v>561</v>
      </c>
      <c r="D526" s="233">
        <v>2017.01</v>
      </c>
      <c r="E526" s="30" t="s">
        <v>137</v>
      </c>
      <c r="F526" s="77">
        <v>266</v>
      </c>
      <c r="G526" s="31">
        <v>596</v>
      </c>
      <c r="H526" s="32" t="s">
        <v>4</v>
      </c>
      <c r="I526" s="64" t="s">
        <v>53</v>
      </c>
      <c r="J526" s="46"/>
      <c r="K526" s="15"/>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row>
    <row r="527" spans="1:238" s="27" customFormat="1" ht="33" customHeight="1" x14ac:dyDescent="0.2">
      <c r="A527" s="21">
        <f t="shared" si="17"/>
        <v>505</v>
      </c>
      <c r="B527" s="28" t="s">
        <v>1534</v>
      </c>
      <c r="C527" s="28" t="s">
        <v>18</v>
      </c>
      <c r="D527" s="233">
        <v>2017.02</v>
      </c>
      <c r="E527" s="30" t="s">
        <v>145</v>
      </c>
      <c r="F527" s="77">
        <v>211</v>
      </c>
      <c r="G527" s="31">
        <v>459</v>
      </c>
      <c r="H527" s="32" t="s">
        <v>4</v>
      </c>
      <c r="I527" s="64" t="s">
        <v>53</v>
      </c>
      <c r="J527" s="46"/>
      <c r="K527" s="15"/>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row>
    <row r="528" spans="1:238" ht="33" customHeight="1" x14ac:dyDescent="0.2">
      <c r="A528" s="21">
        <f t="shared" si="17"/>
        <v>506</v>
      </c>
      <c r="B528" s="130" t="s">
        <v>1535</v>
      </c>
      <c r="C528" s="95" t="s">
        <v>561</v>
      </c>
      <c r="D528" s="255">
        <v>2017.02</v>
      </c>
      <c r="E528" s="59" t="s">
        <v>152</v>
      </c>
      <c r="F528" s="173">
        <v>309</v>
      </c>
      <c r="G528" s="60">
        <v>627</v>
      </c>
      <c r="H528" s="57" t="s">
        <v>4</v>
      </c>
      <c r="I528" s="175" t="s">
        <v>53</v>
      </c>
      <c r="J528" s="46"/>
    </row>
    <row r="529" spans="1:10" ht="33" customHeight="1" x14ac:dyDescent="0.2">
      <c r="A529" s="21">
        <f t="shared" si="17"/>
        <v>507</v>
      </c>
      <c r="B529" s="54" t="s">
        <v>1536</v>
      </c>
      <c r="C529" s="48" t="s">
        <v>561</v>
      </c>
      <c r="D529" s="224">
        <v>2017.02</v>
      </c>
      <c r="E529" s="55" t="s">
        <v>146</v>
      </c>
      <c r="F529" s="71">
        <v>774</v>
      </c>
      <c r="G529" s="56">
        <v>1116</v>
      </c>
      <c r="H529" s="57" t="s">
        <v>4</v>
      </c>
      <c r="I529" s="70" t="s">
        <v>1537</v>
      </c>
      <c r="J529" s="46" t="s">
        <v>1156</v>
      </c>
    </row>
    <row r="530" spans="1:10" ht="33" customHeight="1" x14ac:dyDescent="0.2">
      <c r="A530" s="21">
        <f t="shared" si="17"/>
        <v>508</v>
      </c>
      <c r="B530" s="54" t="s">
        <v>1538</v>
      </c>
      <c r="C530" s="23" t="s">
        <v>561</v>
      </c>
      <c r="D530" s="224">
        <v>2017.02</v>
      </c>
      <c r="E530" s="55" t="s">
        <v>154</v>
      </c>
      <c r="F530" s="67">
        <v>326</v>
      </c>
      <c r="G530" s="56">
        <v>674</v>
      </c>
      <c r="H530" s="57" t="s">
        <v>4</v>
      </c>
      <c r="I530" s="70" t="s">
        <v>53</v>
      </c>
      <c r="J530" s="46"/>
    </row>
    <row r="531" spans="1:10" ht="33" customHeight="1" x14ac:dyDescent="0.2">
      <c r="A531" s="21">
        <f t="shared" si="17"/>
        <v>509</v>
      </c>
      <c r="B531" s="54" t="s">
        <v>1539</v>
      </c>
      <c r="C531" s="28" t="s">
        <v>18</v>
      </c>
      <c r="D531" s="224">
        <v>2017.03</v>
      </c>
      <c r="E531" s="55" t="s">
        <v>87</v>
      </c>
      <c r="F531" s="56">
        <v>348</v>
      </c>
      <c r="G531" s="56">
        <v>843</v>
      </c>
      <c r="H531" s="57" t="s">
        <v>4</v>
      </c>
      <c r="I531" s="70" t="s">
        <v>53</v>
      </c>
      <c r="J531" s="46"/>
    </row>
    <row r="532" spans="1:10" ht="33" customHeight="1" x14ac:dyDescent="0.2">
      <c r="A532" s="21">
        <f t="shared" si="17"/>
        <v>510</v>
      </c>
      <c r="B532" s="78" t="s">
        <v>1540</v>
      </c>
      <c r="C532" s="28" t="s">
        <v>18</v>
      </c>
      <c r="D532" s="224">
        <v>2017.07</v>
      </c>
      <c r="E532" s="55" t="s">
        <v>101</v>
      </c>
      <c r="F532" s="56">
        <v>989</v>
      </c>
      <c r="G532" s="56">
        <v>2213</v>
      </c>
      <c r="H532" s="57" t="s">
        <v>4</v>
      </c>
      <c r="I532" s="58" t="s">
        <v>53</v>
      </c>
      <c r="J532" s="46"/>
    </row>
    <row r="533" spans="1:10" ht="33" customHeight="1" x14ac:dyDescent="0.2">
      <c r="A533" s="21">
        <f t="shared" si="17"/>
        <v>511</v>
      </c>
      <c r="B533" s="54" t="s">
        <v>1541</v>
      </c>
      <c r="C533" s="54" t="s">
        <v>18</v>
      </c>
      <c r="D533" s="224">
        <v>2017.07</v>
      </c>
      <c r="E533" s="55" t="s">
        <v>89</v>
      </c>
      <c r="F533" s="56">
        <v>387</v>
      </c>
      <c r="G533" s="56">
        <v>814</v>
      </c>
      <c r="H533" s="57" t="s">
        <v>2</v>
      </c>
      <c r="I533" s="58" t="s">
        <v>53</v>
      </c>
      <c r="J533" s="46"/>
    </row>
    <row r="534" spans="1:10" ht="33" customHeight="1" x14ac:dyDescent="0.2">
      <c r="A534" s="21">
        <f t="shared" si="17"/>
        <v>512</v>
      </c>
      <c r="B534" s="78" t="s">
        <v>1542</v>
      </c>
      <c r="C534" s="89" t="s">
        <v>561</v>
      </c>
      <c r="D534" s="224">
        <v>2017.07</v>
      </c>
      <c r="E534" s="55" t="s">
        <v>98</v>
      </c>
      <c r="F534" s="56">
        <v>1254</v>
      </c>
      <c r="G534" s="56">
        <v>1784</v>
      </c>
      <c r="H534" s="57" t="s">
        <v>859</v>
      </c>
      <c r="I534" s="58" t="s">
        <v>53</v>
      </c>
      <c r="J534" s="46"/>
    </row>
    <row r="535" spans="1:10" ht="33" customHeight="1" x14ac:dyDescent="0.2">
      <c r="A535" s="21">
        <f t="shared" si="17"/>
        <v>513</v>
      </c>
      <c r="B535" s="78" t="s">
        <v>1543</v>
      </c>
      <c r="C535" s="54" t="s">
        <v>18</v>
      </c>
      <c r="D535" s="224">
        <v>2017.08</v>
      </c>
      <c r="E535" s="55" t="s">
        <v>86</v>
      </c>
      <c r="F535" s="56">
        <v>910</v>
      </c>
      <c r="G535" s="56">
        <v>2237</v>
      </c>
      <c r="H535" s="57" t="s">
        <v>2</v>
      </c>
      <c r="I535" s="58" t="s">
        <v>53</v>
      </c>
      <c r="J535" s="46" t="s">
        <v>1156</v>
      </c>
    </row>
    <row r="536" spans="1:10" ht="33" customHeight="1" x14ac:dyDescent="0.2">
      <c r="A536" s="21">
        <f t="shared" si="17"/>
        <v>514</v>
      </c>
      <c r="B536" s="78" t="s">
        <v>1544</v>
      </c>
      <c r="C536" s="54" t="s">
        <v>18</v>
      </c>
      <c r="D536" s="224">
        <v>2017.08</v>
      </c>
      <c r="E536" s="55" t="s">
        <v>85</v>
      </c>
      <c r="F536" s="56">
        <v>897</v>
      </c>
      <c r="G536" s="56">
        <v>2263</v>
      </c>
      <c r="H536" s="57" t="s">
        <v>4</v>
      </c>
      <c r="I536" s="58" t="s">
        <v>53</v>
      </c>
      <c r="J536" s="46"/>
    </row>
    <row r="537" spans="1:10" ht="33" customHeight="1" x14ac:dyDescent="0.2">
      <c r="A537" s="21">
        <f t="shared" si="17"/>
        <v>515</v>
      </c>
      <c r="B537" s="78" t="s">
        <v>1545</v>
      </c>
      <c r="C537" s="89" t="s">
        <v>561</v>
      </c>
      <c r="D537" s="224">
        <v>2017.08</v>
      </c>
      <c r="E537" s="55" t="s">
        <v>87</v>
      </c>
      <c r="F537" s="56">
        <v>325</v>
      </c>
      <c r="G537" s="56">
        <v>671</v>
      </c>
      <c r="H537" s="57" t="s">
        <v>4</v>
      </c>
      <c r="I537" s="58" t="s">
        <v>1166</v>
      </c>
      <c r="J537" s="46"/>
    </row>
    <row r="538" spans="1:10" ht="33" customHeight="1" x14ac:dyDescent="0.2">
      <c r="A538" s="21">
        <f t="shared" ref="A538:A592" si="18">ROW()-22</f>
        <v>516</v>
      </c>
      <c r="B538" s="165" t="s">
        <v>1546</v>
      </c>
      <c r="C538" s="89" t="s">
        <v>561</v>
      </c>
      <c r="D538" s="255">
        <v>2017.08</v>
      </c>
      <c r="E538" s="59" t="s">
        <v>85</v>
      </c>
      <c r="F538" s="60">
        <v>897</v>
      </c>
      <c r="G538" s="60">
        <v>2263</v>
      </c>
      <c r="H538" s="57" t="s">
        <v>4</v>
      </c>
      <c r="I538" s="140" t="s">
        <v>53</v>
      </c>
      <c r="J538" s="46"/>
    </row>
    <row r="539" spans="1:10" ht="33" customHeight="1" x14ac:dyDescent="0.2">
      <c r="A539" s="21">
        <f t="shared" si="18"/>
        <v>517</v>
      </c>
      <c r="B539" s="78" t="s">
        <v>1547</v>
      </c>
      <c r="C539" s="89" t="s">
        <v>561</v>
      </c>
      <c r="D539" s="224">
        <v>2017.08</v>
      </c>
      <c r="E539" s="55" t="s">
        <v>81</v>
      </c>
      <c r="F539" s="56">
        <v>189</v>
      </c>
      <c r="G539" s="56">
        <v>427</v>
      </c>
      <c r="H539" s="57" t="s">
        <v>4</v>
      </c>
      <c r="I539" s="58" t="s">
        <v>53</v>
      </c>
      <c r="J539" s="46"/>
    </row>
    <row r="540" spans="1:10" ht="33" customHeight="1" x14ac:dyDescent="0.2">
      <c r="A540" s="21">
        <f t="shared" si="18"/>
        <v>518</v>
      </c>
      <c r="B540" s="78" t="s">
        <v>1548</v>
      </c>
      <c r="C540" s="54" t="s">
        <v>18</v>
      </c>
      <c r="D540" s="224">
        <v>2017.09</v>
      </c>
      <c r="E540" s="55" t="s">
        <v>1549</v>
      </c>
      <c r="F540" s="56">
        <v>429</v>
      </c>
      <c r="G540" s="56">
        <v>947</v>
      </c>
      <c r="H540" s="57" t="s">
        <v>506</v>
      </c>
      <c r="I540" s="58" t="s">
        <v>53</v>
      </c>
      <c r="J540" s="46" t="s">
        <v>1550</v>
      </c>
    </row>
    <row r="541" spans="1:10" ht="33" customHeight="1" x14ac:dyDescent="0.2">
      <c r="A541" s="21">
        <f t="shared" si="18"/>
        <v>519</v>
      </c>
      <c r="B541" s="78" t="s">
        <v>1551</v>
      </c>
      <c r="C541" s="28" t="s">
        <v>18</v>
      </c>
      <c r="D541" s="224">
        <v>2017.09</v>
      </c>
      <c r="E541" s="55" t="s">
        <v>1552</v>
      </c>
      <c r="F541" s="56">
        <v>1606</v>
      </c>
      <c r="G541" s="56">
        <v>4036</v>
      </c>
      <c r="H541" s="57" t="s">
        <v>43</v>
      </c>
      <c r="I541" s="58" t="s">
        <v>53</v>
      </c>
      <c r="J541" s="46"/>
    </row>
    <row r="542" spans="1:10" ht="33" customHeight="1" x14ac:dyDescent="0.2">
      <c r="A542" s="21">
        <f t="shared" si="18"/>
        <v>520</v>
      </c>
      <c r="B542" s="78" t="s">
        <v>1553</v>
      </c>
      <c r="C542" s="54" t="s">
        <v>18</v>
      </c>
      <c r="D542" s="224" t="s">
        <v>1554</v>
      </c>
      <c r="E542" s="55" t="s">
        <v>510</v>
      </c>
      <c r="F542" s="56">
        <v>400</v>
      </c>
      <c r="G542" s="256">
        <v>1069</v>
      </c>
      <c r="H542" s="57" t="s">
        <v>2</v>
      </c>
      <c r="I542" s="58" t="s">
        <v>53</v>
      </c>
      <c r="J542" s="46"/>
    </row>
    <row r="543" spans="1:10" ht="33" customHeight="1" x14ac:dyDescent="0.2">
      <c r="A543" s="21">
        <f t="shared" si="18"/>
        <v>521</v>
      </c>
      <c r="B543" s="78" t="s">
        <v>1555</v>
      </c>
      <c r="C543" s="54" t="s">
        <v>18</v>
      </c>
      <c r="D543" s="224" t="s">
        <v>1556</v>
      </c>
      <c r="E543" s="55" t="s">
        <v>121</v>
      </c>
      <c r="F543" s="56">
        <v>400</v>
      </c>
      <c r="G543" s="56">
        <v>1412</v>
      </c>
      <c r="H543" s="57" t="s">
        <v>4</v>
      </c>
      <c r="I543" s="58" t="s">
        <v>53</v>
      </c>
      <c r="J543" s="46"/>
    </row>
    <row r="544" spans="1:10" ht="33" customHeight="1" x14ac:dyDescent="0.2">
      <c r="A544" s="21">
        <f t="shared" si="18"/>
        <v>522</v>
      </c>
      <c r="B544" s="78" t="s">
        <v>1557</v>
      </c>
      <c r="C544" s="28" t="s">
        <v>18</v>
      </c>
      <c r="D544" s="224">
        <v>2017.11</v>
      </c>
      <c r="E544" s="55" t="s">
        <v>511</v>
      </c>
      <c r="F544" s="56">
        <v>1106</v>
      </c>
      <c r="G544" s="56">
        <v>1257</v>
      </c>
      <c r="H544" s="57" t="s">
        <v>42</v>
      </c>
      <c r="I544" s="58" t="s">
        <v>53</v>
      </c>
      <c r="J544" s="46"/>
    </row>
    <row r="545" spans="1:10" ht="33" customHeight="1" x14ac:dyDescent="0.2">
      <c r="A545" s="21">
        <f t="shared" si="18"/>
        <v>523</v>
      </c>
      <c r="B545" s="78" t="s">
        <v>1558</v>
      </c>
      <c r="C545" s="28" t="s">
        <v>18</v>
      </c>
      <c r="D545" s="224">
        <v>2017.11</v>
      </c>
      <c r="E545" s="55" t="s">
        <v>401</v>
      </c>
      <c r="F545" s="56">
        <v>204</v>
      </c>
      <c r="G545" s="56">
        <v>519</v>
      </c>
      <c r="H545" s="57" t="s">
        <v>3</v>
      </c>
      <c r="I545" s="58" t="s">
        <v>53</v>
      </c>
      <c r="J545" s="46"/>
    </row>
    <row r="546" spans="1:10" ht="33" customHeight="1" x14ac:dyDescent="0.2">
      <c r="A546" s="21">
        <f t="shared" si="18"/>
        <v>524</v>
      </c>
      <c r="B546" s="78" t="s">
        <v>1559</v>
      </c>
      <c r="C546" s="28" t="s">
        <v>18</v>
      </c>
      <c r="D546" s="224">
        <v>2017.12</v>
      </c>
      <c r="E546" s="81" t="s">
        <v>1560</v>
      </c>
      <c r="F546" s="56">
        <v>516</v>
      </c>
      <c r="G546" s="56">
        <v>1104</v>
      </c>
      <c r="H546" s="57" t="s">
        <v>1561</v>
      </c>
      <c r="I546" s="58" t="s">
        <v>53</v>
      </c>
      <c r="J546" s="46"/>
    </row>
    <row r="547" spans="1:10" ht="33" customHeight="1" x14ac:dyDescent="0.2">
      <c r="A547" s="21">
        <f t="shared" si="18"/>
        <v>525</v>
      </c>
      <c r="B547" s="78" t="s">
        <v>1562</v>
      </c>
      <c r="C547" s="54" t="s">
        <v>18</v>
      </c>
      <c r="D547" s="224">
        <v>2017.12</v>
      </c>
      <c r="E547" s="81" t="s">
        <v>103</v>
      </c>
      <c r="F547" s="56">
        <v>1898</v>
      </c>
      <c r="G547" s="56">
        <v>4066</v>
      </c>
      <c r="H547" s="57" t="s">
        <v>859</v>
      </c>
      <c r="I547" s="58" t="s">
        <v>53</v>
      </c>
      <c r="J547" s="46" t="s">
        <v>1563</v>
      </c>
    </row>
    <row r="548" spans="1:10" ht="33" customHeight="1" x14ac:dyDescent="0.2">
      <c r="A548" s="21">
        <f t="shared" si="18"/>
        <v>526</v>
      </c>
      <c r="B548" s="78" t="s">
        <v>1564</v>
      </c>
      <c r="C548" s="89" t="s">
        <v>561</v>
      </c>
      <c r="D548" s="224">
        <v>2017.12</v>
      </c>
      <c r="E548" s="81" t="s">
        <v>398</v>
      </c>
      <c r="F548" s="56">
        <v>816</v>
      </c>
      <c r="G548" s="56">
        <v>1712</v>
      </c>
      <c r="H548" s="57" t="s">
        <v>4</v>
      </c>
      <c r="I548" s="58" t="s">
        <v>53</v>
      </c>
      <c r="J548" s="46"/>
    </row>
    <row r="549" spans="1:10" ht="33" customHeight="1" x14ac:dyDescent="0.2">
      <c r="A549" s="21">
        <f t="shared" si="18"/>
        <v>527</v>
      </c>
      <c r="B549" s="78" t="s">
        <v>1565</v>
      </c>
      <c r="C549" s="54" t="s">
        <v>18</v>
      </c>
      <c r="D549" s="224">
        <v>2018.01</v>
      </c>
      <c r="E549" s="55" t="s">
        <v>1566</v>
      </c>
      <c r="F549" s="56">
        <v>200</v>
      </c>
      <c r="G549" s="56">
        <v>289</v>
      </c>
      <c r="H549" s="57" t="s">
        <v>4</v>
      </c>
      <c r="I549" s="58" t="s">
        <v>53</v>
      </c>
      <c r="J549" s="46"/>
    </row>
    <row r="550" spans="1:10" ht="33" customHeight="1" x14ac:dyDescent="0.2">
      <c r="A550" s="21">
        <f t="shared" si="18"/>
        <v>528</v>
      </c>
      <c r="B550" s="54" t="s">
        <v>1567</v>
      </c>
      <c r="C550" s="54" t="s">
        <v>18</v>
      </c>
      <c r="D550" s="224">
        <v>2018.01</v>
      </c>
      <c r="E550" s="55" t="s">
        <v>1568</v>
      </c>
      <c r="F550" s="74">
        <v>201</v>
      </c>
      <c r="G550" s="56">
        <v>427</v>
      </c>
      <c r="H550" s="75" t="s">
        <v>4</v>
      </c>
      <c r="I550" s="58" t="s">
        <v>53</v>
      </c>
      <c r="J550" s="46"/>
    </row>
    <row r="551" spans="1:10" ht="33" customHeight="1" x14ac:dyDescent="0.2">
      <c r="A551" s="21">
        <f t="shared" si="18"/>
        <v>529</v>
      </c>
      <c r="B551" s="130" t="s">
        <v>1569</v>
      </c>
      <c r="C551" s="28" t="s">
        <v>18</v>
      </c>
      <c r="D551" s="255">
        <v>2018.03</v>
      </c>
      <c r="E551" s="59" t="s">
        <v>86</v>
      </c>
      <c r="F551" s="56">
        <v>893</v>
      </c>
      <c r="G551" s="60">
        <v>1559</v>
      </c>
      <c r="H551" s="57" t="s">
        <v>2</v>
      </c>
      <c r="I551" s="140" t="s">
        <v>1570</v>
      </c>
      <c r="J551" s="46"/>
    </row>
    <row r="552" spans="1:10" ht="33" customHeight="1" x14ac:dyDescent="0.2">
      <c r="A552" s="21">
        <f t="shared" si="18"/>
        <v>530</v>
      </c>
      <c r="B552" s="78" t="s">
        <v>1571</v>
      </c>
      <c r="C552" s="23" t="s">
        <v>561</v>
      </c>
      <c r="D552" s="224">
        <v>2018.04</v>
      </c>
      <c r="E552" s="81" t="s">
        <v>510</v>
      </c>
      <c r="F552" s="56">
        <v>669</v>
      </c>
      <c r="G552" s="56">
        <v>1549</v>
      </c>
      <c r="H552" s="57" t="s">
        <v>4</v>
      </c>
      <c r="I552" s="58" t="s">
        <v>1570</v>
      </c>
      <c r="J552" s="46"/>
    </row>
    <row r="553" spans="1:10" ht="33" customHeight="1" x14ac:dyDescent="0.2">
      <c r="A553" s="21">
        <f t="shared" si="18"/>
        <v>531</v>
      </c>
      <c r="B553" s="54" t="s">
        <v>1572</v>
      </c>
      <c r="C553" s="54" t="s">
        <v>18</v>
      </c>
      <c r="D553" s="224">
        <v>2018.06</v>
      </c>
      <c r="E553" s="55" t="s">
        <v>1573</v>
      </c>
      <c r="F553" s="56">
        <v>960</v>
      </c>
      <c r="G553" s="56">
        <v>1725</v>
      </c>
      <c r="H553" s="57" t="s">
        <v>4</v>
      </c>
      <c r="I553" s="58" t="s">
        <v>1007</v>
      </c>
      <c r="J553" s="46"/>
    </row>
    <row r="554" spans="1:10" ht="33" customHeight="1" x14ac:dyDescent="0.2">
      <c r="A554" s="21">
        <f t="shared" si="18"/>
        <v>532</v>
      </c>
      <c r="B554" s="83" t="s">
        <v>1574</v>
      </c>
      <c r="C554" s="89" t="s">
        <v>561</v>
      </c>
      <c r="D554" s="257">
        <v>2018.07</v>
      </c>
      <c r="E554" s="84" t="s">
        <v>1575</v>
      </c>
      <c r="F554" s="85">
        <v>1584</v>
      </c>
      <c r="G554" s="85">
        <v>3562</v>
      </c>
      <c r="H554" s="86" t="s">
        <v>859</v>
      </c>
      <c r="I554" s="87" t="s">
        <v>1570</v>
      </c>
      <c r="J554" s="72"/>
    </row>
    <row r="555" spans="1:10" ht="33" customHeight="1" x14ac:dyDescent="0.2">
      <c r="A555" s="21">
        <f t="shared" si="18"/>
        <v>533</v>
      </c>
      <c r="B555" s="83" t="s">
        <v>1576</v>
      </c>
      <c r="C555" s="95" t="s">
        <v>561</v>
      </c>
      <c r="D555" s="257">
        <v>2018.07</v>
      </c>
      <c r="E555" s="84" t="s">
        <v>1577</v>
      </c>
      <c r="F555" s="85">
        <v>3299</v>
      </c>
      <c r="G555" s="85">
        <v>7688</v>
      </c>
      <c r="H555" s="86" t="s">
        <v>3</v>
      </c>
      <c r="I555" s="87" t="s">
        <v>1578</v>
      </c>
      <c r="J555" s="72"/>
    </row>
    <row r="556" spans="1:10" ht="33" customHeight="1" x14ac:dyDescent="0.2">
      <c r="A556" s="21">
        <f t="shared" si="18"/>
        <v>534</v>
      </c>
      <c r="B556" s="54" t="s">
        <v>1579</v>
      </c>
      <c r="C556" s="66" t="s">
        <v>18</v>
      </c>
      <c r="D556" s="224">
        <v>2018.09</v>
      </c>
      <c r="E556" s="55" t="s">
        <v>560</v>
      </c>
      <c r="F556" s="93">
        <v>772</v>
      </c>
      <c r="G556" s="93">
        <v>1769</v>
      </c>
      <c r="H556" s="57" t="s">
        <v>43</v>
      </c>
      <c r="I556" s="94" t="s">
        <v>53</v>
      </c>
      <c r="J556" s="46"/>
    </row>
    <row r="557" spans="1:10" ht="33" customHeight="1" x14ac:dyDescent="0.2">
      <c r="A557" s="21">
        <f t="shared" si="18"/>
        <v>535</v>
      </c>
      <c r="B557" s="54" t="s">
        <v>1580</v>
      </c>
      <c r="C557" s="61" t="s">
        <v>18</v>
      </c>
      <c r="D557" s="224">
        <v>2018.09</v>
      </c>
      <c r="E557" s="55" t="s">
        <v>1581</v>
      </c>
      <c r="F557" s="93">
        <v>593</v>
      </c>
      <c r="G557" s="93">
        <v>1264</v>
      </c>
      <c r="H557" s="57" t="s">
        <v>42</v>
      </c>
      <c r="I557" s="94" t="s">
        <v>53</v>
      </c>
      <c r="J557" s="46" t="s">
        <v>1582</v>
      </c>
    </row>
    <row r="558" spans="1:10" ht="33" customHeight="1" x14ac:dyDescent="0.2">
      <c r="A558" s="21">
        <f t="shared" si="18"/>
        <v>536</v>
      </c>
      <c r="B558" s="78" t="s">
        <v>1583</v>
      </c>
      <c r="C558" s="61" t="s">
        <v>18</v>
      </c>
      <c r="D558" s="224">
        <v>2018.09</v>
      </c>
      <c r="E558" s="55" t="s">
        <v>1584</v>
      </c>
      <c r="F558" s="93">
        <v>766</v>
      </c>
      <c r="G558" s="93">
        <v>1566</v>
      </c>
      <c r="H558" s="86" t="s">
        <v>4</v>
      </c>
      <c r="I558" s="94" t="s">
        <v>53</v>
      </c>
      <c r="J558" s="46"/>
    </row>
    <row r="559" spans="1:10" ht="33" customHeight="1" x14ac:dyDescent="0.2">
      <c r="A559" s="21">
        <f t="shared" si="18"/>
        <v>537</v>
      </c>
      <c r="B559" s="78" t="s">
        <v>1585</v>
      </c>
      <c r="C559" s="89" t="s">
        <v>561</v>
      </c>
      <c r="D559" s="224">
        <v>2018.09</v>
      </c>
      <c r="E559" s="96" t="s">
        <v>1586</v>
      </c>
      <c r="F559" s="97">
        <v>1281</v>
      </c>
      <c r="G559" s="93">
        <v>2895</v>
      </c>
      <c r="H559" s="86" t="s">
        <v>4</v>
      </c>
      <c r="I559" s="94" t="s">
        <v>53</v>
      </c>
      <c r="J559" s="46"/>
    </row>
    <row r="560" spans="1:10" ht="33" customHeight="1" x14ac:dyDescent="0.2">
      <c r="A560" s="21">
        <f t="shared" si="18"/>
        <v>538</v>
      </c>
      <c r="B560" s="78" t="s">
        <v>1587</v>
      </c>
      <c r="C560" s="95" t="s">
        <v>561</v>
      </c>
      <c r="D560" s="224" t="s">
        <v>562</v>
      </c>
      <c r="E560" s="81" t="s">
        <v>1588</v>
      </c>
      <c r="F560" s="56">
        <v>231</v>
      </c>
      <c r="G560" s="56">
        <v>790</v>
      </c>
      <c r="H560" s="57" t="s">
        <v>1183</v>
      </c>
      <c r="I560" s="58" t="s">
        <v>1589</v>
      </c>
      <c r="J560" s="46"/>
    </row>
    <row r="561" spans="1:10" ht="33" customHeight="1" x14ac:dyDescent="0.2">
      <c r="A561" s="21">
        <f t="shared" si="18"/>
        <v>539</v>
      </c>
      <c r="B561" s="165" t="s">
        <v>1590</v>
      </c>
      <c r="C561" s="89" t="s">
        <v>561</v>
      </c>
      <c r="D561" s="255">
        <v>2018.11</v>
      </c>
      <c r="E561" s="59" t="s">
        <v>1591</v>
      </c>
      <c r="F561" s="258">
        <v>578</v>
      </c>
      <c r="G561" s="258">
        <v>1089</v>
      </c>
      <c r="H561" s="141" t="s">
        <v>4</v>
      </c>
      <c r="I561" s="259" t="s">
        <v>1578</v>
      </c>
      <c r="J561" s="46"/>
    </row>
    <row r="562" spans="1:10" ht="33" customHeight="1" x14ac:dyDescent="0.2">
      <c r="A562" s="21">
        <f t="shared" si="18"/>
        <v>540</v>
      </c>
      <c r="B562" s="54" t="s">
        <v>1592</v>
      </c>
      <c r="C562" s="48" t="s">
        <v>561</v>
      </c>
      <c r="D562" s="224">
        <v>2018.11</v>
      </c>
      <c r="E562" s="55" t="s">
        <v>1591</v>
      </c>
      <c r="F562" s="93">
        <v>275</v>
      </c>
      <c r="G562" s="93">
        <v>559</v>
      </c>
      <c r="H562" s="86" t="s">
        <v>4</v>
      </c>
      <c r="I562" s="94" t="s">
        <v>1589</v>
      </c>
      <c r="J562" s="46"/>
    </row>
    <row r="563" spans="1:10" ht="33" customHeight="1" x14ac:dyDescent="0.2">
      <c r="A563" s="21">
        <f t="shared" si="18"/>
        <v>541</v>
      </c>
      <c r="B563" s="54" t="s">
        <v>1593</v>
      </c>
      <c r="C563" s="48" t="s">
        <v>561</v>
      </c>
      <c r="D563" s="224">
        <v>2018.11</v>
      </c>
      <c r="E563" s="55" t="s">
        <v>1594</v>
      </c>
      <c r="F563" s="93">
        <v>1058</v>
      </c>
      <c r="G563" s="93">
        <v>1538</v>
      </c>
      <c r="H563" s="86" t="s">
        <v>4</v>
      </c>
      <c r="I563" s="94" t="s">
        <v>1589</v>
      </c>
      <c r="J563" s="46" t="s">
        <v>1595</v>
      </c>
    </row>
    <row r="564" spans="1:10" ht="33" customHeight="1" x14ac:dyDescent="0.2">
      <c r="A564" s="21">
        <f t="shared" si="18"/>
        <v>542</v>
      </c>
      <c r="B564" s="78" t="s">
        <v>1596</v>
      </c>
      <c r="C564" s="89" t="s">
        <v>561</v>
      </c>
      <c r="D564" s="224">
        <v>2018.11</v>
      </c>
      <c r="E564" s="96" t="s">
        <v>1597</v>
      </c>
      <c r="F564" s="97">
        <v>237</v>
      </c>
      <c r="G564" s="93">
        <v>622</v>
      </c>
      <c r="H564" s="57" t="s">
        <v>1183</v>
      </c>
      <c r="I564" s="94" t="s">
        <v>1589</v>
      </c>
      <c r="J564" s="46"/>
    </row>
    <row r="565" spans="1:10" ht="33" customHeight="1" x14ac:dyDescent="0.2">
      <c r="A565" s="21">
        <f t="shared" si="18"/>
        <v>543</v>
      </c>
      <c r="B565" s="54" t="s">
        <v>1598</v>
      </c>
      <c r="C565" s="89" t="s">
        <v>18</v>
      </c>
      <c r="D565" s="224">
        <v>2018.12</v>
      </c>
      <c r="E565" s="96" t="s">
        <v>567</v>
      </c>
      <c r="F565" s="56">
        <v>20</v>
      </c>
      <c r="G565" s="56">
        <v>20</v>
      </c>
      <c r="H565" s="86" t="s">
        <v>4</v>
      </c>
      <c r="I565" s="94" t="s">
        <v>35</v>
      </c>
    </row>
    <row r="566" spans="1:10" ht="33" customHeight="1" x14ac:dyDescent="0.2">
      <c r="A566" s="21">
        <f t="shared" si="18"/>
        <v>544</v>
      </c>
      <c r="B566" s="54" t="s">
        <v>1599</v>
      </c>
      <c r="C566" s="89" t="s">
        <v>18</v>
      </c>
      <c r="D566" s="224">
        <v>2018.12</v>
      </c>
      <c r="E566" s="96" t="s">
        <v>567</v>
      </c>
      <c r="F566" s="56">
        <v>431</v>
      </c>
      <c r="G566" s="56">
        <v>853</v>
      </c>
      <c r="H566" s="86" t="s">
        <v>4</v>
      </c>
      <c r="I566" s="94" t="s">
        <v>35</v>
      </c>
    </row>
    <row r="567" spans="1:10" ht="33" customHeight="1" x14ac:dyDescent="0.2">
      <c r="A567" s="21">
        <f t="shared" si="18"/>
        <v>545</v>
      </c>
      <c r="B567" s="54" t="s">
        <v>575</v>
      </c>
      <c r="C567" s="95" t="s">
        <v>18</v>
      </c>
      <c r="D567" s="224">
        <v>2018.12</v>
      </c>
      <c r="E567" s="88" t="s">
        <v>85</v>
      </c>
      <c r="F567" s="56">
        <v>364</v>
      </c>
      <c r="G567" s="56">
        <v>670</v>
      </c>
      <c r="H567" s="98" t="s">
        <v>938</v>
      </c>
      <c r="I567" s="94" t="s">
        <v>35</v>
      </c>
    </row>
    <row r="568" spans="1:10" ht="33" customHeight="1" x14ac:dyDescent="0.2">
      <c r="A568" s="21">
        <f t="shared" si="18"/>
        <v>546</v>
      </c>
      <c r="B568" s="54" t="s">
        <v>1600</v>
      </c>
      <c r="C568" s="89" t="s">
        <v>561</v>
      </c>
      <c r="D568" s="224">
        <v>2018.12</v>
      </c>
      <c r="E568" s="96" t="s">
        <v>580</v>
      </c>
      <c r="F568" s="56">
        <v>2023</v>
      </c>
      <c r="G568" s="56">
        <v>4537</v>
      </c>
      <c r="H568" s="98" t="s">
        <v>938</v>
      </c>
      <c r="I568" s="94" t="s">
        <v>35</v>
      </c>
    </row>
    <row r="569" spans="1:10" ht="33" customHeight="1" x14ac:dyDescent="0.2">
      <c r="A569" s="21">
        <f t="shared" si="18"/>
        <v>547</v>
      </c>
      <c r="B569" s="54" t="s">
        <v>1600</v>
      </c>
      <c r="C569" s="95" t="s">
        <v>561</v>
      </c>
      <c r="D569" s="224">
        <v>2018.12</v>
      </c>
      <c r="E569" s="96" t="s">
        <v>580</v>
      </c>
      <c r="F569" s="56">
        <v>91</v>
      </c>
      <c r="G569" s="56">
        <v>399</v>
      </c>
      <c r="H569" s="98" t="s">
        <v>938</v>
      </c>
      <c r="I569" s="94" t="s">
        <v>35</v>
      </c>
    </row>
    <row r="570" spans="1:10" ht="33" customHeight="1" x14ac:dyDescent="0.2">
      <c r="A570" s="21">
        <f t="shared" si="18"/>
        <v>548</v>
      </c>
      <c r="B570" s="54" t="s">
        <v>572</v>
      </c>
      <c r="C570" s="95" t="s">
        <v>561</v>
      </c>
      <c r="D570" s="224">
        <v>2018.12</v>
      </c>
      <c r="E570" s="96" t="s">
        <v>216</v>
      </c>
      <c r="F570" s="56">
        <v>677</v>
      </c>
      <c r="G570" s="56">
        <v>1445</v>
      </c>
      <c r="H570" s="98" t="s">
        <v>957</v>
      </c>
      <c r="I570" s="94" t="s">
        <v>35</v>
      </c>
    </row>
    <row r="571" spans="1:10" ht="33" customHeight="1" x14ac:dyDescent="0.2">
      <c r="A571" s="21">
        <f t="shared" si="18"/>
        <v>549</v>
      </c>
      <c r="B571" s="47" t="s">
        <v>583</v>
      </c>
      <c r="C571" s="23" t="s">
        <v>18</v>
      </c>
      <c r="D571" s="260">
        <v>2019.01</v>
      </c>
      <c r="E571" s="48" t="s">
        <v>584</v>
      </c>
      <c r="F571" s="176">
        <v>1555</v>
      </c>
      <c r="G571" s="176">
        <v>2880</v>
      </c>
      <c r="H571" s="86" t="s">
        <v>4</v>
      </c>
      <c r="I571" s="178" t="s">
        <v>35</v>
      </c>
      <c r="J571" s="46"/>
    </row>
    <row r="572" spans="1:10" ht="33" customHeight="1" x14ac:dyDescent="0.2">
      <c r="A572" s="21">
        <f t="shared" si="18"/>
        <v>550</v>
      </c>
      <c r="B572" s="47" t="s">
        <v>1601</v>
      </c>
      <c r="C572" s="23" t="s">
        <v>18</v>
      </c>
      <c r="D572" s="260">
        <v>2019.02</v>
      </c>
      <c r="E572" s="47" t="s">
        <v>1602</v>
      </c>
      <c r="F572" s="182">
        <v>191</v>
      </c>
      <c r="G572" s="182">
        <v>448</v>
      </c>
      <c r="H572" s="183" t="s">
        <v>1179</v>
      </c>
      <c r="I572" s="184" t="s">
        <v>35</v>
      </c>
    </row>
    <row r="573" spans="1:10" ht="33" customHeight="1" x14ac:dyDescent="0.2">
      <c r="A573" s="21">
        <f t="shared" si="18"/>
        <v>551</v>
      </c>
      <c r="B573" s="54" t="s">
        <v>1603</v>
      </c>
      <c r="C573" s="89" t="s">
        <v>561</v>
      </c>
      <c r="D573" s="224">
        <v>2019.04</v>
      </c>
      <c r="E573" s="96" t="s">
        <v>621</v>
      </c>
      <c r="F573" s="56">
        <v>525</v>
      </c>
      <c r="G573" s="56">
        <v>1028</v>
      </c>
      <c r="H573" s="183" t="s">
        <v>1179</v>
      </c>
      <c r="I573" s="94" t="s">
        <v>53</v>
      </c>
    </row>
    <row r="574" spans="1:10" ht="33" customHeight="1" x14ac:dyDescent="0.2">
      <c r="A574" s="21">
        <f t="shared" si="18"/>
        <v>552</v>
      </c>
      <c r="B574" s="54" t="s">
        <v>1604</v>
      </c>
      <c r="C574" s="48" t="s">
        <v>561</v>
      </c>
      <c r="D574" s="224">
        <v>2019.05</v>
      </c>
      <c r="E574" s="96" t="s">
        <v>617</v>
      </c>
      <c r="F574" s="56">
        <v>373</v>
      </c>
      <c r="G574" s="56">
        <v>763</v>
      </c>
      <c r="H574" s="183" t="s">
        <v>1179</v>
      </c>
      <c r="I574" s="94" t="s">
        <v>53</v>
      </c>
    </row>
    <row r="575" spans="1:10" ht="33" customHeight="1" x14ac:dyDescent="0.2">
      <c r="A575" s="21">
        <f t="shared" si="18"/>
        <v>553</v>
      </c>
      <c r="B575" s="54" t="s">
        <v>1605</v>
      </c>
      <c r="C575" s="23" t="s">
        <v>561</v>
      </c>
      <c r="D575" s="224">
        <v>2019.05</v>
      </c>
      <c r="E575" s="96" t="s">
        <v>639</v>
      </c>
      <c r="F575" s="56">
        <v>306</v>
      </c>
      <c r="G575" s="56">
        <v>523</v>
      </c>
      <c r="H575" s="98" t="s">
        <v>43</v>
      </c>
      <c r="I575" s="94" t="s">
        <v>53</v>
      </c>
    </row>
    <row r="576" spans="1:10" ht="33" customHeight="1" x14ac:dyDescent="0.2">
      <c r="A576" s="21">
        <f t="shared" si="18"/>
        <v>554</v>
      </c>
      <c r="B576" s="130" t="s">
        <v>1606</v>
      </c>
      <c r="C576" s="95" t="s">
        <v>18</v>
      </c>
      <c r="D576" s="255">
        <v>2019.06</v>
      </c>
      <c r="E576" s="168" t="s">
        <v>648</v>
      </c>
      <c r="F576" s="60">
        <v>1838</v>
      </c>
      <c r="G576" s="60">
        <v>5183</v>
      </c>
      <c r="H576" s="261" t="s">
        <v>1399</v>
      </c>
      <c r="I576" s="259" t="s">
        <v>35</v>
      </c>
      <c r="J576" s="27" t="s">
        <v>1070</v>
      </c>
    </row>
    <row r="577" spans="1:10" ht="33" customHeight="1" x14ac:dyDescent="0.2">
      <c r="A577" s="21">
        <f t="shared" si="18"/>
        <v>555</v>
      </c>
      <c r="B577" s="54" t="s">
        <v>1607</v>
      </c>
      <c r="C577" s="95" t="s">
        <v>561</v>
      </c>
      <c r="D577" s="224">
        <v>2019.06</v>
      </c>
      <c r="E577" s="96" t="s">
        <v>584</v>
      </c>
      <c r="F577" s="56">
        <v>824</v>
      </c>
      <c r="G577" s="56">
        <v>1512</v>
      </c>
      <c r="H577" s="98" t="s">
        <v>619</v>
      </c>
      <c r="I577" s="94" t="s">
        <v>35</v>
      </c>
    </row>
    <row r="578" spans="1:10" ht="33" customHeight="1" x14ac:dyDescent="0.2">
      <c r="A578" s="21">
        <f t="shared" si="18"/>
        <v>556</v>
      </c>
      <c r="B578" s="54" t="s">
        <v>1608</v>
      </c>
      <c r="C578" s="89" t="s">
        <v>18</v>
      </c>
      <c r="D578" s="255">
        <v>2019.07</v>
      </c>
      <c r="E578" s="96" t="s">
        <v>617</v>
      </c>
      <c r="F578" s="56">
        <v>254</v>
      </c>
      <c r="G578" s="56">
        <v>539</v>
      </c>
      <c r="H578" s="183" t="s">
        <v>1179</v>
      </c>
      <c r="I578" s="94" t="s">
        <v>35</v>
      </c>
    </row>
    <row r="579" spans="1:10" ht="33" customHeight="1" x14ac:dyDescent="0.2">
      <c r="A579" s="21">
        <f t="shared" si="18"/>
        <v>557</v>
      </c>
      <c r="B579" s="54" t="s">
        <v>1609</v>
      </c>
      <c r="C579" s="89" t="s">
        <v>561</v>
      </c>
      <c r="D579" s="224">
        <v>2019.07</v>
      </c>
      <c r="E579" s="96" t="s">
        <v>658</v>
      </c>
      <c r="F579" s="56">
        <v>1674</v>
      </c>
      <c r="G579" s="56">
        <v>4463</v>
      </c>
      <c r="H579" s="183" t="s">
        <v>1179</v>
      </c>
      <c r="I579" s="94" t="s">
        <v>53</v>
      </c>
    </row>
    <row r="580" spans="1:10" ht="33" customHeight="1" x14ac:dyDescent="0.2">
      <c r="A580" s="21">
        <f t="shared" si="18"/>
        <v>558</v>
      </c>
      <c r="B580" s="54" t="s">
        <v>1610</v>
      </c>
      <c r="C580" s="89" t="s">
        <v>18</v>
      </c>
      <c r="D580" s="255">
        <v>2019.08</v>
      </c>
      <c r="E580" s="96" t="s">
        <v>551</v>
      </c>
      <c r="F580" s="56">
        <v>444</v>
      </c>
      <c r="G580" s="56">
        <v>854</v>
      </c>
      <c r="H580" s="98" t="s">
        <v>619</v>
      </c>
      <c r="I580" s="94" t="s">
        <v>35</v>
      </c>
      <c r="J580" s="154"/>
    </row>
    <row r="581" spans="1:10" ht="33" customHeight="1" x14ac:dyDescent="0.2">
      <c r="A581" s="21">
        <f t="shared" si="18"/>
        <v>559</v>
      </c>
      <c r="B581" s="54" t="s">
        <v>1611</v>
      </c>
      <c r="C581" s="95" t="s">
        <v>561</v>
      </c>
      <c r="D581" s="224">
        <v>2019.08</v>
      </c>
      <c r="E581" s="96" t="s">
        <v>669</v>
      </c>
      <c r="F581" s="56">
        <v>2330</v>
      </c>
      <c r="G581" s="56">
        <v>5953</v>
      </c>
      <c r="H581" s="183" t="s">
        <v>1179</v>
      </c>
      <c r="I581" s="94" t="s">
        <v>35</v>
      </c>
      <c r="J581" s="154"/>
    </row>
    <row r="582" spans="1:10" ht="33" customHeight="1" x14ac:dyDescent="0.2">
      <c r="A582" s="21">
        <f t="shared" si="18"/>
        <v>560</v>
      </c>
      <c r="B582" s="54" t="s">
        <v>1612</v>
      </c>
      <c r="C582" s="89" t="s">
        <v>561</v>
      </c>
      <c r="D582" s="255">
        <v>2019.08</v>
      </c>
      <c r="E582" s="96" t="s">
        <v>670</v>
      </c>
      <c r="F582" s="56">
        <v>886</v>
      </c>
      <c r="G582" s="56">
        <v>1900</v>
      </c>
      <c r="H582" s="183" t="s">
        <v>1179</v>
      </c>
      <c r="I582" s="94" t="s">
        <v>35</v>
      </c>
      <c r="J582" s="154"/>
    </row>
    <row r="583" spans="1:10" ht="33" customHeight="1" x14ac:dyDescent="0.2">
      <c r="A583" s="21">
        <f t="shared" si="18"/>
        <v>561</v>
      </c>
      <c r="B583" s="54" t="s">
        <v>720</v>
      </c>
      <c r="C583" s="95" t="s">
        <v>561</v>
      </c>
      <c r="D583" s="224">
        <v>2019.12</v>
      </c>
      <c r="E583" s="96" t="s">
        <v>551</v>
      </c>
      <c r="F583" s="56">
        <v>369</v>
      </c>
      <c r="G583" s="56">
        <v>785</v>
      </c>
      <c r="H583" s="98" t="s">
        <v>1179</v>
      </c>
      <c r="I583" s="94" t="s">
        <v>53</v>
      </c>
    </row>
    <row r="584" spans="1:10" ht="33" customHeight="1" x14ac:dyDescent="0.2">
      <c r="A584" s="21">
        <f t="shared" si="18"/>
        <v>562</v>
      </c>
      <c r="B584" s="54" t="s">
        <v>1613</v>
      </c>
      <c r="C584" s="48" t="s">
        <v>561</v>
      </c>
      <c r="D584" s="255">
        <v>2019.12</v>
      </c>
      <c r="E584" s="96" t="s">
        <v>716</v>
      </c>
      <c r="F584" s="56">
        <v>721</v>
      </c>
      <c r="G584" s="56">
        <v>1465</v>
      </c>
      <c r="H584" s="98" t="s">
        <v>43</v>
      </c>
      <c r="I584" s="94" t="s">
        <v>53</v>
      </c>
      <c r="J584" s="27" t="s">
        <v>1045</v>
      </c>
    </row>
    <row r="585" spans="1:10" ht="33" customHeight="1" x14ac:dyDescent="0.2">
      <c r="A585" s="21">
        <f t="shared" si="18"/>
        <v>563</v>
      </c>
      <c r="B585" s="47" t="s">
        <v>1614</v>
      </c>
      <c r="C585" s="23" t="s">
        <v>561</v>
      </c>
      <c r="D585" s="223">
        <v>2020.07</v>
      </c>
      <c r="E585" s="48" t="s">
        <v>633</v>
      </c>
      <c r="F585" s="49">
        <v>1938</v>
      </c>
      <c r="G585" s="49">
        <v>4566</v>
      </c>
      <c r="H585" s="98" t="s">
        <v>1179</v>
      </c>
      <c r="I585" s="51" t="s">
        <v>53</v>
      </c>
      <c r="J585" s="27" t="s">
        <v>1045</v>
      </c>
    </row>
    <row r="586" spans="1:10" ht="33" customHeight="1" x14ac:dyDescent="0.2">
      <c r="A586" s="21">
        <f t="shared" si="18"/>
        <v>564</v>
      </c>
      <c r="B586" s="216" t="s">
        <v>1615</v>
      </c>
      <c r="C586" s="89" t="s">
        <v>561</v>
      </c>
      <c r="D586" s="220">
        <v>2020.07</v>
      </c>
      <c r="E586" s="48" t="s">
        <v>782</v>
      </c>
      <c r="F586" s="137">
        <v>1332</v>
      </c>
      <c r="G586" s="137">
        <v>2617</v>
      </c>
      <c r="H586" s="262" t="s">
        <v>1179</v>
      </c>
      <c r="I586" s="138" t="s">
        <v>618</v>
      </c>
    </row>
    <row r="587" spans="1:10" ht="33" customHeight="1" x14ac:dyDescent="0.2">
      <c r="A587" s="21">
        <f t="shared" si="18"/>
        <v>565</v>
      </c>
      <c r="B587" s="47" t="s">
        <v>1616</v>
      </c>
      <c r="C587" s="89" t="s">
        <v>561</v>
      </c>
      <c r="D587" s="223">
        <v>2020.07</v>
      </c>
      <c r="E587" s="131" t="s">
        <v>783</v>
      </c>
      <c r="F587" s="49">
        <v>967</v>
      </c>
      <c r="G587" s="49">
        <v>1968</v>
      </c>
      <c r="H587" s="98" t="s">
        <v>1399</v>
      </c>
      <c r="I587" s="51" t="s">
        <v>53</v>
      </c>
      <c r="J587" s="27" t="s">
        <v>1617</v>
      </c>
    </row>
    <row r="588" spans="1:10" ht="33" customHeight="1" x14ac:dyDescent="0.2">
      <c r="A588" s="21">
        <f t="shared" si="18"/>
        <v>566</v>
      </c>
      <c r="B588" s="54" t="s">
        <v>1618</v>
      </c>
      <c r="C588" s="48" t="s">
        <v>561</v>
      </c>
      <c r="D588" s="224">
        <v>2020.08</v>
      </c>
      <c r="E588" s="55" t="s">
        <v>796</v>
      </c>
      <c r="F588" s="56">
        <v>890</v>
      </c>
      <c r="G588" s="56">
        <v>1473</v>
      </c>
      <c r="H588" s="98" t="s">
        <v>1399</v>
      </c>
      <c r="I588" s="58" t="s">
        <v>53</v>
      </c>
      <c r="J588" s="46"/>
    </row>
    <row r="589" spans="1:10" ht="33" customHeight="1" x14ac:dyDescent="0.2">
      <c r="A589" s="21">
        <f t="shared" si="18"/>
        <v>567</v>
      </c>
      <c r="B589" s="47" t="s">
        <v>1619</v>
      </c>
      <c r="C589" s="23" t="s">
        <v>561</v>
      </c>
      <c r="D589" s="223">
        <v>2020.09</v>
      </c>
      <c r="E589" s="48" t="s">
        <v>340</v>
      </c>
      <c r="F589" s="49">
        <v>1711</v>
      </c>
      <c r="G589" s="49">
        <v>3489</v>
      </c>
      <c r="H589" s="98" t="s">
        <v>54</v>
      </c>
      <c r="I589" s="51" t="s">
        <v>53</v>
      </c>
      <c r="J589" s="27" t="s">
        <v>799</v>
      </c>
    </row>
    <row r="590" spans="1:10" ht="33" customHeight="1" x14ac:dyDescent="0.2">
      <c r="A590" s="21">
        <f t="shared" si="18"/>
        <v>568</v>
      </c>
      <c r="B590" s="47" t="s">
        <v>1620</v>
      </c>
      <c r="C590" s="95" t="s">
        <v>561</v>
      </c>
      <c r="D590" s="223" t="s">
        <v>820</v>
      </c>
      <c r="E590" s="48" t="s">
        <v>770</v>
      </c>
      <c r="F590" s="49">
        <v>1938</v>
      </c>
      <c r="G590" s="49">
        <v>5057</v>
      </c>
      <c r="H590" s="98" t="s">
        <v>826</v>
      </c>
      <c r="I590" s="51" t="s">
        <v>53</v>
      </c>
    </row>
    <row r="591" spans="1:10" ht="33" customHeight="1" x14ac:dyDescent="0.2">
      <c r="A591" s="21">
        <f t="shared" si="18"/>
        <v>569</v>
      </c>
      <c r="B591" s="47" t="s">
        <v>1621</v>
      </c>
      <c r="C591" s="95" t="s">
        <v>561</v>
      </c>
      <c r="D591" s="223" t="s">
        <v>820</v>
      </c>
      <c r="E591" s="48" t="s">
        <v>621</v>
      </c>
      <c r="F591" s="49">
        <v>270</v>
      </c>
      <c r="G591" s="49">
        <v>595</v>
      </c>
      <c r="H591" s="50" t="s">
        <v>43</v>
      </c>
      <c r="I591" s="51" t="s">
        <v>53</v>
      </c>
    </row>
    <row r="592" spans="1:10" ht="32.4" x14ac:dyDescent="0.2">
      <c r="A592" s="21">
        <f t="shared" si="18"/>
        <v>570</v>
      </c>
      <c r="B592" s="47" t="s">
        <v>2734</v>
      </c>
      <c r="C592" s="47" t="s">
        <v>2749</v>
      </c>
      <c r="D592" s="223">
        <v>2020.12</v>
      </c>
      <c r="E592" s="48" t="s">
        <v>659</v>
      </c>
      <c r="F592" s="49">
        <v>1165</v>
      </c>
      <c r="G592" s="49">
        <v>3507</v>
      </c>
      <c r="H592" s="50" t="s">
        <v>43</v>
      </c>
      <c r="I592" s="156" t="s">
        <v>53</v>
      </c>
    </row>
    <row r="593" spans="1:238" s="27" customFormat="1" ht="33" customHeight="1" x14ac:dyDescent="0.2">
      <c r="A593" s="357" t="s">
        <v>1622</v>
      </c>
      <c r="B593" s="358"/>
      <c r="C593" s="358"/>
      <c r="D593" s="358"/>
      <c r="E593" s="358"/>
      <c r="F593" s="358"/>
      <c r="G593" s="358"/>
      <c r="H593" s="358"/>
      <c r="I593" s="358"/>
      <c r="J593" s="359"/>
      <c r="K593" s="15"/>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row>
    <row r="594" spans="1:238" s="27" customFormat="1" ht="33" customHeight="1" x14ac:dyDescent="0.2">
      <c r="A594" s="21">
        <f>ROW()-23</f>
        <v>571</v>
      </c>
      <c r="B594" s="28" t="s">
        <v>1623</v>
      </c>
      <c r="C594" s="54" t="s">
        <v>734</v>
      </c>
      <c r="D594" s="233">
        <v>2014.01</v>
      </c>
      <c r="E594" s="52" t="s">
        <v>319</v>
      </c>
      <c r="F594" s="53">
        <v>653</v>
      </c>
      <c r="G594" s="24">
        <v>875</v>
      </c>
      <c r="H594" s="29" t="s">
        <v>1624</v>
      </c>
      <c r="I594" s="26" t="s">
        <v>53</v>
      </c>
      <c r="J594" s="45"/>
      <c r="K594" s="15"/>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row>
    <row r="595" spans="1:238" s="27" customFormat="1" ht="33" customHeight="1" x14ac:dyDescent="0.2">
      <c r="A595" s="21">
        <f t="shared" ref="A595:A597" si="19">ROW()-23</f>
        <v>572</v>
      </c>
      <c r="B595" s="28" t="s">
        <v>1625</v>
      </c>
      <c r="C595" s="54" t="s">
        <v>752</v>
      </c>
      <c r="D595" s="233" t="s">
        <v>978</v>
      </c>
      <c r="E595" s="30" t="s">
        <v>187</v>
      </c>
      <c r="F595" s="31">
        <v>1653</v>
      </c>
      <c r="G595" s="31">
        <v>2148</v>
      </c>
      <c r="H595" s="32" t="s">
        <v>4</v>
      </c>
      <c r="I595" s="33" t="s">
        <v>53</v>
      </c>
      <c r="J595" s="46"/>
      <c r="K595" s="15"/>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row>
    <row r="596" spans="1:238" ht="33" customHeight="1" x14ac:dyDescent="0.2">
      <c r="A596" s="21">
        <f t="shared" si="19"/>
        <v>573</v>
      </c>
      <c r="B596" s="54" t="s">
        <v>1626</v>
      </c>
      <c r="C596" s="89" t="s">
        <v>1627</v>
      </c>
      <c r="D596" s="224">
        <v>2020.04</v>
      </c>
      <c r="E596" s="96" t="s">
        <v>746</v>
      </c>
      <c r="F596" s="56">
        <v>2102</v>
      </c>
      <c r="G596" s="56">
        <v>4436</v>
      </c>
      <c r="H596" s="98" t="s">
        <v>905</v>
      </c>
      <c r="I596" s="94" t="s">
        <v>53</v>
      </c>
      <c r="J596" s="27" t="s">
        <v>1628</v>
      </c>
    </row>
    <row r="597" spans="1:238" ht="32.4" x14ac:dyDescent="0.2">
      <c r="A597" s="356">
        <f t="shared" si="19"/>
        <v>574</v>
      </c>
      <c r="B597" s="47" t="s">
        <v>2779</v>
      </c>
      <c r="C597" s="47" t="s">
        <v>2781</v>
      </c>
      <c r="D597" s="47" t="s">
        <v>2766</v>
      </c>
      <c r="E597" s="48" t="s">
        <v>2780</v>
      </c>
      <c r="F597" s="49">
        <v>839</v>
      </c>
      <c r="G597" s="49">
        <v>1706</v>
      </c>
      <c r="H597" s="50" t="s">
        <v>54</v>
      </c>
      <c r="I597" s="156" t="s">
        <v>618</v>
      </c>
      <c r="K597" s="1"/>
    </row>
    <row r="598" spans="1:238" s="27" customFormat="1" ht="33" customHeight="1" x14ac:dyDescent="0.2">
      <c r="A598" s="357" t="s">
        <v>655</v>
      </c>
      <c r="B598" s="358"/>
      <c r="C598" s="358"/>
      <c r="D598" s="358"/>
      <c r="E598" s="358"/>
      <c r="F598" s="358"/>
      <c r="G598" s="358"/>
      <c r="H598" s="358"/>
      <c r="I598" s="358"/>
      <c r="J598" s="359"/>
      <c r="K598" s="15"/>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row>
    <row r="599" spans="1:238" s="27" customFormat="1" ht="33" customHeight="1" x14ac:dyDescent="0.2">
      <c r="A599" s="217">
        <f>ROW()-24</f>
        <v>575</v>
      </c>
      <c r="B599" s="28" t="s">
        <v>1629</v>
      </c>
      <c r="C599" s="89" t="s">
        <v>655</v>
      </c>
      <c r="D599" s="233">
        <v>2019.07</v>
      </c>
      <c r="E599" s="111" t="s">
        <v>654</v>
      </c>
      <c r="F599" s="31">
        <v>299</v>
      </c>
      <c r="G599" s="31">
        <v>624</v>
      </c>
      <c r="H599" s="91" t="s">
        <v>619</v>
      </c>
      <c r="I599" s="92" t="s">
        <v>35</v>
      </c>
      <c r="K599" s="15"/>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row>
    <row r="600" spans="1:238" s="27" customFormat="1" ht="33" customHeight="1" x14ac:dyDescent="0.2">
      <c r="A600" s="357" t="s">
        <v>733</v>
      </c>
      <c r="B600" s="358"/>
      <c r="C600" s="358"/>
      <c r="D600" s="358"/>
      <c r="E600" s="358"/>
      <c r="F600" s="358"/>
      <c r="G600" s="358"/>
      <c r="H600" s="358"/>
      <c r="I600" s="358"/>
      <c r="J600" s="359"/>
      <c r="K600" s="15"/>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row>
    <row r="601" spans="1:238" s="27" customFormat="1" ht="33" customHeight="1" x14ac:dyDescent="0.2">
      <c r="A601" s="21">
        <f>ROW()-25</f>
        <v>576</v>
      </c>
      <c r="B601" s="22" t="s">
        <v>1630</v>
      </c>
      <c r="C601" s="22" t="s">
        <v>733</v>
      </c>
      <c r="D601" s="233">
        <v>2014.08</v>
      </c>
      <c r="E601" s="23" t="s">
        <v>191</v>
      </c>
      <c r="F601" s="24">
        <v>1695</v>
      </c>
      <c r="G601" s="24">
        <v>2765</v>
      </c>
      <c r="H601" s="29" t="s">
        <v>905</v>
      </c>
      <c r="I601" s="26" t="s">
        <v>1631</v>
      </c>
      <c r="K601" s="15"/>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row>
    <row r="602" spans="1:238" s="27" customFormat="1" ht="33" customHeight="1" x14ac:dyDescent="0.2">
      <c r="A602" s="21">
        <f t="shared" ref="A602:A604" si="20">ROW()-25</f>
        <v>577</v>
      </c>
      <c r="B602" s="28" t="s">
        <v>1632</v>
      </c>
      <c r="C602" s="54" t="s">
        <v>733</v>
      </c>
      <c r="D602" s="233">
        <v>2015.09</v>
      </c>
      <c r="E602" s="30" t="s">
        <v>133</v>
      </c>
      <c r="F602" s="31">
        <v>499</v>
      </c>
      <c r="G602" s="31">
        <v>956</v>
      </c>
      <c r="H602" s="32" t="s">
        <v>1633</v>
      </c>
      <c r="I602" s="33" t="s">
        <v>70</v>
      </c>
      <c r="J602" s="46" t="s">
        <v>1634</v>
      </c>
      <c r="K602" s="15"/>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row>
    <row r="603" spans="1:238" s="27" customFormat="1" ht="33" customHeight="1" x14ac:dyDescent="0.2">
      <c r="A603" s="21">
        <f t="shared" si="20"/>
        <v>578</v>
      </c>
      <c r="B603" s="28" t="s">
        <v>1635</v>
      </c>
      <c r="C603" s="28" t="s">
        <v>733</v>
      </c>
      <c r="D603" s="233">
        <v>2015.09</v>
      </c>
      <c r="E603" s="30" t="s">
        <v>499</v>
      </c>
      <c r="F603" s="31">
        <v>836</v>
      </c>
      <c r="G603" s="31">
        <v>1479</v>
      </c>
      <c r="H603" s="32" t="s">
        <v>30</v>
      </c>
      <c r="I603" s="33" t="s">
        <v>53</v>
      </c>
      <c r="J603" s="46"/>
      <c r="K603" s="15"/>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row>
    <row r="604" spans="1:238" s="27" customFormat="1" ht="33" customHeight="1" x14ac:dyDescent="0.2">
      <c r="A604" s="21">
        <f t="shared" si="20"/>
        <v>579</v>
      </c>
      <c r="B604" s="28" t="s">
        <v>1636</v>
      </c>
      <c r="C604" s="28" t="s">
        <v>733</v>
      </c>
      <c r="D604" s="233" t="s">
        <v>1637</v>
      </c>
      <c r="E604" s="112" t="s">
        <v>75</v>
      </c>
      <c r="F604" s="31">
        <v>194</v>
      </c>
      <c r="G604" s="31">
        <v>368</v>
      </c>
      <c r="H604" s="32" t="s">
        <v>1633</v>
      </c>
      <c r="I604" s="33" t="s">
        <v>1151</v>
      </c>
      <c r="J604" s="46"/>
      <c r="K604" s="15"/>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row>
    <row r="605" spans="1:238" s="27" customFormat="1" ht="33" customHeight="1" x14ac:dyDescent="0.2">
      <c r="A605" s="357" t="s">
        <v>1638</v>
      </c>
      <c r="B605" s="358"/>
      <c r="C605" s="358"/>
      <c r="D605" s="358"/>
      <c r="E605" s="358"/>
      <c r="F605" s="358"/>
      <c r="G605" s="358"/>
      <c r="H605" s="358"/>
      <c r="I605" s="358"/>
      <c r="J605" s="359"/>
      <c r="K605" s="15"/>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row>
    <row r="606" spans="1:238" s="27" customFormat="1" ht="33" customHeight="1" x14ac:dyDescent="0.2">
      <c r="A606" s="217">
        <f>ROW()-26</f>
        <v>580</v>
      </c>
      <c r="B606" s="28" t="s">
        <v>1639</v>
      </c>
      <c r="C606" s="28" t="s">
        <v>1638</v>
      </c>
      <c r="D606" s="233">
        <v>2016.09</v>
      </c>
      <c r="E606" s="30" t="s">
        <v>153</v>
      </c>
      <c r="F606" s="31">
        <v>1299</v>
      </c>
      <c r="G606" s="31">
        <v>2547</v>
      </c>
      <c r="H606" s="32" t="s">
        <v>3</v>
      </c>
      <c r="I606" s="33" t="s">
        <v>53</v>
      </c>
      <c r="J606" s="46"/>
      <c r="K606" s="15"/>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row>
    <row r="607" spans="1:238" s="27" customFormat="1" ht="33" customHeight="1" x14ac:dyDescent="0.2">
      <c r="A607" s="217">
        <f>ROW()-26</f>
        <v>581</v>
      </c>
      <c r="B607" s="28" t="s">
        <v>1640</v>
      </c>
      <c r="C607" s="28" t="s">
        <v>1638</v>
      </c>
      <c r="D607" s="233">
        <v>2016.09</v>
      </c>
      <c r="E607" s="30" t="s">
        <v>153</v>
      </c>
      <c r="F607" s="31">
        <v>1186</v>
      </c>
      <c r="G607" s="31">
        <v>2345</v>
      </c>
      <c r="H607" s="32" t="s">
        <v>3</v>
      </c>
      <c r="I607" s="33" t="s">
        <v>53</v>
      </c>
      <c r="J607" s="46"/>
      <c r="K607" s="15"/>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row>
    <row r="608" spans="1:238" s="27" customFormat="1" ht="33" customHeight="1" x14ac:dyDescent="0.2">
      <c r="A608" s="357" t="s">
        <v>44</v>
      </c>
      <c r="B608" s="358"/>
      <c r="C608" s="358"/>
      <c r="D608" s="358"/>
      <c r="E608" s="358"/>
      <c r="F608" s="358"/>
      <c r="G608" s="358"/>
      <c r="H608" s="358"/>
      <c r="I608" s="358"/>
      <c r="J608" s="359"/>
      <c r="K608" s="15"/>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row>
    <row r="609" spans="1:238" s="27" customFormat="1" ht="33" customHeight="1" x14ac:dyDescent="0.2">
      <c r="A609" s="21">
        <f>ROW()-27</f>
        <v>582</v>
      </c>
      <c r="B609" s="22" t="s">
        <v>1641</v>
      </c>
      <c r="C609" s="54" t="s">
        <v>44</v>
      </c>
      <c r="D609" s="233">
        <v>2011.07</v>
      </c>
      <c r="E609" s="23" t="s">
        <v>383</v>
      </c>
      <c r="F609" s="24">
        <v>53</v>
      </c>
      <c r="G609" s="24">
        <v>86</v>
      </c>
      <c r="H609" s="29" t="s">
        <v>1143</v>
      </c>
      <c r="I609" s="26" t="s">
        <v>1642</v>
      </c>
      <c r="K609" s="15"/>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row>
    <row r="610" spans="1:238" s="27" customFormat="1" ht="33" customHeight="1" x14ac:dyDescent="0.2">
      <c r="A610" s="21">
        <f t="shared" ref="A610:A627" si="21">ROW()-27</f>
        <v>583</v>
      </c>
      <c r="B610" s="28" t="s">
        <v>58</v>
      </c>
      <c r="C610" s="54" t="s">
        <v>44</v>
      </c>
      <c r="D610" s="235">
        <v>2013.02</v>
      </c>
      <c r="E610" s="30" t="s">
        <v>375</v>
      </c>
      <c r="F610" s="31">
        <v>117</v>
      </c>
      <c r="G610" s="31">
        <v>198</v>
      </c>
      <c r="H610" s="29" t="s">
        <v>1155</v>
      </c>
      <c r="I610" s="33" t="s">
        <v>53</v>
      </c>
      <c r="J610" s="46" t="s">
        <v>1634</v>
      </c>
      <c r="K610" s="15"/>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row>
    <row r="611" spans="1:238" s="27" customFormat="1" ht="33" customHeight="1" x14ac:dyDescent="0.2">
      <c r="A611" s="21">
        <f t="shared" si="21"/>
        <v>584</v>
      </c>
      <c r="B611" s="28" t="s">
        <v>1643</v>
      </c>
      <c r="C611" s="28" t="s">
        <v>44</v>
      </c>
      <c r="D611" s="235">
        <v>2013.09</v>
      </c>
      <c r="E611" s="23" t="s">
        <v>228</v>
      </c>
      <c r="F611" s="24">
        <v>655</v>
      </c>
      <c r="G611" s="24">
        <v>1526</v>
      </c>
      <c r="H611" s="29" t="s">
        <v>905</v>
      </c>
      <c r="I611" s="26" t="s">
        <v>53</v>
      </c>
      <c r="K611" s="15"/>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row>
    <row r="612" spans="1:238" s="27" customFormat="1" ht="33" customHeight="1" x14ac:dyDescent="0.2">
      <c r="A612" s="21">
        <f t="shared" si="21"/>
        <v>585</v>
      </c>
      <c r="B612" s="28" t="s">
        <v>1644</v>
      </c>
      <c r="C612" s="28" t="s">
        <v>44</v>
      </c>
      <c r="D612" s="233">
        <v>2014.04</v>
      </c>
      <c r="E612" s="52" t="s">
        <v>327</v>
      </c>
      <c r="F612" s="31">
        <v>416</v>
      </c>
      <c r="G612" s="31">
        <v>623</v>
      </c>
      <c r="H612" s="32" t="s">
        <v>5</v>
      </c>
      <c r="I612" s="33" t="s">
        <v>32</v>
      </c>
      <c r="J612" s="46" t="s">
        <v>1252</v>
      </c>
      <c r="K612" s="15"/>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row>
    <row r="613" spans="1:238" s="27" customFormat="1" ht="33" customHeight="1" x14ac:dyDescent="0.2">
      <c r="A613" s="21">
        <f t="shared" si="21"/>
        <v>586</v>
      </c>
      <c r="B613" s="28" t="s">
        <v>1645</v>
      </c>
      <c r="C613" s="28" t="s">
        <v>44</v>
      </c>
      <c r="D613" s="233">
        <v>2014.05</v>
      </c>
      <c r="E613" s="52" t="s">
        <v>132</v>
      </c>
      <c r="F613" s="53">
        <v>140</v>
      </c>
      <c r="G613" s="24">
        <v>187</v>
      </c>
      <c r="H613" s="29" t="s">
        <v>905</v>
      </c>
      <c r="I613" s="26" t="s">
        <v>1631</v>
      </c>
      <c r="J613" s="27" t="s">
        <v>1634</v>
      </c>
      <c r="K613" s="15"/>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row>
    <row r="614" spans="1:238" s="27" customFormat="1" ht="33" customHeight="1" x14ac:dyDescent="0.2">
      <c r="A614" s="21">
        <f t="shared" si="21"/>
        <v>587</v>
      </c>
      <c r="B614" s="28" t="s">
        <v>1646</v>
      </c>
      <c r="C614" s="28" t="s">
        <v>44</v>
      </c>
      <c r="D614" s="233">
        <v>2015.03</v>
      </c>
      <c r="E614" s="30" t="s">
        <v>257</v>
      </c>
      <c r="F614" s="31">
        <v>227</v>
      </c>
      <c r="G614" s="31">
        <v>483</v>
      </c>
      <c r="H614" s="29" t="s">
        <v>905</v>
      </c>
      <c r="I614" s="33" t="s">
        <v>53</v>
      </c>
      <c r="J614" s="46"/>
      <c r="K614" s="15"/>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row>
    <row r="615" spans="1:238" s="27" customFormat="1" ht="33" customHeight="1" x14ac:dyDescent="0.2">
      <c r="A615" s="21">
        <f t="shared" si="21"/>
        <v>588</v>
      </c>
      <c r="B615" s="28" t="s">
        <v>1647</v>
      </c>
      <c r="C615" s="28" t="s">
        <v>44</v>
      </c>
      <c r="D615" s="233">
        <v>2015.05</v>
      </c>
      <c r="E615" s="30" t="s">
        <v>166</v>
      </c>
      <c r="F615" s="31">
        <v>267</v>
      </c>
      <c r="G615" s="31">
        <v>937</v>
      </c>
      <c r="H615" s="32" t="s">
        <v>1648</v>
      </c>
      <c r="I615" s="33" t="s">
        <v>1649</v>
      </c>
      <c r="J615" s="45"/>
      <c r="K615" s="15"/>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row>
    <row r="616" spans="1:238" s="27" customFormat="1" ht="33" customHeight="1" x14ac:dyDescent="0.2">
      <c r="A616" s="21">
        <f t="shared" si="21"/>
        <v>589</v>
      </c>
      <c r="B616" s="28" t="s">
        <v>1650</v>
      </c>
      <c r="C616" s="28" t="s">
        <v>44</v>
      </c>
      <c r="D616" s="233">
        <v>2015.07</v>
      </c>
      <c r="E616" s="30" t="s">
        <v>280</v>
      </c>
      <c r="F616" s="31">
        <v>444</v>
      </c>
      <c r="G616" s="31">
        <v>952</v>
      </c>
      <c r="H616" s="32" t="s">
        <v>1084</v>
      </c>
      <c r="I616" s="33" t="s">
        <v>1651</v>
      </c>
      <c r="J616" s="46"/>
      <c r="K616" s="15"/>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row>
    <row r="617" spans="1:238" s="27" customFormat="1" ht="33" customHeight="1" x14ac:dyDescent="0.2">
      <c r="A617" s="21">
        <f t="shared" si="21"/>
        <v>590</v>
      </c>
      <c r="B617" s="28" t="s">
        <v>1652</v>
      </c>
      <c r="C617" s="28" t="s">
        <v>44</v>
      </c>
      <c r="D617" s="233">
        <v>2016.03</v>
      </c>
      <c r="E617" s="30" t="s">
        <v>132</v>
      </c>
      <c r="F617" s="31">
        <v>342</v>
      </c>
      <c r="G617" s="31">
        <v>675</v>
      </c>
      <c r="H617" s="32" t="s">
        <v>986</v>
      </c>
      <c r="I617" s="33" t="s">
        <v>1653</v>
      </c>
      <c r="J617" s="46"/>
      <c r="K617" s="15"/>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row>
    <row r="618" spans="1:238" s="27" customFormat="1" ht="33" customHeight="1" x14ac:dyDescent="0.2">
      <c r="A618" s="21">
        <f t="shared" si="21"/>
        <v>591</v>
      </c>
      <c r="B618" s="28" t="s">
        <v>1654</v>
      </c>
      <c r="C618" s="28" t="s">
        <v>44</v>
      </c>
      <c r="D618" s="233">
        <v>2017.02</v>
      </c>
      <c r="E618" s="30" t="s">
        <v>151</v>
      </c>
      <c r="F618" s="77">
        <v>167</v>
      </c>
      <c r="G618" s="31">
        <v>432</v>
      </c>
      <c r="H618" s="32" t="s">
        <v>4</v>
      </c>
      <c r="I618" s="33" t="s">
        <v>1649</v>
      </c>
      <c r="J618" s="46"/>
      <c r="K618" s="15"/>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row>
    <row r="619" spans="1:238" s="27" customFormat="1" ht="33" customHeight="1" x14ac:dyDescent="0.2">
      <c r="A619" s="21">
        <f t="shared" si="21"/>
        <v>592</v>
      </c>
      <c r="B619" s="79" t="s">
        <v>1655</v>
      </c>
      <c r="C619" s="28" t="s">
        <v>44</v>
      </c>
      <c r="D619" s="233">
        <v>2017.04</v>
      </c>
      <c r="E619" s="30" t="s">
        <v>185</v>
      </c>
      <c r="F619" s="31">
        <v>96.5</v>
      </c>
      <c r="G619" s="31">
        <v>184</v>
      </c>
      <c r="H619" s="32" t="s">
        <v>4</v>
      </c>
      <c r="I619" s="263" t="s">
        <v>52</v>
      </c>
      <c r="J619" s="46" t="s">
        <v>1238</v>
      </c>
      <c r="K619" s="15"/>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row>
    <row r="620" spans="1:238" s="27" customFormat="1" ht="33" customHeight="1" x14ac:dyDescent="0.2">
      <c r="A620" s="21">
        <f t="shared" si="21"/>
        <v>593</v>
      </c>
      <c r="B620" s="79" t="s">
        <v>1656</v>
      </c>
      <c r="C620" s="28" t="s">
        <v>44</v>
      </c>
      <c r="D620" s="233">
        <v>2017.06</v>
      </c>
      <c r="E620" s="30" t="s">
        <v>116</v>
      </c>
      <c r="F620" s="31">
        <v>271</v>
      </c>
      <c r="G620" s="31">
        <v>501</v>
      </c>
      <c r="H620" s="32" t="s">
        <v>3</v>
      </c>
      <c r="I620" s="33" t="s">
        <v>32</v>
      </c>
      <c r="J620" s="46"/>
      <c r="K620" s="15"/>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row>
    <row r="621" spans="1:238" s="27" customFormat="1" ht="33" customHeight="1" x14ac:dyDescent="0.2">
      <c r="A621" s="21">
        <f t="shared" si="21"/>
        <v>594</v>
      </c>
      <c r="B621" s="79" t="s">
        <v>1657</v>
      </c>
      <c r="C621" s="28" t="s">
        <v>44</v>
      </c>
      <c r="D621" s="233">
        <v>2018.02</v>
      </c>
      <c r="E621" s="30" t="s">
        <v>1658</v>
      </c>
      <c r="F621" s="31">
        <v>295</v>
      </c>
      <c r="G621" s="31">
        <v>525</v>
      </c>
      <c r="H621" s="32" t="s">
        <v>4</v>
      </c>
      <c r="I621" s="33" t="s">
        <v>529</v>
      </c>
      <c r="J621" s="46" t="s">
        <v>1659</v>
      </c>
      <c r="K621" s="15"/>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row>
    <row r="622" spans="1:238" s="27" customFormat="1" ht="33" customHeight="1" x14ac:dyDescent="0.2">
      <c r="A622" s="21">
        <f t="shared" si="21"/>
        <v>595</v>
      </c>
      <c r="B622" s="28" t="s">
        <v>1660</v>
      </c>
      <c r="C622" s="28" t="s">
        <v>44</v>
      </c>
      <c r="D622" s="233">
        <v>2018.02</v>
      </c>
      <c r="E622" s="30" t="s">
        <v>526</v>
      </c>
      <c r="F622" s="31">
        <v>142</v>
      </c>
      <c r="G622" s="31">
        <v>274</v>
      </c>
      <c r="H622" s="32" t="s">
        <v>3</v>
      </c>
      <c r="I622" s="33" t="s">
        <v>1661</v>
      </c>
      <c r="K622" s="15"/>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row>
    <row r="623" spans="1:238" s="27" customFormat="1" ht="33" customHeight="1" x14ac:dyDescent="0.2">
      <c r="A623" s="21">
        <f t="shared" si="21"/>
        <v>596</v>
      </c>
      <c r="B623" s="28" t="s">
        <v>1662</v>
      </c>
      <c r="C623" s="54" t="s">
        <v>44</v>
      </c>
      <c r="D623" s="233">
        <v>2018.05</v>
      </c>
      <c r="E623" s="30" t="s">
        <v>1663</v>
      </c>
      <c r="F623" s="31">
        <v>415</v>
      </c>
      <c r="G623" s="31">
        <v>1106</v>
      </c>
      <c r="H623" s="32" t="s">
        <v>3</v>
      </c>
      <c r="I623" s="33" t="s">
        <v>1649</v>
      </c>
      <c r="J623" s="46"/>
      <c r="K623" s="15"/>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row>
    <row r="624" spans="1:238" ht="33" customHeight="1" x14ac:dyDescent="0.2">
      <c r="A624" s="21">
        <f t="shared" si="21"/>
        <v>597</v>
      </c>
      <c r="B624" s="22" t="s">
        <v>1664</v>
      </c>
      <c r="C624" s="28" t="s">
        <v>44</v>
      </c>
      <c r="D624" s="244">
        <v>2019.02</v>
      </c>
      <c r="E624" s="22" t="s">
        <v>603</v>
      </c>
      <c r="F624" s="119">
        <v>270</v>
      </c>
      <c r="G624" s="119">
        <v>467</v>
      </c>
      <c r="H624" s="120" t="s">
        <v>1665</v>
      </c>
      <c r="I624" s="121" t="s">
        <v>35</v>
      </c>
    </row>
    <row r="625" spans="1:11" ht="33" customHeight="1" x14ac:dyDescent="0.2">
      <c r="A625" s="21">
        <f t="shared" si="21"/>
        <v>598</v>
      </c>
      <c r="B625" s="28" t="s">
        <v>1666</v>
      </c>
      <c r="C625" s="28" t="s">
        <v>44</v>
      </c>
      <c r="D625" s="233">
        <v>2019.09</v>
      </c>
      <c r="E625" s="111" t="s">
        <v>687</v>
      </c>
      <c r="F625" s="31">
        <v>161</v>
      </c>
      <c r="G625" s="31">
        <v>249</v>
      </c>
      <c r="H625" s="120" t="s">
        <v>1667</v>
      </c>
      <c r="I625" s="92" t="s">
        <v>675</v>
      </c>
      <c r="J625" s="27" t="s">
        <v>1668</v>
      </c>
    </row>
    <row r="626" spans="1:11" ht="33" customHeight="1" x14ac:dyDescent="0.2">
      <c r="A626" s="21">
        <f t="shared" si="21"/>
        <v>599</v>
      </c>
      <c r="B626" s="28" t="s">
        <v>1669</v>
      </c>
      <c r="C626" s="28" t="s">
        <v>750</v>
      </c>
      <c r="D626" s="233" t="s">
        <v>1670</v>
      </c>
      <c r="E626" s="111" t="s">
        <v>693</v>
      </c>
      <c r="F626" s="31">
        <v>51</v>
      </c>
      <c r="G626" s="91" t="s">
        <v>1671</v>
      </c>
      <c r="H626" s="120" t="s">
        <v>1667</v>
      </c>
      <c r="I626" s="92" t="s">
        <v>618</v>
      </c>
      <c r="J626" s="27" t="s">
        <v>1238</v>
      </c>
    </row>
    <row r="627" spans="1:11" ht="33" customHeight="1" x14ac:dyDescent="0.2">
      <c r="A627" s="21">
        <f t="shared" si="21"/>
        <v>600</v>
      </c>
      <c r="B627" s="54" t="s">
        <v>749</v>
      </c>
      <c r="C627" s="28" t="s">
        <v>750</v>
      </c>
      <c r="D627" s="224">
        <v>2020.04</v>
      </c>
      <c r="E627" s="96" t="s">
        <v>751</v>
      </c>
      <c r="F627" s="56">
        <v>164</v>
      </c>
      <c r="G627" s="56">
        <v>234</v>
      </c>
      <c r="H627" s="98" t="s">
        <v>43</v>
      </c>
      <c r="I627" s="94" t="s">
        <v>675</v>
      </c>
    </row>
    <row r="628" spans="1:11" ht="33" customHeight="1" x14ac:dyDescent="0.2">
      <c r="A628" s="357" t="s">
        <v>736</v>
      </c>
      <c r="B628" s="358"/>
      <c r="C628" s="358"/>
      <c r="D628" s="358"/>
      <c r="E628" s="358"/>
      <c r="F628" s="358"/>
      <c r="G628" s="358"/>
      <c r="H628" s="358"/>
      <c r="I628" s="358"/>
      <c r="J628" s="359"/>
    </row>
    <row r="629" spans="1:11" ht="33" customHeight="1" x14ac:dyDescent="0.2">
      <c r="A629" s="217">
        <f>ROW()-28</f>
        <v>601</v>
      </c>
      <c r="B629" s="28" t="s">
        <v>1672</v>
      </c>
      <c r="C629" s="28" t="s">
        <v>736</v>
      </c>
      <c r="D629" s="233">
        <v>2017.03</v>
      </c>
      <c r="E629" s="30" t="s">
        <v>150</v>
      </c>
      <c r="F629" s="31">
        <v>857</v>
      </c>
      <c r="G629" s="31">
        <v>1683</v>
      </c>
      <c r="H629" s="32" t="s">
        <v>4</v>
      </c>
      <c r="I629" s="64" t="s">
        <v>53</v>
      </c>
      <c r="J629" s="46"/>
    </row>
    <row r="630" spans="1:11" ht="33" customHeight="1" x14ac:dyDescent="0.2">
      <c r="A630" s="357" t="s">
        <v>1673</v>
      </c>
      <c r="B630" s="358"/>
      <c r="C630" s="358"/>
      <c r="D630" s="358"/>
      <c r="E630" s="358"/>
      <c r="F630" s="358"/>
      <c r="G630" s="358"/>
      <c r="H630" s="358"/>
      <c r="I630" s="358"/>
      <c r="J630" s="359"/>
    </row>
    <row r="631" spans="1:11" ht="33" customHeight="1" x14ac:dyDescent="0.2">
      <c r="A631" s="21">
        <f>ROW()-29</f>
        <v>602</v>
      </c>
      <c r="B631" s="22" t="s">
        <v>1674</v>
      </c>
      <c r="C631" s="54" t="s">
        <v>1675</v>
      </c>
      <c r="D631" s="235">
        <v>2006.04</v>
      </c>
      <c r="E631" s="23" t="s">
        <v>151</v>
      </c>
      <c r="F631" s="24">
        <v>5450</v>
      </c>
      <c r="G631" s="24">
        <v>2840</v>
      </c>
      <c r="H631" s="29" t="s">
        <v>2</v>
      </c>
      <c r="I631" s="26" t="s">
        <v>53</v>
      </c>
    </row>
    <row r="632" spans="1:11" ht="33" customHeight="1" x14ac:dyDescent="0.2">
      <c r="A632" s="21">
        <f t="shared" ref="A632:A674" si="22">ROW()-29</f>
        <v>603</v>
      </c>
      <c r="B632" s="28" t="s">
        <v>1676</v>
      </c>
      <c r="C632" s="28" t="s">
        <v>1673</v>
      </c>
      <c r="D632" s="233">
        <v>2006.09</v>
      </c>
      <c r="E632" s="30" t="s">
        <v>440</v>
      </c>
      <c r="F632" s="31">
        <v>30100</v>
      </c>
      <c r="G632" s="31">
        <v>49666</v>
      </c>
      <c r="H632" s="32" t="s">
        <v>2</v>
      </c>
      <c r="I632" s="26" t="s">
        <v>53</v>
      </c>
      <c r="J632" s="46"/>
    </row>
    <row r="633" spans="1:11" ht="33" customHeight="1" x14ac:dyDescent="0.2">
      <c r="A633" s="21">
        <f t="shared" si="22"/>
        <v>604</v>
      </c>
      <c r="B633" s="28" t="s">
        <v>1677</v>
      </c>
      <c r="C633" s="28" t="s">
        <v>1678</v>
      </c>
      <c r="D633" s="233" t="s">
        <v>1679</v>
      </c>
      <c r="E633" s="30" t="s">
        <v>251</v>
      </c>
      <c r="F633" s="31">
        <v>22452</v>
      </c>
      <c r="G633" s="31">
        <v>41751</v>
      </c>
      <c r="H633" s="32" t="s">
        <v>2</v>
      </c>
      <c r="I633" s="33" t="s">
        <v>53</v>
      </c>
      <c r="J633" s="46"/>
    </row>
    <row r="634" spans="1:11" ht="33" customHeight="1" x14ac:dyDescent="0.2">
      <c r="A634" s="21">
        <f t="shared" si="22"/>
        <v>605</v>
      </c>
      <c r="B634" s="28" t="s">
        <v>1680</v>
      </c>
      <c r="C634" s="28" t="s">
        <v>1681</v>
      </c>
      <c r="D634" s="233">
        <v>2007.12</v>
      </c>
      <c r="E634" s="30" t="s">
        <v>494</v>
      </c>
      <c r="F634" s="31">
        <v>856</v>
      </c>
      <c r="G634" s="31">
        <v>1113</v>
      </c>
      <c r="H634" s="32" t="s">
        <v>4</v>
      </c>
      <c r="I634" s="33" t="s">
        <v>53</v>
      </c>
      <c r="J634" s="46"/>
    </row>
    <row r="635" spans="1:11" s="5" customFormat="1" ht="33" customHeight="1" x14ac:dyDescent="0.2">
      <c r="A635" s="21">
        <f t="shared" si="22"/>
        <v>606</v>
      </c>
      <c r="B635" s="22" t="s">
        <v>1682</v>
      </c>
      <c r="C635" s="28" t="s">
        <v>1673</v>
      </c>
      <c r="D635" s="235">
        <v>2009.04</v>
      </c>
      <c r="E635" s="23" t="s">
        <v>466</v>
      </c>
      <c r="F635" s="24">
        <v>5459</v>
      </c>
      <c r="G635" s="24">
        <v>9511</v>
      </c>
      <c r="H635" s="25" t="s">
        <v>2</v>
      </c>
      <c r="I635" s="26" t="s">
        <v>53</v>
      </c>
      <c r="J635" s="27"/>
      <c r="K635" s="231"/>
    </row>
    <row r="636" spans="1:11" ht="33" customHeight="1" x14ac:dyDescent="0.2">
      <c r="A636" s="21">
        <f t="shared" si="22"/>
        <v>607</v>
      </c>
      <c r="B636" s="22" t="s">
        <v>1683</v>
      </c>
      <c r="C636" s="54" t="s">
        <v>1673</v>
      </c>
      <c r="D636" s="233">
        <v>2009.04</v>
      </c>
      <c r="E636" s="23" t="s">
        <v>467</v>
      </c>
      <c r="F636" s="24">
        <v>2630</v>
      </c>
      <c r="G636" s="24">
        <v>6602</v>
      </c>
      <c r="H636" s="25" t="s">
        <v>2</v>
      </c>
      <c r="I636" s="26" t="s">
        <v>53</v>
      </c>
    </row>
    <row r="637" spans="1:11" s="5" customFormat="1" ht="33" customHeight="1" x14ac:dyDescent="0.2">
      <c r="A637" s="21">
        <f t="shared" si="22"/>
        <v>608</v>
      </c>
      <c r="B637" s="22" t="s">
        <v>1684</v>
      </c>
      <c r="C637" s="28" t="s">
        <v>1673</v>
      </c>
      <c r="D637" s="235">
        <v>2009.11</v>
      </c>
      <c r="E637" s="23" t="s">
        <v>253</v>
      </c>
      <c r="F637" s="24">
        <v>153</v>
      </c>
      <c r="G637" s="24">
        <v>191</v>
      </c>
      <c r="H637" s="29" t="s">
        <v>2</v>
      </c>
      <c r="I637" s="26" t="s">
        <v>53</v>
      </c>
      <c r="J637" s="27"/>
      <c r="K637" s="231"/>
    </row>
    <row r="638" spans="1:11" s="5" customFormat="1" ht="33" customHeight="1" x14ac:dyDescent="0.2">
      <c r="A638" s="21">
        <f t="shared" si="22"/>
        <v>609</v>
      </c>
      <c r="B638" s="22" t="s">
        <v>1685</v>
      </c>
      <c r="C638" s="54" t="s">
        <v>1673</v>
      </c>
      <c r="D638" s="235">
        <v>2009.12</v>
      </c>
      <c r="E638" s="23" t="s">
        <v>475</v>
      </c>
      <c r="F638" s="24">
        <v>19644</v>
      </c>
      <c r="G638" s="24">
        <v>39848</v>
      </c>
      <c r="H638" s="29" t="s">
        <v>2</v>
      </c>
      <c r="I638" s="26" t="s">
        <v>53</v>
      </c>
      <c r="J638" s="27"/>
      <c r="K638" s="231"/>
    </row>
    <row r="639" spans="1:11" s="5" customFormat="1" ht="33" customHeight="1" x14ac:dyDescent="0.2">
      <c r="A639" s="21">
        <f t="shared" si="22"/>
        <v>610</v>
      </c>
      <c r="B639" s="22" t="s">
        <v>1686</v>
      </c>
      <c r="C639" s="28" t="s">
        <v>1687</v>
      </c>
      <c r="D639" s="235">
        <v>2010.01</v>
      </c>
      <c r="E639" s="23" t="s">
        <v>150</v>
      </c>
      <c r="F639" s="24">
        <v>206</v>
      </c>
      <c r="G639" s="24">
        <v>133</v>
      </c>
      <c r="H639" s="29" t="s">
        <v>2</v>
      </c>
      <c r="I639" s="26" t="s">
        <v>53</v>
      </c>
      <c r="J639" s="27"/>
      <c r="K639" s="231"/>
    </row>
    <row r="640" spans="1:11" s="5" customFormat="1" ht="33" customHeight="1" x14ac:dyDescent="0.2">
      <c r="A640" s="21">
        <f t="shared" si="22"/>
        <v>611</v>
      </c>
      <c r="B640" s="22" t="s">
        <v>40</v>
      </c>
      <c r="C640" s="28" t="s">
        <v>1673</v>
      </c>
      <c r="D640" s="233">
        <v>2010.08</v>
      </c>
      <c r="E640" s="23" t="s">
        <v>430</v>
      </c>
      <c r="F640" s="24">
        <v>3512</v>
      </c>
      <c r="G640" s="24">
        <v>3748</v>
      </c>
      <c r="H640" s="29" t="s">
        <v>2</v>
      </c>
      <c r="I640" s="26" t="s">
        <v>53</v>
      </c>
      <c r="J640" s="27"/>
      <c r="K640" s="231"/>
    </row>
    <row r="641" spans="1:11" s="5" customFormat="1" ht="33" customHeight="1" x14ac:dyDescent="0.2">
      <c r="A641" s="21">
        <f t="shared" si="22"/>
        <v>612</v>
      </c>
      <c r="B641" s="22" t="s">
        <v>61</v>
      </c>
      <c r="C641" s="28" t="s">
        <v>1688</v>
      </c>
      <c r="D641" s="233">
        <v>2010.08</v>
      </c>
      <c r="E641" s="23" t="s">
        <v>432</v>
      </c>
      <c r="F641" s="24">
        <v>3209</v>
      </c>
      <c r="G641" s="24">
        <v>4052</v>
      </c>
      <c r="H641" s="29" t="s">
        <v>2</v>
      </c>
      <c r="I641" s="26" t="s">
        <v>53</v>
      </c>
      <c r="J641" s="27"/>
      <c r="K641" s="231"/>
    </row>
    <row r="642" spans="1:11" s="5" customFormat="1" ht="33" customHeight="1" x14ac:dyDescent="0.2">
      <c r="A642" s="21">
        <f t="shared" si="22"/>
        <v>613</v>
      </c>
      <c r="B642" s="22" t="s">
        <v>62</v>
      </c>
      <c r="C642" s="28" t="s">
        <v>1673</v>
      </c>
      <c r="D642" s="233">
        <v>2010.08</v>
      </c>
      <c r="E642" s="23" t="s">
        <v>432</v>
      </c>
      <c r="F642" s="24">
        <v>2549</v>
      </c>
      <c r="G642" s="24">
        <v>3169</v>
      </c>
      <c r="H642" s="29" t="s">
        <v>2</v>
      </c>
      <c r="I642" s="26" t="s">
        <v>53</v>
      </c>
      <c r="J642" s="27"/>
      <c r="K642" s="231"/>
    </row>
    <row r="643" spans="1:11" s="5" customFormat="1" ht="33" customHeight="1" x14ac:dyDescent="0.2">
      <c r="A643" s="21">
        <f t="shared" si="22"/>
        <v>614</v>
      </c>
      <c r="B643" s="22" t="s">
        <v>63</v>
      </c>
      <c r="C643" s="28" t="s">
        <v>1689</v>
      </c>
      <c r="D643" s="233">
        <v>2010.08</v>
      </c>
      <c r="E643" s="23" t="s">
        <v>432</v>
      </c>
      <c r="F643" s="24">
        <v>1180</v>
      </c>
      <c r="G643" s="24">
        <v>1483</v>
      </c>
      <c r="H643" s="29" t="s">
        <v>2</v>
      </c>
      <c r="I643" s="26" t="s">
        <v>53</v>
      </c>
      <c r="J643" s="27"/>
      <c r="K643" s="231"/>
    </row>
    <row r="644" spans="1:11" s="5" customFormat="1" ht="33" customHeight="1" x14ac:dyDescent="0.2">
      <c r="A644" s="21">
        <f t="shared" si="22"/>
        <v>615</v>
      </c>
      <c r="B644" s="22" t="s">
        <v>64</v>
      </c>
      <c r="C644" s="28" t="s">
        <v>1690</v>
      </c>
      <c r="D644" s="233">
        <v>2010.08</v>
      </c>
      <c r="E644" s="23" t="s">
        <v>432</v>
      </c>
      <c r="F644" s="24">
        <v>2551</v>
      </c>
      <c r="G644" s="24">
        <v>1789</v>
      </c>
      <c r="H644" s="29" t="s">
        <v>2</v>
      </c>
      <c r="I644" s="26" t="s">
        <v>53</v>
      </c>
      <c r="J644" s="27"/>
      <c r="K644" s="231"/>
    </row>
    <row r="645" spans="1:11" s="5" customFormat="1" ht="33" customHeight="1" x14ac:dyDescent="0.2">
      <c r="A645" s="21">
        <f t="shared" si="22"/>
        <v>616</v>
      </c>
      <c r="B645" s="22" t="s">
        <v>1691</v>
      </c>
      <c r="C645" s="28" t="s">
        <v>1673</v>
      </c>
      <c r="D645" s="233">
        <v>2010.09</v>
      </c>
      <c r="E645" s="23" t="s">
        <v>434</v>
      </c>
      <c r="F645" s="24">
        <v>26460</v>
      </c>
      <c r="G645" s="24">
        <v>56412</v>
      </c>
      <c r="H645" s="25" t="s">
        <v>4</v>
      </c>
      <c r="I645" s="26" t="s">
        <v>53</v>
      </c>
      <c r="J645" s="127"/>
      <c r="K645" s="231"/>
    </row>
    <row r="646" spans="1:11" s="5" customFormat="1" ht="33" customHeight="1" x14ac:dyDescent="0.2">
      <c r="A646" s="21">
        <f t="shared" si="22"/>
        <v>617</v>
      </c>
      <c r="B646" s="22" t="s">
        <v>1692</v>
      </c>
      <c r="C646" s="54" t="s">
        <v>1687</v>
      </c>
      <c r="D646" s="233">
        <v>2010.11</v>
      </c>
      <c r="E646" s="23" t="s">
        <v>441</v>
      </c>
      <c r="F646" s="24">
        <v>153</v>
      </c>
      <c r="G646" s="24">
        <v>250</v>
      </c>
      <c r="H646" s="152" t="s">
        <v>1665</v>
      </c>
      <c r="I646" s="153" t="s">
        <v>53</v>
      </c>
      <c r="J646" s="127"/>
      <c r="K646" s="231"/>
    </row>
    <row r="647" spans="1:11" s="5" customFormat="1" ht="33" customHeight="1" x14ac:dyDescent="0.2">
      <c r="A647" s="21">
        <f t="shared" si="22"/>
        <v>618</v>
      </c>
      <c r="B647" s="22" t="s">
        <v>1693</v>
      </c>
      <c r="C647" s="28" t="s">
        <v>1673</v>
      </c>
      <c r="D647" s="233">
        <v>2011.06</v>
      </c>
      <c r="E647" s="23" t="s">
        <v>250</v>
      </c>
      <c r="F647" s="24">
        <v>16365</v>
      </c>
      <c r="G647" s="24">
        <v>38530</v>
      </c>
      <c r="H647" s="29" t="s">
        <v>2</v>
      </c>
      <c r="I647" s="26" t="s">
        <v>53</v>
      </c>
      <c r="J647" s="27"/>
      <c r="K647" s="231"/>
    </row>
    <row r="648" spans="1:11" s="5" customFormat="1" ht="33" customHeight="1" x14ac:dyDescent="0.2">
      <c r="A648" s="21">
        <f t="shared" si="22"/>
        <v>619</v>
      </c>
      <c r="B648" s="22" t="s">
        <v>1694</v>
      </c>
      <c r="C648" s="28" t="s">
        <v>1687</v>
      </c>
      <c r="D648" s="233">
        <v>2011.07</v>
      </c>
      <c r="E648" s="23" t="s">
        <v>150</v>
      </c>
      <c r="F648" s="24">
        <v>166</v>
      </c>
      <c r="G648" s="24">
        <v>302</v>
      </c>
      <c r="H648" s="29" t="s">
        <v>1665</v>
      </c>
      <c r="I648" s="26" t="s">
        <v>53</v>
      </c>
      <c r="J648" s="27"/>
      <c r="K648" s="231"/>
    </row>
    <row r="649" spans="1:11" s="5" customFormat="1" ht="33" customHeight="1" x14ac:dyDescent="0.2">
      <c r="A649" s="21">
        <f t="shared" si="22"/>
        <v>620</v>
      </c>
      <c r="B649" s="28" t="s">
        <v>1695</v>
      </c>
      <c r="C649" s="28" t="s">
        <v>1673</v>
      </c>
      <c r="D649" s="235">
        <v>2013.03</v>
      </c>
      <c r="E649" s="23" t="s">
        <v>378</v>
      </c>
      <c r="F649" s="24">
        <v>8195</v>
      </c>
      <c r="G649" s="24">
        <v>19782</v>
      </c>
      <c r="H649" s="29" t="s">
        <v>1696</v>
      </c>
      <c r="I649" s="26" t="s">
        <v>53</v>
      </c>
      <c r="J649" s="27"/>
      <c r="K649" s="231"/>
    </row>
    <row r="650" spans="1:11" s="5" customFormat="1" ht="33" customHeight="1" x14ac:dyDescent="0.2">
      <c r="A650" s="21">
        <f t="shared" si="22"/>
        <v>621</v>
      </c>
      <c r="B650" s="28" t="s">
        <v>1697</v>
      </c>
      <c r="C650" s="54" t="s">
        <v>1673</v>
      </c>
      <c r="D650" s="235">
        <v>2013.03</v>
      </c>
      <c r="E650" s="23" t="s">
        <v>378</v>
      </c>
      <c r="F650" s="24">
        <v>4316</v>
      </c>
      <c r="G650" s="24">
        <v>8892</v>
      </c>
      <c r="H650" s="29" t="s">
        <v>1698</v>
      </c>
      <c r="I650" s="26" t="s">
        <v>53</v>
      </c>
      <c r="J650" s="27"/>
      <c r="K650" s="231"/>
    </row>
    <row r="651" spans="1:11" s="5" customFormat="1" ht="33" customHeight="1" x14ac:dyDescent="0.2">
      <c r="A651" s="21">
        <f t="shared" si="22"/>
        <v>622</v>
      </c>
      <c r="B651" s="28" t="s">
        <v>1699</v>
      </c>
      <c r="C651" s="54" t="s">
        <v>1688</v>
      </c>
      <c r="D651" s="235">
        <v>2013.03</v>
      </c>
      <c r="E651" s="23" t="s">
        <v>378</v>
      </c>
      <c r="F651" s="24">
        <v>1335</v>
      </c>
      <c r="G651" s="24">
        <v>2893</v>
      </c>
      <c r="H651" s="29" t="s">
        <v>1084</v>
      </c>
      <c r="I651" s="26" t="s">
        <v>53</v>
      </c>
      <c r="J651" s="27"/>
      <c r="K651" s="231"/>
    </row>
    <row r="652" spans="1:11" s="5" customFormat="1" ht="33" customHeight="1" x14ac:dyDescent="0.2">
      <c r="A652" s="21">
        <f t="shared" si="22"/>
        <v>623</v>
      </c>
      <c r="B652" s="28" t="s">
        <v>1700</v>
      </c>
      <c r="C652" s="28" t="s">
        <v>1687</v>
      </c>
      <c r="D652" s="235">
        <v>2013.12</v>
      </c>
      <c r="E652" s="23" t="s">
        <v>316</v>
      </c>
      <c r="F652" s="24">
        <v>1762</v>
      </c>
      <c r="G652" s="24">
        <v>2432</v>
      </c>
      <c r="H652" s="29" t="s">
        <v>1665</v>
      </c>
      <c r="I652" s="26" t="s">
        <v>53</v>
      </c>
      <c r="J652" s="27"/>
      <c r="K652" s="231"/>
    </row>
    <row r="653" spans="1:11" s="5" customFormat="1" ht="33" customHeight="1" x14ac:dyDescent="0.2">
      <c r="A653" s="21">
        <f t="shared" si="22"/>
        <v>624</v>
      </c>
      <c r="B653" s="35" t="s">
        <v>1701</v>
      </c>
      <c r="C653" s="28" t="s">
        <v>1702</v>
      </c>
      <c r="D653" s="235">
        <v>2013.12</v>
      </c>
      <c r="E653" s="23" t="s">
        <v>316</v>
      </c>
      <c r="F653" s="24">
        <v>1648</v>
      </c>
      <c r="G653" s="24">
        <v>2736</v>
      </c>
      <c r="H653" s="29" t="s">
        <v>1140</v>
      </c>
      <c r="I653" s="26" t="s">
        <v>53</v>
      </c>
      <c r="J653" s="27"/>
      <c r="K653" s="231"/>
    </row>
    <row r="654" spans="1:11" s="5" customFormat="1" ht="33" customHeight="1" x14ac:dyDescent="0.2">
      <c r="A654" s="21">
        <f t="shared" si="22"/>
        <v>625</v>
      </c>
      <c r="B654" s="41" t="s">
        <v>1703</v>
      </c>
      <c r="C654" s="54" t="s">
        <v>1673</v>
      </c>
      <c r="D654" s="264">
        <v>2013.12</v>
      </c>
      <c r="E654" s="36" t="s">
        <v>316</v>
      </c>
      <c r="F654" s="37">
        <v>2337</v>
      </c>
      <c r="G654" s="37">
        <v>4203</v>
      </c>
      <c r="H654" s="29" t="s">
        <v>1069</v>
      </c>
      <c r="I654" s="39" t="s">
        <v>53</v>
      </c>
      <c r="J654" s="27"/>
      <c r="K654" s="231"/>
    </row>
    <row r="655" spans="1:11" s="5" customFormat="1" ht="33" customHeight="1" x14ac:dyDescent="0.2">
      <c r="A655" s="21">
        <f t="shared" si="22"/>
        <v>626</v>
      </c>
      <c r="B655" s="28" t="s">
        <v>1704</v>
      </c>
      <c r="C655" s="41" t="s">
        <v>1705</v>
      </c>
      <c r="D655" s="265">
        <v>2013.12</v>
      </c>
      <c r="E655" s="42" t="s">
        <v>316</v>
      </c>
      <c r="F655" s="43">
        <v>1900</v>
      </c>
      <c r="G655" s="43">
        <v>2721</v>
      </c>
      <c r="H655" s="29" t="s">
        <v>1665</v>
      </c>
      <c r="I655" s="44" t="s">
        <v>53</v>
      </c>
      <c r="J655" s="27"/>
      <c r="K655" s="231"/>
    </row>
    <row r="656" spans="1:11" s="5" customFormat="1" ht="33" customHeight="1" x14ac:dyDescent="0.2">
      <c r="A656" s="21">
        <f t="shared" si="22"/>
        <v>627</v>
      </c>
      <c r="B656" s="28" t="s">
        <v>1706</v>
      </c>
      <c r="C656" s="28" t="s">
        <v>1673</v>
      </c>
      <c r="D656" s="235">
        <v>2013.12</v>
      </c>
      <c r="E656" s="23" t="s">
        <v>316</v>
      </c>
      <c r="F656" s="24">
        <v>1949</v>
      </c>
      <c r="G656" s="24">
        <v>2761</v>
      </c>
      <c r="H656" s="29" t="s">
        <v>1665</v>
      </c>
      <c r="I656" s="26" t="s">
        <v>53</v>
      </c>
      <c r="J656" s="27"/>
      <c r="K656" s="231"/>
    </row>
    <row r="657" spans="1:11" s="7" customFormat="1" ht="33" customHeight="1" x14ac:dyDescent="0.2">
      <c r="A657" s="21">
        <f t="shared" si="22"/>
        <v>628</v>
      </c>
      <c r="B657" s="28" t="s">
        <v>1707</v>
      </c>
      <c r="C657" s="28" t="s">
        <v>1687</v>
      </c>
      <c r="D657" s="235">
        <v>2013.12</v>
      </c>
      <c r="E657" s="23" t="s">
        <v>316</v>
      </c>
      <c r="F657" s="24">
        <v>1949</v>
      </c>
      <c r="G657" s="24">
        <v>2761</v>
      </c>
      <c r="H657" s="29" t="s">
        <v>1140</v>
      </c>
      <c r="I657" s="26" t="s">
        <v>53</v>
      </c>
      <c r="J657" s="27"/>
      <c r="K657" s="266"/>
    </row>
    <row r="658" spans="1:11" s="5" customFormat="1" ht="33" customHeight="1" x14ac:dyDescent="0.2">
      <c r="A658" s="21">
        <f t="shared" si="22"/>
        <v>629</v>
      </c>
      <c r="B658" s="28" t="s">
        <v>1708</v>
      </c>
      <c r="C658" s="28" t="s">
        <v>1673</v>
      </c>
      <c r="D658" s="235">
        <v>2013.12</v>
      </c>
      <c r="E658" s="23" t="s">
        <v>316</v>
      </c>
      <c r="F658" s="24">
        <v>2388</v>
      </c>
      <c r="G658" s="24">
        <v>3995</v>
      </c>
      <c r="H658" s="29" t="s">
        <v>1023</v>
      </c>
      <c r="I658" s="26" t="s">
        <v>53</v>
      </c>
      <c r="J658" s="27"/>
      <c r="K658" s="231"/>
    </row>
    <row r="659" spans="1:11" s="5" customFormat="1" ht="33" customHeight="1" x14ac:dyDescent="0.2">
      <c r="A659" s="21">
        <f t="shared" si="22"/>
        <v>630</v>
      </c>
      <c r="B659" s="28" t="s">
        <v>1709</v>
      </c>
      <c r="C659" s="28" t="s">
        <v>1673</v>
      </c>
      <c r="D659" s="235">
        <v>2013.12</v>
      </c>
      <c r="E659" s="23" t="s">
        <v>316</v>
      </c>
      <c r="F659" s="24">
        <v>1077</v>
      </c>
      <c r="G659" s="24">
        <v>1655</v>
      </c>
      <c r="H659" s="29" t="s">
        <v>1023</v>
      </c>
      <c r="I659" s="26" t="s">
        <v>53</v>
      </c>
      <c r="J659" s="27"/>
      <c r="K659" s="231"/>
    </row>
    <row r="660" spans="1:11" s="5" customFormat="1" ht="33" customHeight="1" x14ac:dyDescent="0.2">
      <c r="A660" s="21">
        <f t="shared" si="22"/>
        <v>631</v>
      </c>
      <c r="B660" s="28" t="s">
        <v>1710</v>
      </c>
      <c r="C660" s="28" t="s">
        <v>1711</v>
      </c>
      <c r="D660" s="235">
        <v>2013.12</v>
      </c>
      <c r="E660" s="23" t="s">
        <v>316</v>
      </c>
      <c r="F660" s="24">
        <v>885</v>
      </c>
      <c r="G660" s="24">
        <v>1309</v>
      </c>
      <c r="H660" s="29" t="s">
        <v>1023</v>
      </c>
      <c r="I660" s="26" t="s">
        <v>53</v>
      </c>
      <c r="J660" s="27"/>
      <c r="K660" s="231"/>
    </row>
    <row r="661" spans="1:11" s="5" customFormat="1" ht="33" customHeight="1" x14ac:dyDescent="0.2">
      <c r="A661" s="21">
        <f t="shared" si="22"/>
        <v>632</v>
      </c>
      <c r="B661" s="28" t="s">
        <v>1712</v>
      </c>
      <c r="C661" s="28" t="s">
        <v>1678</v>
      </c>
      <c r="D661" s="235">
        <v>2013.12</v>
      </c>
      <c r="E661" s="23" t="s">
        <v>316</v>
      </c>
      <c r="F661" s="24">
        <v>1149</v>
      </c>
      <c r="G661" s="24">
        <v>1852</v>
      </c>
      <c r="H661" s="29" t="s">
        <v>1023</v>
      </c>
      <c r="I661" s="26" t="s">
        <v>53</v>
      </c>
      <c r="J661" s="27"/>
      <c r="K661" s="231"/>
    </row>
    <row r="662" spans="1:11" s="5" customFormat="1" ht="33" customHeight="1" x14ac:dyDescent="0.2">
      <c r="A662" s="21">
        <f t="shared" si="22"/>
        <v>633</v>
      </c>
      <c r="B662" s="28" t="s">
        <v>1713</v>
      </c>
      <c r="C662" s="28" t="s">
        <v>1673</v>
      </c>
      <c r="D662" s="233">
        <v>2014.01</v>
      </c>
      <c r="E662" s="52" t="s">
        <v>318</v>
      </c>
      <c r="F662" s="53">
        <v>2165</v>
      </c>
      <c r="G662" s="24">
        <v>4133</v>
      </c>
      <c r="H662" s="29" t="s">
        <v>1035</v>
      </c>
      <c r="I662" s="26" t="s">
        <v>53</v>
      </c>
      <c r="J662" s="45"/>
      <c r="K662" s="231"/>
    </row>
    <row r="663" spans="1:11" s="5" customFormat="1" ht="33" customHeight="1" x14ac:dyDescent="0.2">
      <c r="A663" s="21">
        <f t="shared" si="22"/>
        <v>634</v>
      </c>
      <c r="B663" s="28" t="s">
        <v>1714</v>
      </c>
      <c r="C663" s="28" t="s">
        <v>1673</v>
      </c>
      <c r="D663" s="233">
        <v>2014.03</v>
      </c>
      <c r="E663" s="52" t="s">
        <v>145</v>
      </c>
      <c r="F663" s="53">
        <v>6354</v>
      </c>
      <c r="G663" s="24">
        <v>14958</v>
      </c>
      <c r="H663" s="29" t="s">
        <v>1035</v>
      </c>
      <c r="I663" s="26" t="s">
        <v>53</v>
      </c>
      <c r="J663" s="45"/>
      <c r="K663" s="231"/>
    </row>
    <row r="664" spans="1:11" s="5" customFormat="1" ht="33" customHeight="1" x14ac:dyDescent="0.2">
      <c r="A664" s="21">
        <f t="shared" si="22"/>
        <v>635</v>
      </c>
      <c r="B664" s="22" t="s">
        <v>1715</v>
      </c>
      <c r="C664" s="54" t="s">
        <v>1716</v>
      </c>
      <c r="D664" s="233">
        <v>2014.09</v>
      </c>
      <c r="E664" s="23" t="s">
        <v>195</v>
      </c>
      <c r="F664" s="24">
        <v>1298</v>
      </c>
      <c r="G664" s="24">
        <v>3808</v>
      </c>
      <c r="H664" s="29" t="s">
        <v>1035</v>
      </c>
      <c r="I664" s="26" t="s">
        <v>53</v>
      </c>
      <c r="J664" s="27"/>
      <c r="K664" s="231"/>
    </row>
    <row r="665" spans="1:11" s="5" customFormat="1" ht="33" customHeight="1" x14ac:dyDescent="0.2">
      <c r="A665" s="21">
        <f t="shared" si="22"/>
        <v>636</v>
      </c>
      <c r="B665" s="28" t="s">
        <v>1717</v>
      </c>
      <c r="C665" s="28" t="s">
        <v>1687</v>
      </c>
      <c r="D665" s="233" t="s">
        <v>1718</v>
      </c>
      <c r="E665" s="30" t="s">
        <v>235</v>
      </c>
      <c r="F665" s="31">
        <v>2862</v>
      </c>
      <c r="G665" s="31">
        <v>5851</v>
      </c>
      <c r="H665" s="32" t="s">
        <v>1667</v>
      </c>
      <c r="I665" s="33" t="s">
        <v>53</v>
      </c>
      <c r="J665" s="45"/>
      <c r="K665" s="231"/>
    </row>
    <row r="666" spans="1:11" s="5" customFormat="1" ht="33" customHeight="1" x14ac:dyDescent="0.2">
      <c r="A666" s="21">
        <f t="shared" si="22"/>
        <v>637</v>
      </c>
      <c r="B666" s="28" t="s">
        <v>1719</v>
      </c>
      <c r="C666" s="28" t="s">
        <v>1720</v>
      </c>
      <c r="D666" s="233">
        <v>2016.08</v>
      </c>
      <c r="E666" s="30" t="s">
        <v>180</v>
      </c>
      <c r="F666" s="31">
        <v>7966</v>
      </c>
      <c r="G666" s="31">
        <v>12274</v>
      </c>
      <c r="H666" s="32" t="s">
        <v>4</v>
      </c>
      <c r="I666" s="33" t="s">
        <v>53</v>
      </c>
      <c r="J666" s="45"/>
      <c r="K666" s="231"/>
    </row>
    <row r="667" spans="1:11" s="5" customFormat="1" ht="33" customHeight="1" x14ac:dyDescent="0.2">
      <c r="A667" s="21">
        <f t="shared" si="22"/>
        <v>638</v>
      </c>
      <c r="B667" s="28" t="s">
        <v>1721</v>
      </c>
      <c r="C667" s="28" t="s">
        <v>1720</v>
      </c>
      <c r="D667" s="233">
        <v>2016.09</v>
      </c>
      <c r="E667" s="30" t="s">
        <v>158</v>
      </c>
      <c r="F667" s="31">
        <v>2316</v>
      </c>
      <c r="G667" s="31">
        <v>4032</v>
      </c>
      <c r="H667" s="32" t="s">
        <v>4</v>
      </c>
      <c r="I667" s="33" t="s">
        <v>53</v>
      </c>
      <c r="J667" s="46"/>
      <c r="K667" s="231"/>
    </row>
    <row r="668" spans="1:11" s="5" customFormat="1" ht="33" customHeight="1" x14ac:dyDescent="0.2">
      <c r="A668" s="21">
        <f t="shared" si="22"/>
        <v>639</v>
      </c>
      <c r="B668" s="28" t="s">
        <v>1722</v>
      </c>
      <c r="C668" s="28" t="s">
        <v>1673</v>
      </c>
      <c r="D668" s="233" t="s">
        <v>978</v>
      </c>
      <c r="E668" s="30" t="s">
        <v>189</v>
      </c>
      <c r="F668" s="31">
        <v>7315</v>
      </c>
      <c r="G668" s="31">
        <v>12878</v>
      </c>
      <c r="H668" s="32" t="s">
        <v>4</v>
      </c>
      <c r="I668" s="33" t="s">
        <v>53</v>
      </c>
      <c r="J668" s="46"/>
      <c r="K668" s="231"/>
    </row>
    <row r="669" spans="1:11" s="5" customFormat="1" ht="33" customHeight="1" x14ac:dyDescent="0.2">
      <c r="A669" s="21">
        <f t="shared" si="22"/>
        <v>640</v>
      </c>
      <c r="B669" s="28" t="s">
        <v>1723</v>
      </c>
      <c r="C669" s="28" t="s">
        <v>1724</v>
      </c>
      <c r="D669" s="233">
        <v>2017.02</v>
      </c>
      <c r="E669" s="30" t="s">
        <v>146</v>
      </c>
      <c r="F669" s="62">
        <v>2067</v>
      </c>
      <c r="G669" s="31">
        <v>3497</v>
      </c>
      <c r="H669" s="32" t="s">
        <v>4</v>
      </c>
      <c r="I669" s="64" t="s">
        <v>1725</v>
      </c>
      <c r="J669" s="46"/>
      <c r="K669" s="231"/>
    </row>
    <row r="670" spans="1:11" s="5" customFormat="1" ht="33" customHeight="1" x14ac:dyDescent="0.2">
      <c r="A670" s="21">
        <f t="shared" si="22"/>
        <v>641</v>
      </c>
      <c r="B670" s="79" t="s">
        <v>1726</v>
      </c>
      <c r="C670" s="28" t="s">
        <v>1687</v>
      </c>
      <c r="D670" s="233">
        <v>2017.06</v>
      </c>
      <c r="E670" s="30" t="s">
        <v>94</v>
      </c>
      <c r="F670" s="31">
        <v>3750</v>
      </c>
      <c r="G670" s="31">
        <v>6817</v>
      </c>
      <c r="H670" s="32" t="s">
        <v>42</v>
      </c>
      <c r="I670" s="33" t="s">
        <v>53</v>
      </c>
      <c r="J670" s="46"/>
      <c r="K670" s="231"/>
    </row>
    <row r="671" spans="1:11" s="5" customFormat="1" ht="33" customHeight="1" x14ac:dyDescent="0.2">
      <c r="A671" s="21">
        <f t="shared" si="22"/>
        <v>642</v>
      </c>
      <c r="B671" s="79" t="s">
        <v>1727</v>
      </c>
      <c r="C671" s="28" t="s">
        <v>1720</v>
      </c>
      <c r="D671" s="233">
        <v>2017.11</v>
      </c>
      <c r="E671" s="30" t="s">
        <v>302</v>
      </c>
      <c r="F671" s="31">
        <v>363</v>
      </c>
      <c r="G671" s="31">
        <v>835</v>
      </c>
      <c r="H671" s="32" t="s">
        <v>4</v>
      </c>
      <c r="I671" s="33" t="s">
        <v>53</v>
      </c>
      <c r="J671" s="46"/>
      <c r="K671" s="231"/>
    </row>
    <row r="672" spans="1:11" s="5" customFormat="1" ht="33" customHeight="1" x14ac:dyDescent="0.2">
      <c r="A672" s="21">
        <f t="shared" si="22"/>
        <v>643</v>
      </c>
      <c r="B672" s="28" t="s">
        <v>1728</v>
      </c>
      <c r="C672" s="28" t="s">
        <v>1720</v>
      </c>
      <c r="D672" s="233">
        <v>2018.05</v>
      </c>
      <c r="E672" s="30" t="s">
        <v>1729</v>
      </c>
      <c r="F672" s="31">
        <v>1356</v>
      </c>
      <c r="G672" s="31">
        <v>2755</v>
      </c>
      <c r="H672" s="32" t="s">
        <v>2</v>
      </c>
      <c r="I672" s="33" t="s">
        <v>1661</v>
      </c>
      <c r="J672" s="46"/>
      <c r="K672" s="231"/>
    </row>
    <row r="673" spans="1:11" s="5" customFormat="1" ht="33" customHeight="1" x14ac:dyDescent="0.2">
      <c r="A673" s="21">
        <f t="shared" si="22"/>
        <v>644</v>
      </c>
      <c r="B673" s="22" t="s">
        <v>1731</v>
      </c>
      <c r="C673" s="28" t="s">
        <v>1687</v>
      </c>
      <c r="D673" s="244">
        <v>2019.02</v>
      </c>
      <c r="E673" s="22" t="s">
        <v>327</v>
      </c>
      <c r="F673" s="119">
        <v>7075</v>
      </c>
      <c r="G673" s="119">
        <v>15628</v>
      </c>
      <c r="H673" s="120" t="s">
        <v>853</v>
      </c>
      <c r="I673" s="121" t="s">
        <v>35</v>
      </c>
      <c r="J673" s="198" t="s">
        <v>1732</v>
      </c>
      <c r="K673" s="231"/>
    </row>
    <row r="674" spans="1:11" s="5" customFormat="1" ht="33" customHeight="1" x14ac:dyDescent="0.2">
      <c r="A674" s="21">
        <f t="shared" si="22"/>
        <v>645</v>
      </c>
      <c r="B674" s="28" t="s">
        <v>1733</v>
      </c>
      <c r="C674" s="28" t="s">
        <v>1687</v>
      </c>
      <c r="D674" s="233">
        <v>2019.09</v>
      </c>
      <c r="E674" s="111" t="s">
        <v>649</v>
      </c>
      <c r="F674" s="31">
        <v>2438</v>
      </c>
      <c r="G674" s="31">
        <v>5375</v>
      </c>
      <c r="H674" s="120" t="s">
        <v>1035</v>
      </c>
      <c r="I674" s="92" t="s">
        <v>53</v>
      </c>
      <c r="J674" s="27" t="s">
        <v>1734</v>
      </c>
      <c r="K674" s="231"/>
    </row>
    <row r="675" spans="1:11" s="5" customFormat="1" ht="33" customHeight="1" x14ac:dyDescent="0.2">
      <c r="A675" s="357" t="s">
        <v>836</v>
      </c>
      <c r="B675" s="358"/>
      <c r="C675" s="358"/>
      <c r="D675" s="358"/>
      <c r="E675" s="358"/>
      <c r="F675" s="358"/>
      <c r="G675" s="358"/>
      <c r="H675" s="358"/>
      <c r="I675" s="358"/>
      <c r="J675" s="359"/>
      <c r="K675" s="231"/>
    </row>
    <row r="676" spans="1:11" s="5" customFormat="1" ht="33" customHeight="1" x14ac:dyDescent="0.2">
      <c r="A676" s="21">
        <f>ROW()-30</f>
        <v>646</v>
      </c>
      <c r="B676" s="22" t="s">
        <v>1735</v>
      </c>
      <c r="C676" s="22" t="s">
        <v>836</v>
      </c>
      <c r="D676" s="235">
        <v>2010.01</v>
      </c>
      <c r="E676" s="23" t="s">
        <v>468</v>
      </c>
      <c r="F676" s="24">
        <v>1398</v>
      </c>
      <c r="G676" s="24">
        <v>2355</v>
      </c>
      <c r="H676" s="25" t="s">
        <v>4</v>
      </c>
      <c r="I676" s="26" t="s">
        <v>53</v>
      </c>
      <c r="J676" s="27"/>
      <c r="K676" s="231"/>
    </row>
    <row r="677" spans="1:11" s="5" customFormat="1" ht="33" customHeight="1" x14ac:dyDescent="0.2">
      <c r="A677" s="21">
        <f t="shared" ref="A677:A689" si="23">ROW()-30</f>
        <v>647</v>
      </c>
      <c r="B677" s="28" t="s">
        <v>1736</v>
      </c>
      <c r="C677" s="28" t="s">
        <v>836</v>
      </c>
      <c r="D677" s="235">
        <v>2013.07</v>
      </c>
      <c r="E677" s="23" t="s">
        <v>348</v>
      </c>
      <c r="F677" s="24">
        <v>299</v>
      </c>
      <c r="G677" s="24">
        <v>287</v>
      </c>
      <c r="H677" s="29" t="s">
        <v>868</v>
      </c>
      <c r="I677" s="26" t="s">
        <v>52</v>
      </c>
      <c r="J677" s="27"/>
      <c r="K677" s="231"/>
    </row>
    <row r="678" spans="1:11" s="5" customFormat="1" ht="33" customHeight="1" x14ac:dyDescent="0.2">
      <c r="A678" s="21">
        <f t="shared" si="23"/>
        <v>648</v>
      </c>
      <c r="B678" s="28" t="s">
        <v>1737</v>
      </c>
      <c r="C678" s="28" t="s">
        <v>1738</v>
      </c>
      <c r="D678" s="235">
        <v>2013.09</v>
      </c>
      <c r="E678" s="23" t="s">
        <v>151</v>
      </c>
      <c r="F678" s="24">
        <v>944</v>
      </c>
      <c r="G678" s="24">
        <v>1669</v>
      </c>
      <c r="H678" s="29" t="s">
        <v>853</v>
      </c>
      <c r="I678" s="26" t="s">
        <v>53</v>
      </c>
      <c r="J678" s="27" t="s">
        <v>1106</v>
      </c>
      <c r="K678" s="231"/>
    </row>
    <row r="679" spans="1:11" s="5" customFormat="1" ht="33" customHeight="1" x14ac:dyDescent="0.2">
      <c r="A679" s="21">
        <f t="shared" si="23"/>
        <v>649</v>
      </c>
      <c r="B679" s="22" t="s">
        <v>1739</v>
      </c>
      <c r="C679" s="55" t="s">
        <v>1738</v>
      </c>
      <c r="D679" s="235">
        <v>2013.12</v>
      </c>
      <c r="E679" s="23" t="s">
        <v>357</v>
      </c>
      <c r="F679" s="24">
        <v>753</v>
      </c>
      <c r="G679" s="24">
        <v>1475</v>
      </c>
      <c r="H679" s="29" t="s">
        <v>853</v>
      </c>
      <c r="I679" s="26" t="s">
        <v>53</v>
      </c>
      <c r="J679" s="27"/>
      <c r="K679" s="231"/>
    </row>
    <row r="680" spans="1:11" s="5" customFormat="1" ht="33" customHeight="1" x14ac:dyDescent="0.2">
      <c r="A680" s="21">
        <f t="shared" si="23"/>
        <v>650</v>
      </c>
      <c r="B680" s="22" t="s">
        <v>1740</v>
      </c>
      <c r="C680" s="28" t="s">
        <v>862</v>
      </c>
      <c r="D680" s="233">
        <v>2014.07</v>
      </c>
      <c r="E680" s="23" t="s">
        <v>147</v>
      </c>
      <c r="F680" s="24">
        <v>477</v>
      </c>
      <c r="G680" s="24">
        <v>858</v>
      </c>
      <c r="H680" s="29" t="s">
        <v>932</v>
      </c>
      <c r="I680" s="26" t="s">
        <v>53</v>
      </c>
      <c r="J680" s="27"/>
      <c r="K680" s="231"/>
    </row>
    <row r="681" spans="1:11" s="5" customFormat="1" ht="33" customHeight="1" x14ac:dyDescent="0.2">
      <c r="A681" s="21">
        <f t="shared" si="23"/>
        <v>651</v>
      </c>
      <c r="B681" s="28" t="s">
        <v>1741</v>
      </c>
      <c r="C681" s="54" t="s">
        <v>1738</v>
      </c>
      <c r="D681" s="233">
        <v>2015.04</v>
      </c>
      <c r="E681" s="30" t="s">
        <v>144</v>
      </c>
      <c r="F681" s="31">
        <v>168</v>
      </c>
      <c r="G681" s="31">
        <v>341</v>
      </c>
      <c r="H681" s="32" t="s">
        <v>1399</v>
      </c>
      <c r="I681" s="33" t="s">
        <v>1249</v>
      </c>
      <c r="J681" s="45" t="s">
        <v>1563</v>
      </c>
      <c r="K681" s="231"/>
    </row>
    <row r="682" spans="1:11" s="5" customFormat="1" ht="33" customHeight="1" x14ac:dyDescent="0.2">
      <c r="A682" s="21">
        <f t="shared" si="23"/>
        <v>652</v>
      </c>
      <c r="B682" s="28" t="s">
        <v>1742</v>
      </c>
      <c r="C682" s="89" t="s">
        <v>1738</v>
      </c>
      <c r="D682" s="233">
        <v>2015.09</v>
      </c>
      <c r="E682" s="30" t="s">
        <v>144</v>
      </c>
      <c r="F682" s="31">
        <v>362</v>
      </c>
      <c r="G682" s="31">
        <v>509</v>
      </c>
      <c r="H682" s="32" t="s">
        <v>1667</v>
      </c>
      <c r="I682" s="33" t="s">
        <v>1743</v>
      </c>
      <c r="J682" s="45" t="s">
        <v>1106</v>
      </c>
      <c r="K682" s="231"/>
    </row>
    <row r="683" spans="1:11" s="5" customFormat="1" ht="33" customHeight="1" x14ac:dyDescent="0.2">
      <c r="A683" s="21">
        <f t="shared" si="23"/>
        <v>653</v>
      </c>
      <c r="B683" s="28" t="s">
        <v>1744</v>
      </c>
      <c r="C683" s="95" t="s">
        <v>1738</v>
      </c>
      <c r="D683" s="233">
        <v>2016.12</v>
      </c>
      <c r="E683" s="30" t="s">
        <v>136</v>
      </c>
      <c r="F683" s="31">
        <v>368</v>
      </c>
      <c r="G683" s="31">
        <v>1251</v>
      </c>
      <c r="H683" s="32" t="s">
        <v>4</v>
      </c>
      <c r="I683" s="33" t="s">
        <v>1745</v>
      </c>
      <c r="J683" s="46"/>
      <c r="K683" s="231"/>
    </row>
    <row r="684" spans="1:11" s="5" customFormat="1" ht="33" customHeight="1" x14ac:dyDescent="0.2">
      <c r="A684" s="21">
        <f t="shared" si="23"/>
        <v>654</v>
      </c>
      <c r="B684" s="28" t="s">
        <v>1746</v>
      </c>
      <c r="C684" s="28" t="s">
        <v>862</v>
      </c>
      <c r="D684" s="233">
        <v>2017.03</v>
      </c>
      <c r="E684" s="30" t="s">
        <v>164</v>
      </c>
      <c r="F684" s="31">
        <v>271</v>
      </c>
      <c r="G684" s="31">
        <v>628</v>
      </c>
      <c r="H684" s="65" t="s">
        <v>1747</v>
      </c>
      <c r="I684" s="33" t="s">
        <v>1249</v>
      </c>
      <c r="J684" s="46"/>
      <c r="K684" s="231"/>
    </row>
    <row r="685" spans="1:11" s="5" customFormat="1" ht="33" customHeight="1" x14ac:dyDescent="0.2">
      <c r="A685" s="21">
        <f t="shared" si="23"/>
        <v>655</v>
      </c>
      <c r="B685" s="28" t="s">
        <v>1748</v>
      </c>
      <c r="C685" s="28" t="s">
        <v>1749</v>
      </c>
      <c r="D685" s="233">
        <v>2017.06</v>
      </c>
      <c r="E685" s="30" t="s">
        <v>110</v>
      </c>
      <c r="F685" s="31">
        <v>892</v>
      </c>
      <c r="G685" s="31">
        <v>2693</v>
      </c>
      <c r="H685" s="32" t="s">
        <v>42</v>
      </c>
      <c r="I685" s="33" t="s">
        <v>53</v>
      </c>
      <c r="J685" s="46"/>
      <c r="K685" s="231"/>
    </row>
    <row r="686" spans="1:11" ht="33" customHeight="1" x14ac:dyDescent="0.2">
      <c r="A686" s="21">
        <f t="shared" si="23"/>
        <v>656</v>
      </c>
      <c r="B686" s="78" t="s">
        <v>1750</v>
      </c>
      <c r="C686" s="55" t="s">
        <v>1749</v>
      </c>
      <c r="D686" s="224">
        <v>2017.12</v>
      </c>
      <c r="E686" s="81" t="s">
        <v>515</v>
      </c>
      <c r="F686" s="56">
        <v>327</v>
      </c>
      <c r="G686" s="56">
        <v>605</v>
      </c>
      <c r="H686" s="57" t="s">
        <v>42</v>
      </c>
      <c r="I686" s="58" t="s">
        <v>53</v>
      </c>
      <c r="J686" s="46"/>
    </row>
    <row r="687" spans="1:11" ht="33" customHeight="1" x14ac:dyDescent="0.2">
      <c r="A687" s="21">
        <f t="shared" si="23"/>
        <v>657</v>
      </c>
      <c r="B687" s="54" t="s">
        <v>1751</v>
      </c>
      <c r="C687" s="89" t="s">
        <v>862</v>
      </c>
      <c r="D687" s="224">
        <v>2020.01</v>
      </c>
      <c r="E687" s="96" t="s">
        <v>682</v>
      </c>
      <c r="F687" s="56">
        <v>368</v>
      </c>
      <c r="G687" s="56">
        <v>665</v>
      </c>
      <c r="H687" s="98" t="s">
        <v>43</v>
      </c>
      <c r="I687" s="94" t="s">
        <v>53</v>
      </c>
      <c r="J687" s="27" t="s">
        <v>1752</v>
      </c>
    </row>
    <row r="688" spans="1:11" ht="33" customHeight="1" x14ac:dyDescent="0.2">
      <c r="A688" s="21">
        <f t="shared" si="23"/>
        <v>658</v>
      </c>
      <c r="B688" s="54" t="s">
        <v>1753</v>
      </c>
      <c r="C688" s="95" t="s">
        <v>862</v>
      </c>
      <c r="D688" s="224">
        <v>2020.05</v>
      </c>
      <c r="E688" s="96" t="s">
        <v>1754</v>
      </c>
      <c r="F688" s="56">
        <v>467</v>
      </c>
      <c r="G688" s="56">
        <v>1037</v>
      </c>
      <c r="H688" s="98" t="s">
        <v>1399</v>
      </c>
      <c r="I688" s="94" t="s">
        <v>53</v>
      </c>
      <c r="J688" s="27" t="s">
        <v>1423</v>
      </c>
    </row>
    <row r="689" spans="1:11" ht="33" customHeight="1" thickBot="1" x14ac:dyDescent="0.25">
      <c r="A689" s="21">
        <f t="shared" si="23"/>
        <v>659</v>
      </c>
      <c r="B689" s="337" t="s">
        <v>2733</v>
      </c>
      <c r="C689" s="337" t="s">
        <v>1738</v>
      </c>
      <c r="D689" s="338">
        <v>2020.12</v>
      </c>
      <c r="E689" s="339" t="s">
        <v>114</v>
      </c>
      <c r="F689" s="340">
        <v>1465</v>
      </c>
      <c r="G689" s="340">
        <v>3098</v>
      </c>
      <c r="H689" s="341" t="s">
        <v>719</v>
      </c>
      <c r="I689" s="342" t="s">
        <v>53</v>
      </c>
      <c r="J689" s="354"/>
    </row>
    <row r="690" spans="1:11" s="5" customFormat="1" ht="33" customHeight="1" x14ac:dyDescent="0.2">
      <c r="A690" s="357" t="s">
        <v>604</v>
      </c>
      <c r="B690" s="358"/>
      <c r="C690" s="358"/>
      <c r="D690" s="358"/>
      <c r="E690" s="358"/>
      <c r="F690" s="358"/>
      <c r="G690" s="358"/>
      <c r="H690" s="358"/>
      <c r="I690" s="358"/>
      <c r="J690" s="359"/>
      <c r="K690" s="231"/>
    </row>
    <row r="691" spans="1:11" s="5" customFormat="1" ht="33" customHeight="1" x14ac:dyDescent="0.2">
      <c r="A691" s="217">
        <f>ROW()-31</f>
        <v>660</v>
      </c>
      <c r="B691" s="22" t="s">
        <v>1755</v>
      </c>
      <c r="C691" s="23" t="s">
        <v>604</v>
      </c>
      <c r="D691" s="244">
        <v>2019.02</v>
      </c>
      <c r="E691" s="22" t="s">
        <v>605</v>
      </c>
      <c r="F691" s="119">
        <v>681</v>
      </c>
      <c r="G691" s="119">
        <v>1548</v>
      </c>
      <c r="H691" s="120" t="s">
        <v>853</v>
      </c>
      <c r="I691" s="121" t="s">
        <v>35</v>
      </c>
      <c r="J691" s="113" t="s">
        <v>1659</v>
      </c>
      <c r="K691" s="231"/>
    </row>
    <row r="692" spans="1:11" s="5" customFormat="1" ht="33" customHeight="1" x14ac:dyDescent="0.2">
      <c r="A692" s="217">
        <f>ROW()-31</f>
        <v>661</v>
      </c>
      <c r="B692" s="28" t="s">
        <v>1756</v>
      </c>
      <c r="C692" s="89" t="s">
        <v>604</v>
      </c>
      <c r="D692" s="233">
        <v>2019.12</v>
      </c>
      <c r="E692" s="111" t="s">
        <v>718</v>
      </c>
      <c r="F692" s="31">
        <v>700</v>
      </c>
      <c r="G692" s="31">
        <v>1524</v>
      </c>
      <c r="H692" s="91" t="s">
        <v>43</v>
      </c>
      <c r="I692" s="92" t="s">
        <v>53</v>
      </c>
      <c r="J692" s="27" t="s">
        <v>1757</v>
      </c>
      <c r="K692" s="231"/>
    </row>
    <row r="693" spans="1:11" s="5" customFormat="1" ht="33" customHeight="1" x14ac:dyDescent="0.2">
      <c r="A693" s="217">
        <f>ROW()-31</f>
        <v>662</v>
      </c>
      <c r="B693" s="28" t="s">
        <v>1758</v>
      </c>
      <c r="C693" s="89" t="s">
        <v>604</v>
      </c>
      <c r="D693" s="233">
        <v>2020.02</v>
      </c>
      <c r="E693" s="111" t="s">
        <v>724</v>
      </c>
      <c r="F693" s="31">
        <v>848</v>
      </c>
      <c r="G693" s="31">
        <v>2159</v>
      </c>
      <c r="H693" s="91" t="s">
        <v>43</v>
      </c>
      <c r="I693" s="92" t="s">
        <v>53</v>
      </c>
      <c r="J693" s="27" t="s">
        <v>1759</v>
      </c>
      <c r="K693" s="231"/>
    </row>
    <row r="694" spans="1:11" s="5" customFormat="1" ht="33" customHeight="1" x14ac:dyDescent="0.2">
      <c r="A694" s="357" t="s">
        <v>1760</v>
      </c>
      <c r="B694" s="358"/>
      <c r="C694" s="358"/>
      <c r="D694" s="358"/>
      <c r="E694" s="358"/>
      <c r="F694" s="358"/>
      <c r="G694" s="358"/>
      <c r="H694" s="358"/>
      <c r="I694" s="358"/>
      <c r="J694" s="359"/>
      <c r="K694" s="231"/>
    </row>
    <row r="695" spans="1:11" s="5" customFormat="1" ht="33" customHeight="1" x14ac:dyDescent="0.2">
      <c r="A695" s="21">
        <f>ROW()-32</f>
        <v>663</v>
      </c>
      <c r="B695" s="22" t="s">
        <v>1761</v>
      </c>
      <c r="C695" s="54" t="s">
        <v>1760</v>
      </c>
      <c r="D695" s="233">
        <v>2014.07</v>
      </c>
      <c r="E695" s="23" t="s">
        <v>195</v>
      </c>
      <c r="F695" s="24">
        <v>1055</v>
      </c>
      <c r="G695" s="24">
        <v>2331</v>
      </c>
      <c r="H695" s="29" t="s">
        <v>1448</v>
      </c>
      <c r="I695" s="26" t="s">
        <v>53</v>
      </c>
      <c r="J695" s="27"/>
      <c r="K695" s="231"/>
    </row>
    <row r="696" spans="1:11" s="5" customFormat="1" ht="33" customHeight="1" x14ac:dyDescent="0.2">
      <c r="A696" s="21">
        <f>ROW()-32</f>
        <v>664</v>
      </c>
      <c r="B696" s="28" t="s">
        <v>1762</v>
      </c>
      <c r="C696" s="28" t="s">
        <v>1763</v>
      </c>
      <c r="D696" s="233">
        <v>2016.06</v>
      </c>
      <c r="E696" s="30" t="s">
        <v>211</v>
      </c>
      <c r="F696" s="31">
        <v>1177</v>
      </c>
      <c r="G696" s="31">
        <v>2834</v>
      </c>
      <c r="H696" s="32" t="s">
        <v>938</v>
      </c>
      <c r="I696" s="33" t="s">
        <v>53</v>
      </c>
      <c r="J696" s="46"/>
      <c r="K696" s="231"/>
    </row>
    <row r="697" spans="1:11" s="5" customFormat="1" ht="33" customHeight="1" x14ac:dyDescent="0.2">
      <c r="A697" s="357" t="s">
        <v>1764</v>
      </c>
      <c r="B697" s="358"/>
      <c r="C697" s="358"/>
      <c r="D697" s="358"/>
      <c r="E697" s="358"/>
      <c r="F697" s="358"/>
      <c r="G697" s="358"/>
      <c r="H697" s="358"/>
      <c r="I697" s="358"/>
      <c r="J697" s="359"/>
      <c r="K697" s="231"/>
    </row>
    <row r="698" spans="1:11" s="5" customFormat="1" ht="33" customHeight="1" x14ac:dyDescent="0.2">
      <c r="A698" s="21">
        <f>ROW()-33</f>
        <v>665</v>
      </c>
      <c r="B698" s="22" t="s">
        <v>1765</v>
      </c>
      <c r="C698" s="22" t="s">
        <v>1766</v>
      </c>
      <c r="D698" s="235">
        <v>1993.01</v>
      </c>
      <c r="E698" s="23" t="s">
        <v>86</v>
      </c>
      <c r="F698" s="24">
        <v>3977</v>
      </c>
      <c r="G698" s="24">
        <v>6146</v>
      </c>
      <c r="H698" s="29" t="s">
        <v>2</v>
      </c>
      <c r="I698" s="26" t="s">
        <v>1767</v>
      </c>
      <c r="J698" s="27"/>
      <c r="K698" s="231"/>
    </row>
    <row r="699" spans="1:11" s="5" customFormat="1" ht="33" customHeight="1" x14ac:dyDescent="0.2">
      <c r="A699" s="21">
        <f t="shared" ref="A699:A762" si="24">ROW()-33</f>
        <v>666</v>
      </c>
      <c r="B699" s="22" t="s">
        <v>1768</v>
      </c>
      <c r="C699" s="47" t="s">
        <v>1766</v>
      </c>
      <c r="D699" s="235">
        <v>1994.04</v>
      </c>
      <c r="E699" s="23" t="s">
        <v>86</v>
      </c>
      <c r="F699" s="24">
        <v>2900</v>
      </c>
      <c r="G699" s="24">
        <v>4471</v>
      </c>
      <c r="H699" s="25" t="s">
        <v>2</v>
      </c>
      <c r="I699" s="26" t="s">
        <v>53</v>
      </c>
      <c r="J699" s="27"/>
      <c r="K699" s="231"/>
    </row>
    <row r="700" spans="1:11" s="5" customFormat="1" ht="33" customHeight="1" x14ac:dyDescent="0.2">
      <c r="A700" s="21">
        <f t="shared" si="24"/>
        <v>667</v>
      </c>
      <c r="B700" s="22" t="s">
        <v>1769</v>
      </c>
      <c r="C700" s="22" t="s">
        <v>864</v>
      </c>
      <c r="D700" s="235">
        <v>2000.09</v>
      </c>
      <c r="E700" s="23" t="s">
        <v>483</v>
      </c>
      <c r="F700" s="24">
        <v>3254</v>
      </c>
      <c r="G700" s="24">
        <v>4345</v>
      </c>
      <c r="H700" s="25" t="s">
        <v>2</v>
      </c>
      <c r="I700" s="26" t="s">
        <v>53</v>
      </c>
      <c r="J700" s="27"/>
      <c r="K700" s="231"/>
    </row>
    <row r="701" spans="1:11" s="5" customFormat="1" ht="33" customHeight="1" x14ac:dyDescent="0.2">
      <c r="A701" s="21">
        <f t="shared" si="24"/>
        <v>668</v>
      </c>
      <c r="B701" s="22" t="s">
        <v>1770</v>
      </c>
      <c r="C701" s="22" t="s">
        <v>1766</v>
      </c>
      <c r="D701" s="235">
        <v>2002.02</v>
      </c>
      <c r="E701" s="23" t="s">
        <v>484</v>
      </c>
      <c r="F701" s="24">
        <v>2933</v>
      </c>
      <c r="G701" s="24">
        <v>3222</v>
      </c>
      <c r="H701" s="25" t="s">
        <v>2</v>
      </c>
      <c r="I701" s="26" t="s">
        <v>53</v>
      </c>
      <c r="J701" s="27"/>
      <c r="K701" s="231"/>
    </row>
    <row r="702" spans="1:11" s="5" customFormat="1" ht="33" customHeight="1" x14ac:dyDescent="0.2">
      <c r="A702" s="21">
        <f t="shared" si="24"/>
        <v>669</v>
      </c>
      <c r="B702" s="22" t="s">
        <v>1771</v>
      </c>
      <c r="C702" s="22" t="s">
        <v>1766</v>
      </c>
      <c r="D702" s="235">
        <v>2003.08</v>
      </c>
      <c r="E702" s="23" t="s">
        <v>485</v>
      </c>
      <c r="F702" s="24">
        <v>3804</v>
      </c>
      <c r="G702" s="24">
        <v>4760</v>
      </c>
      <c r="H702" s="25" t="s">
        <v>2</v>
      </c>
      <c r="I702" s="26" t="s">
        <v>53</v>
      </c>
      <c r="J702" s="27"/>
      <c r="K702" s="231"/>
    </row>
    <row r="703" spans="1:11" s="5" customFormat="1" ht="33" customHeight="1" x14ac:dyDescent="0.2">
      <c r="A703" s="21">
        <f t="shared" si="24"/>
        <v>670</v>
      </c>
      <c r="B703" s="22" t="s">
        <v>1772</v>
      </c>
      <c r="C703" s="22" t="s">
        <v>1766</v>
      </c>
      <c r="D703" s="235">
        <v>2005.09</v>
      </c>
      <c r="E703" s="23" t="s">
        <v>490</v>
      </c>
      <c r="F703" s="24">
        <v>2277</v>
      </c>
      <c r="G703" s="24">
        <v>5936</v>
      </c>
      <c r="H703" s="29" t="s">
        <v>2</v>
      </c>
      <c r="I703" s="26" t="s">
        <v>53</v>
      </c>
      <c r="J703" s="27"/>
      <c r="K703" s="231"/>
    </row>
    <row r="704" spans="1:11" s="5" customFormat="1" ht="33" customHeight="1" x14ac:dyDescent="0.2">
      <c r="A704" s="21">
        <f t="shared" si="24"/>
        <v>671</v>
      </c>
      <c r="B704" s="22" t="s">
        <v>1773</v>
      </c>
      <c r="C704" s="22" t="s">
        <v>1764</v>
      </c>
      <c r="D704" s="235">
        <v>2005.09</v>
      </c>
      <c r="E704" s="23" t="s">
        <v>108</v>
      </c>
      <c r="F704" s="24">
        <v>1159</v>
      </c>
      <c r="G704" s="24">
        <v>1510</v>
      </c>
      <c r="H704" s="29" t="s">
        <v>2</v>
      </c>
      <c r="I704" s="26" t="s">
        <v>53</v>
      </c>
      <c r="J704" s="27"/>
      <c r="K704" s="231"/>
    </row>
    <row r="705" spans="1:11" s="5" customFormat="1" ht="33" customHeight="1" x14ac:dyDescent="0.2">
      <c r="A705" s="21">
        <f t="shared" si="24"/>
        <v>672</v>
      </c>
      <c r="B705" s="22" t="s">
        <v>1774</v>
      </c>
      <c r="C705" s="22" t="s">
        <v>1775</v>
      </c>
      <c r="D705" s="235" t="s">
        <v>1776</v>
      </c>
      <c r="E705" s="23" t="s">
        <v>489</v>
      </c>
      <c r="F705" s="24">
        <v>2054</v>
      </c>
      <c r="G705" s="24">
        <v>2353</v>
      </c>
      <c r="H705" s="29" t="s">
        <v>2</v>
      </c>
      <c r="I705" s="26" t="s">
        <v>53</v>
      </c>
      <c r="J705" s="27"/>
      <c r="K705" s="231"/>
    </row>
    <row r="706" spans="1:11" s="5" customFormat="1" ht="33" customHeight="1" x14ac:dyDescent="0.2">
      <c r="A706" s="21">
        <f t="shared" si="24"/>
        <v>673</v>
      </c>
      <c r="B706" s="28" t="s">
        <v>1777</v>
      </c>
      <c r="C706" s="28" t="s">
        <v>1764</v>
      </c>
      <c r="D706" s="233">
        <v>2007.03</v>
      </c>
      <c r="E706" s="30" t="s">
        <v>492</v>
      </c>
      <c r="F706" s="31">
        <v>2361</v>
      </c>
      <c r="G706" s="31">
        <v>2303</v>
      </c>
      <c r="H706" s="197" t="s">
        <v>2</v>
      </c>
      <c r="I706" s="26" t="s">
        <v>53</v>
      </c>
      <c r="J706" s="46"/>
      <c r="K706" s="231"/>
    </row>
    <row r="707" spans="1:11" s="5" customFormat="1" ht="33" customHeight="1" x14ac:dyDescent="0.2">
      <c r="A707" s="21">
        <f t="shared" si="24"/>
        <v>674</v>
      </c>
      <c r="B707" s="28" t="s">
        <v>1778</v>
      </c>
      <c r="C707" s="28" t="s">
        <v>1779</v>
      </c>
      <c r="D707" s="233">
        <v>2007.04</v>
      </c>
      <c r="E707" s="30" t="s">
        <v>398</v>
      </c>
      <c r="F707" s="31">
        <v>3201</v>
      </c>
      <c r="G707" s="31">
        <v>4558</v>
      </c>
      <c r="H707" s="197" t="s">
        <v>2</v>
      </c>
      <c r="I707" s="26" t="s">
        <v>53</v>
      </c>
      <c r="J707" s="46"/>
      <c r="K707" s="231"/>
    </row>
    <row r="708" spans="1:11" s="5" customFormat="1" ht="33" customHeight="1" x14ac:dyDescent="0.2">
      <c r="A708" s="21">
        <f t="shared" si="24"/>
        <v>675</v>
      </c>
      <c r="B708" s="28" t="s">
        <v>11</v>
      </c>
      <c r="C708" s="54" t="s">
        <v>864</v>
      </c>
      <c r="D708" s="233">
        <v>2007.07</v>
      </c>
      <c r="E708" s="30" t="s">
        <v>348</v>
      </c>
      <c r="F708" s="31">
        <v>3050</v>
      </c>
      <c r="G708" s="31">
        <v>3761</v>
      </c>
      <c r="H708" s="197" t="s">
        <v>2</v>
      </c>
      <c r="I708" s="33" t="s">
        <v>53</v>
      </c>
      <c r="J708" s="46"/>
      <c r="K708" s="231"/>
    </row>
    <row r="709" spans="1:11" s="5" customFormat="1" ht="33" customHeight="1" x14ac:dyDescent="0.2">
      <c r="A709" s="21">
        <f t="shared" si="24"/>
        <v>676</v>
      </c>
      <c r="B709" s="28" t="s">
        <v>14</v>
      </c>
      <c r="C709" s="28" t="s">
        <v>1779</v>
      </c>
      <c r="D709" s="233">
        <v>2007.08</v>
      </c>
      <c r="E709" s="30" t="s">
        <v>135</v>
      </c>
      <c r="F709" s="31">
        <v>3184</v>
      </c>
      <c r="G709" s="31">
        <v>4702</v>
      </c>
      <c r="H709" s="197" t="s">
        <v>2</v>
      </c>
      <c r="I709" s="33" t="s">
        <v>53</v>
      </c>
      <c r="J709" s="46"/>
      <c r="K709" s="231"/>
    </row>
    <row r="710" spans="1:11" s="5" customFormat="1" ht="33" customHeight="1" x14ac:dyDescent="0.2">
      <c r="A710" s="21">
        <f t="shared" si="24"/>
        <v>677</v>
      </c>
      <c r="B710" s="28" t="s">
        <v>12</v>
      </c>
      <c r="C710" s="28" t="s">
        <v>1780</v>
      </c>
      <c r="D710" s="233">
        <v>2007.09</v>
      </c>
      <c r="E710" s="30" t="s">
        <v>348</v>
      </c>
      <c r="F710" s="31">
        <v>4042</v>
      </c>
      <c r="G710" s="31">
        <v>5393</v>
      </c>
      <c r="H710" s="197" t="s">
        <v>2</v>
      </c>
      <c r="I710" s="33" t="s">
        <v>53</v>
      </c>
      <c r="J710" s="46"/>
      <c r="K710" s="231"/>
    </row>
    <row r="711" spans="1:11" s="5" customFormat="1" ht="33" customHeight="1" x14ac:dyDescent="0.2">
      <c r="A711" s="21">
        <f t="shared" si="24"/>
        <v>678</v>
      </c>
      <c r="B711" s="28" t="s">
        <v>1781</v>
      </c>
      <c r="C711" s="54" t="s">
        <v>1780</v>
      </c>
      <c r="D711" s="233">
        <v>2007.11</v>
      </c>
      <c r="E711" s="30" t="s">
        <v>348</v>
      </c>
      <c r="F711" s="31">
        <v>6533</v>
      </c>
      <c r="G711" s="31">
        <v>8999</v>
      </c>
      <c r="H711" s="32" t="s">
        <v>2</v>
      </c>
      <c r="I711" s="33" t="s">
        <v>53</v>
      </c>
      <c r="J711" s="46"/>
      <c r="K711" s="231"/>
    </row>
    <row r="712" spans="1:11" s="5" customFormat="1" ht="33" customHeight="1" x14ac:dyDescent="0.2">
      <c r="A712" s="21">
        <f t="shared" si="24"/>
        <v>679</v>
      </c>
      <c r="B712" s="22" t="s">
        <v>1782</v>
      </c>
      <c r="C712" s="28" t="s">
        <v>1775</v>
      </c>
      <c r="D712" s="233">
        <v>2008.01</v>
      </c>
      <c r="E712" s="30" t="s">
        <v>348</v>
      </c>
      <c r="F712" s="31">
        <v>1449</v>
      </c>
      <c r="G712" s="31">
        <v>2200</v>
      </c>
      <c r="H712" s="32" t="s">
        <v>2</v>
      </c>
      <c r="I712" s="33" t="s">
        <v>53</v>
      </c>
      <c r="J712" s="46"/>
      <c r="K712" s="231"/>
    </row>
    <row r="713" spans="1:11" s="5" customFormat="1" ht="33" customHeight="1" x14ac:dyDescent="0.2">
      <c r="A713" s="21">
        <f t="shared" si="24"/>
        <v>680</v>
      </c>
      <c r="B713" s="22" t="s">
        <v>1783</v>
      </c>
      <c r="C713" s="54" t="s">
        <v>1784</v>
      </c>
      <c r="D713" s="233">
        <v>2008.04</v>
      </c>
      <c r="E713" s="30" t="s">
        <v>348</v>
      </c>
      <c r="F713" s="31">
        <v>2930</v>
      </c>
      <c r="G713" s="31">
        <v>4108</v>
      </c>
      <c r="H713" s="32" t="s">
        <v>4</v>
      </c>
      <c r="I713" s="33" t="s">
        <v>53</v>
      </c>
      <c r="J713" s="46"/>
      <c r="K713" s="231"/>
    </row>
    <row r="714" spans="1:11" s="5" customFormat="1" ht="33" customHeight="1" x14ac:dyDescent="0.2">
      <c r="A714" s="21">
        <f t="shared" si="24"/>
        <v>681</v>
      </c>
      <c r="B714" s="22" t="s">
        <v>1785</v>
      </c>
      <c r="C714" s="28" t="s">
        <v>1786</v>
      </c>
      <c r="D714" s="233">
        <v>2008.12</v>
      </c>
      <c r="E714" s="30" t="s">
        <v>460</v>
      </c>
      <c r="F714" s="24">
        <v>1245</v>
      </c>
      <c r="G714" s="24">
        <v>2148</v>
      </c>
      <c r="H714" s="32" t="s">
        <v>853</v>
      </c>
      <c r="I714" s="26" t="s">
        <v>53</v>
      </c>
      <c r="J714" s="27"/>
      <c r="K714" s="231"/>
    </row>
    <row r="715" spans="1:11" s="5" customFormat="1" ht="33" customHeight="1" x14ac:dyDescent="0.2">
      <c r="A715" s="21">
        <f t="shared" si="24"/>
        <v>682</v>
      </c>
      <c r="B715" s="22" t="s">
        <v>1787</v>
      </c>
      <c r="C715" s="28" t="s">
        <v>1788</v>
      </c>
      <c r="D715" s="233">
        <v>2008.12</v>
      </c>
      <c r="E715" s="30" t="s">
        <v>189</v>
      </c>
      <c r="F715" s="31">
        <v>6068</v>
      </c>
      <c r="G715" s="31">
        <v>7882</v>
      </c>
      <c r="H715" s="32" t="s">
        <v>1448</v>
      </c>
      <c r="I715" s="33" t="s">
        <v>53</v>
      </c>
      <c r="J715" s="27"/>
      <c r="K715" s="231"/>
    </row>
    <row r="716" spans="1:11" s="5" customFormat="1" ht="33" customHeight="1" x14ac:dyDescent="0.2">
      <c r="A716" s="21">
        <f t="shared" si="24"/>
        <v>683</v>
      </c>
      <c r="B716" s="22" t="s">
        <v>1789</v>
      </c>
      <c r="C716" s="28" t="s">
        <v>1764</v>
      </c>
      <c r="D716" s="235">
        <v>2009.01</v>
      </c>
      <c r="E716" s="23" t="s">
        <v>348</v>
      </c>
      <c r="F716" s="24">
        <v>2769</v>
      </c>
      <c r="G716" s="24">
        <v>5657</v>
      </c>
      <c r="H716" s="25" t="s">
        <v>4</v>
      </c>
      <c r="I716" s="26" t="s">
        <v>53</v>
      </c>
      <c r="J716" s="27"/>
      <c r="K716" s="231"/>
    </row>
    <row r="717" spans="1:11" s="5" customFormat="1" ht="33" customHeight="1" x14ac:dyDescent="0.2">
      <c r="A717" s="21">
        <f t="shared" si="24"/>
        <v>684</v>
      </c>
      <c r="B717" s="22" t="s">
        <v>1790</v>
      </c>
      <c r="C717" s="28" t="s">
        <v>1764</v>
      </c>
      <c r="D717" s="235">
        <v>2009.03</v>
      </c>
      <c r="E717" s="23" t="s">
        <v>348</v>
      </c>
      <c r="F717" s="24">
        <v>4293</v>
      </c>
      <c r="G717" s="24">
        <v>8747</v>
      </c>
      <c r="H717" s="25" t="s">
        <v>2</v>
      </c>
      <c r="I717" s="26" t="s">
        <v>53</v>
      </c>
      <c r="J717" s="27"/>
      <c r="K717" s="231"/>
    </row>
    <row r="718" spans="1:11" s="5" customFormat="1" ht="33" customHeight="1" x14ac:dyDescent="0.2">
      <c r="A718" s="21">
        <f t="shared" si="24"/>
        <v>685</v>
      </c>
      <c r="B718" s="22" t="s">
        <v>1791</v>
      </c>
      <c r="C718" s="28" t="s">
        <v>1792</v>
      </c>
      <c r="D718" s="233">
        <v>2009.06</v>
      </c>
      <c r="E718" s="23" t="s">
        <v>468</v>
      </c>
      <c r="F718" s="24">
        <v>1982</v>
      </c>
      <c r="G718" s="24">
        <v>2426</v>
      </c>
      <c r="H718" s="25" t="s">
        <v>2</v>
      </c>
      <c r="I718" s="26" t="s">
        <v>53</v>
      </c>
      <c r="J718" s="27"/>
      <c r="K718" s="231"/>
    </row>
    <row r="719" spans="1:11" s="5" customFormat="1" ht="33" customHeight="1" x14ac:dyDescent="0.2">
      <c r="A719" s="21">
        <f t="shared" si="24"/>
        <v>686</v>
      </c>
      <c r="B719" s="22" t="s">
        <v>1793</v>
      </c>
      <c r="C719" s="28" t="s">
        <v>864</v>
      </c>
      <c r="D719" s="233">
        <v>2009.06</v>
      </c>
      <c r="E719" s="23" t="s">
        <v>469</v>
      </c>
      <c r="F719" s="24">
        <v>3445</v>
      </c>
      <c r="G719" s="24">
        <v>4812</v>
      </c>
      <c r="H719" s="25" t="s">
        <v>2</v>
      </c>
      <c r="I719" s="26" t="s">
        <v>53</v>
      </c>
      <c r="J719" s="27"/>
      <c r="K719" s="231"/>
    </row>
    <row r="720" spans="1:11" s="5" customFormat="1" ht="33" customHeight="1" x14ac:dyDescent="0.2">
      <c r="A720" s="21">
        <f t="shared" si="24"/>
        <v>687</v>
      </c>
      <c r="B720" s="22" t="s">
        <v>1794</v>
      </c>
      <c r="C720" s="28" t="s">
        <v>1764</v>
      </c>
      <c r="D720" s="233">
        <v>2009.07</v>
      </c>
      <c r="E720" s="23" t="s">
        <v>470</v>
      </c>
      <c r="F720" s="24">
        <v>3100</v>
      </c>
      <c r="G720" s="24">
        <v>3587</v>
      </c>
      <c r="H720" s="32" t="s">
        <v>853</v>
      </c>
      <c r="I720" s="26" t="s">
        <v>53</v>
      </c>
      <c r="J720" s="27"/>
      <c r="K720" s="231"/>
    </row>
    <row r="721" spans="1:11" s="5" customFormat="1" ht="33" customHeight="1" x14ac:dyDescent="0.2">
      <c r="A721" s="21">
        <f t="shared" si="24"/>
        <v>688</v>
      </c>
      <c r="B721" s="22" t="s">
        <v>1795</v>
      </c>
      <c r="C721" s="28" t="s">
        <v>1775</v>
      </c>
      <c r="D721" s="233">
        <v>2009.09</v>
      </c>
      <c r="E721" s="23" t="s">
        <v>472</v>
      </c>
      <c r="F721" s="24">
        <v>3010</v>
      </c>
      <c r="G721" s="24">
        <v>3504</v>
      </c>
      <c r="H721" s="32" t="s">
        <v>853</v>
      </c>
      <c r="I721" s="26" t="s">
        <v>53</v>
      </c>
      <c r="J721" s="27"/>
      <c r="K721" s="231"/>
    </row>
    <row r="722" spans="1:11" s="5" customFormat="1" ht="33" customHeight="1" x14ac:dyDescent="0.2">
      <c r="A722" s="21">
        <f t="shared" si="24"/>
        <v>689</v>
      </c>
      <c r="B722" s="22" t="s">
        <v>1796</v>
      </c>
      <c r="C722" s="28" t="s">
        <v>1764</v>
      </c>
      <c r="D722" s="235" t="s">
        <v>1797</v>
      </c>
      <c r="E722" s="23" t="s">
        <v>474</v>
      </c>
      <c r="F722" s="24">
        <v>1641</v>
      </c>
      <c r="G722" s="24">
        <v>3634</v>
      </c>
      <c r="H722" s="25" t="s">
        <v>4</v>
      </c>
      <c r="I722" s="26" t="s">
        <v>53</v>
      </c>
      <c r="J722" s="27"/>
      <c r="K722" s="231"/>
    </row>
    <row r="723" spans="1:11" s="5" customFormat="1" ht="33" customHeight="1" x14ac:dyDescent="0.2">
      <c r="A723" s="21">
        <f t="shared" si="24"/>
        <v>690</v>
      </c>
      <c r="B723" s="22" t="s">
        <v>1798</v>
      </c>
      <c r="C723" s="22" t="s">
        <v>1788</v>
      </c>
      <c r="D723" s="235">
        <v>2009.12</v>
      </c>
      <c r="E723" s="23" t="s">
        <v>340</v>
      </c>
      <c r="F723" s="24">
        <v>2518</v>
      </c>
      <c r="G723" s="24">
        <v>2616</v>
      </c>
      <c r="H723" s="29" t="s">
        <v>2</v>
      </c>
      <c r="I723" s="26" t="s">
        <v>53</v>
      </c>
      <c r="J723" s="27"/>
      <c r="K723" s="231"/>
    </row>
    <row r="724" spans="1:11" s="5" customFormat="1" ht="33" customHeight="1" x14ac:dyDescent="0.2">
      <c r="A724" s="21">
        <f t="shared" si="24"/>
        <v>691</v>
      </c>
      <c r="B724" s="22" t="s">
        <v>1799</v>
      </c>
      <c r="C724" s="47" t="s">
        <v>1786</v>
      </c>
      <c r="D724" s="235">
        <v>2009.12</v>
      </c>
      <c r="E724" s="23" t="s">
        <v>408</v>
      </c>
      <c r="F724" s="24">
        <v>3372</v>
      </c>
      <c r="G724" s="24">
        <v>3462</v>
      </c>
      <c r="H724" s="29" t="s">
        <v>2</v>
      </c>
      <c r="I724" s="26" t="s">
        <v>53</v>
      </c>
      <c r="J724" s="27"/>
      <c r="K724" s="231"/>
    </row>
    <row r="725" spans="1:11" s="5" customFormat="1" ht="33" customHeight="1" x14ac:dyDescent="0.2">
      <c r="A725" s="21">
        <f t="shared" si="24"/>
        <v>692</v>
      </c>
      <c r="B725" s="34" t="s">
        <v>1800</v>
      </c>
      <c r="C725" s="47" t="s">
        <v>1780</v>
      </c>
      <c r="D725" s="264">
        <v>2010.03</v>
      </c>
      <c r="E725" s="36" t="s">
        <v>478</v>
      </c>
      <c r="F725" s="37">
        <v>2933</v>
      </c>
      <c r="G725" s="37">
        <v>4605</v>
      </c>
      <c r="H725" s="25" t="s">
        <v>4</v>
      </c>
      <c r="I725" s="39" t="s">
        <v>53</v>
      </c>
      <c r="J725" s="27"/>
      <c r="K725" s="231"/>
    </row>
    <row r="726" spans="1:11" s="5" customFormat="1" ht="33" customHeight="1" x14ac:dyDescent="0.2">
      <c r="A726" s="21">
        <f t="shared" si="24"/>
        <v>693</v>
      </c>
      <c r="B726" s="40" t="s">
        <v>1801</v>
      </c>
      <c r="C726" s="47" t="s">
        <v>1802</v>
      </c>
      <c r="D726" s="267">
        <v>2010.04</v>
      </c>
      <c r="E726" s="42" t="s">
        <v>480</v>
      </c>
      <c r="F726" s="43">
        <v>3153</v>
      </c>
      <c r="G726" s="43">
        <v>5121</v>
      </c>
      <c r="H726" s="29" t="s">
        <v>2</v>
      </c>
      <c r="I726" s="44" t="s">
        <v>53</v>
      </c>
      <c r="J726" s="27"/>
      <c r="K726" s="231"/>
    </row>
    <row r="727" spans="1:11" s="5" customFormat="1" ht="33" customHeight="1" x14ac:dyDescent="0.2">
      <c r="A727" s="21">
        <f t="shared" si="24"/>
        <v>694</v>
      </c>
      <c r="B727" s="22" t="s">
        <v>1803</v>
      </c>
      <c r="C727" s="22" t="s">
        <v>1764</v>
      </c>
      <c r="D727" s="264">
        <v>2010.05</v>
      </c>
      <c r="E727" s="23" t="s">
        <v>251</v>
      </c>
      <c r="F727" s="24">
        <v>3777</v>
      </c>
      <c r="G727" s="24">
        <v>8536</v>
      </c>
      <c r="H727" s="29" t="s">
        <v>2</v>
      </c>
      <c r="I727" s="26" t="s">
        <v>53</v>
      </c>
      <c r="J727" s="27"/>
      <c r="K727" s="231"/>
    </row>
    <row r="728" spans="1:11" s="5" customFormat="1" ht="33" customHeight="1" x14ac:dyDescent="0.2">
      <c r="A728" s="21">
        <f t="shared" si="24"/>
        <v>695</v>
      </c>
      <c r="B728" s="22" t="s">
        <v>508</v>
      </c>
      <c r="C728" s="28" t="s">
        <v>1780</v>
      </c>
      <c r="D728" s="268">
        <v>2010.08</v>
      </c>
      <c r="E728" s="23" t="s">
        <v>408</v>
      </c>
      <c r="F728" s="24">
        <v>3282</v>
      </c>
      <c r="G728" s="24">
        <v>5046</v>
      </c>
      <c r="H728" s="29" t="s">
        <v>2</v>
      </c>
      <c r="I728" s="26" t="s">
        <v>53</v>
      </c>
      <c r="J728" s="27"/>
      <c r="K728" s="231"/>
    </row>
    <row r="729" spans="1:11" s="5" customFormat="1" ht="33" customHeight="1" x14ac:dyDescent="0.2">
      <c r="A729" s="21">
        <f t="shared" si="24"/>
        <v>696</v>
      </c>
      <c r="B729" s="22" t="s">
        <v>1804</v>
      </c>
      <c r="C729" s="28" t="s">
        <v>1788</v>
      </c>
      <c r="D729" s="237">
        <v>2010.09</v>
      </c>
      <c r="E729" s="23" t="s">
        <v>433</v>
      </c>
      <c r="F729" s="24">
        <v>4316</v>
      </c>
      <c r="G729" s="24">
        <v>6603</v>
      </c>
      <c r="H729" s="29" t="s">
        <v>2</v>
      </c>
      <c r="I729" s="26" t="s">
        <v>53</v>
      </c>
      <c r="J729" s="127"/>
      <c r="K729" s="231"/>
    </row>
    <row r="730" spans="1:11" s="5" customFormat="1" ht="33" customHeight="1" x14ac:dyDescent="0.2">
      <c r="A730" s="21">
        <f t="shared" si="24"/>
        <v>697</v>
      </c>
      <c r="B730" s="22" t="s">
        <v>1805</v>
      </c>
      <c r="C730" s="28" t="s">
        <v>1766</v>
      </c>
      <c r="D730" s="268">
        <v>2010.09</v>
      </c>
      <c r="E730" s="23" t="s">
        <v>348</v>
      </c>
      <c r="F730" s="24">
        <v>794</v>
      </c>
      <c r="G730" s="24">
        <v>1291</v>
      </c>
      <c r="H730" s="25" t="s">
        <v>4</v>
      </c>
      <c r="I730" s="153" t="s">
        <v>53</v>
      </c>
      <c r="J730" s="127"/>
      <c r="K730" s="231"/>
    </row>
    <row r="731" spans="1:11" s="5" customFormat="1" ht="33" customHeight="1" x14ac:dyDescent="0.2">
      <c r="A731" s="21">
        <f t="shared" si="24"/>
        <v>698</v>
      </c>
      <c r="B731" s="22" t="s">
        <v>66</v>
      </c>
      <c r="C731" s="28" t="s">
        <v>1792</v>
      </c>
      <c r="D731" s="237">
        <v>2010.09</v>
      </c>
      <c r="E731" s="23" t="s">
        <v>437</v>
      </c>
      <c r="F731" s="24">
        <v>3153</v>
      </c>
      <c r="G731" s="24">
        <v>2861</v>
      </c>
      <c r="H731" s="29" t="s">
        <v>2</v>
      </c>
      <c r="I731" s="26" t="s">
        <v>53</v>
      </c>
      <c r="J731" s="127"/>
      <c r="K731" s="231"/>
    </row>
    <row r="732" spans="1:11" s="5" customFormat="1" ht="33" customHeight="1" x14ac:dyDescent="0.2">
      <c r="A732" s="21">
        <f t="shared" si="24"/>
        <v>699</v>
      </c>
      <c r="B732" s="22" t="s">
        <v>1806</v>
      </c>
      <c r="C732" s="28" t="s">
        <v>1807</v>
      </c>
      <c r="D732" s="268">
        <v>2010.09</v>
      </c>
      <c r="E732" s="23" t="s">
        <v>438</v>
      </c>
      <c r="F732" s="24">
        <v>3067</v>
      </c>
      <c r="G732" s="24">
        <v>5173</v>
      </c>
      <c r="H732" s="29" t="s">
        <v>2</v>
      </c>
      <c r="I732" s="26" t="s">
        <v>53</v>
      </c>
      <c r="J732" s="127"/>
      <c r="K732" s="231"/>
    </row>
    <row r="733" spans="1:11" s="5" customFormat="1" ht="33" customHeight="1" x14ac:dyDescent="0.2">
      <c r="A733" s="21">
        <f t="shared" si="24"/>
        <v>700</v>
      </c>
      <c r="B733" s="22" t="s">
        <v>67</v>
      </c>
      <c r="C733" s="28" t="s">
        <v>864</v>
      </c>
      <c r="D733" s="237" t="s">
        <v>1808</v>
      </c>
      <c r="E733" s="23" t="s">
        <v>439</v>
      </c>
      <c r="F733" s="24">
        <v>3282</v>
      </c>
      <c r="G733" s="24">
        <v>4926</v>
      </c>
      <c r="H733" s="29" t="s">
        <v>2</v>
      </c>
      <c r="I733" s="26" t="s">
        <v>53</v>
      </c>
      <c r="J733" s="127"/>
      <c r="K733" s="231"/>
    </row>
    <row r="734" spans="1:11" s="5" customFormat="1" ht="33" customHeight="1" x14ac:dyDescent="0.2">
      <c r="A734" s="21">
        <f t="shared" si="24"/>
        <v>701</v>
      </c>
      <c r="B734" s="22" t="s">
        <v>1809</v>
      </c>
      <c r="C734" s="28" t="s">
        <v>1764</v>
      </c>
      <c r="D734" s="268">
        <v>2010.11</v>
      </c>
      <c r="E734" s="23" t="s">
        <v>161</v>
      </c>
      <c r="F734" s="24">
        <v>3667</v>
      </c>
      <c r="G734" s="24">
        <v>7351</v>
      </c>
      <c r="H734" s="25" t="s">
        <v>4</v>
      </c>
      <c r="I734" s="153" t="s">
        <v>53</v>
      </c>
      <c r="J734" s="127"/>
      <c r="K734" s="231"/>
    </row>
    <row r="735" spans="1:11" s="5" customFormat="1" ht="33" customHeight="1" x14ac:dyDescent="0.2">
      <c r="A735" s="21">
        <f t="shared" si="24"/>
        <v>702</v>
      </c>
      <c r="B735" s="22" t="s">
        <v>1810</v>
      </c>
      <c r="C735" s="54" t="s">
        <v>1788</v>
      </c>
      <c r="D735" s="237">
        <v>2010.12</v>
      </c>
      <c r="E735" s="23" t="s">
        <v>445</v>
      </c>
      <c r="F735" s="24">
        <v>1881</v>
      </c>
      <c r="G735" s="24">
        <v>1626</v>
      </c>
      <c r="H735" s="152" t="s">
        <v>2</v>
      </c>
      <c r="I735" s="153" t="s">
        <v>53</v>
      </c>
      <c r="J735" s="127"/>
      <c r="K735" s="231"/>
    </row>
    <row r="736" spans="1:11" s="5" customFormat="1" ht="33" customHeight="1" x14ac:dyDescent="0.2">
      <c r="A736" s="21">
        <f t="shared" si="24"/>
        <v>703</v>
      </c>
      <c r="B736" s="22" t="s">
        <v>1811</v>
      </c>
      <c r="C736" s="54" t="s">
        <v>1764</v>
      </c>
      <c r="D736" s="268">
        <v>2011.03</v>
      </c>
      <c r="E736" s="23" t="s">
        <v>448</v>
      </c>
      <c r="F736" s="24">
        <v>3415</v>
      </c>
      <c r="G736" s="24">
        <v>9173</v>
      </c>
      <c r="H736" s="29" t="s">
        <v>2</v>
      </c>
      <c r="I736" s="26" t="s">
        <v>53</v>
      </c>
      <c r="J736" s="127"/>
      <c r="K736" s="231"/>
    </row>
    <row r="737" spans="1:11" s="5" customFormat="1" ht="33" customHeight="1" x14ac:dyDescent="0.2">
      <c r="A737" s="21">
        <f t="shared" si="24"/>
        <v>704</v>
      </c>
      <c r="B737" s="22" t="s">
        <v>1812</v>
      </c>
      <c r="C737" s="28" t="s">
        <v>1813</v>
      </c>
      <c r="D737" s="237">
        <v>2011.04</v>
      </c>
      <c r="E737" s="23" t="s">
        <v>496</v>
      </c>
      <c r="F737" s="24">
        <v>2783</v>
      </c>
      <c r="G737" s="24">
        <v>2731</v>
      </c>
      <c r="H737" s="29" t="s">
        <v>2</v>
      </c>
      <c r="I737" s="26" t="s">
        <v>53</v>
      </c>
      <c r="J737" s="27"/>
      <c r="K737" s="231"/>
    </row>
    <row r="738" spans="1:11" s="5" customFormat="1" ht="33" customHeight="1" x14ac:dyDescent="0.2">
      <c r="A738" s="21">
        <f t="shared" si="24"/>
        <v>705</v>
      </c>
      <c r="B738" s="22" t="s">
        <v>1814</v>
      </c>
      <c r="C738" s="28" t="s">
        <v>1813</v>
      </c>
      <c r="D738" s="268">
        <v>2011.06</v>
      </c>
      <c r="E738" s="23" t="s">
        <v>455</v>
      </c>
      <c r="F738" s="24">
        <v>2554</v>
      </c>
      <c r="G738" s="24">
        <v>3326</v>
      </c>
      <c r="H738" s="29" t="s">
        <v>2</v>
      </c>
      <c r="I738" s="26" t="s">
        <v>53</v>
      </c>
      <c r="J738" s="27"/>
      <c r="K738" s="231"/>
    </row>
    <row r="739" spans="1:11" s="5" customFormat="1" ht="33" customHeight="1" x14ac:dyDescent="0.2">
      <c r="A739" s="21">
        <f t="shared" si="24"/>
        <v>706</v>
      </c>
      <c r="B739" s="22" t="s">
        <v>1815</v>
      </c>
      <c r="C739" s="54" t="s">
        <v>1788</v>
      </c>
      <c r="D739" s="233">
        <v>2011.06</v>
      </c>
      <c r="E739" s="23" t="s">
        <v>457</v>
      </c>
      <c r="F739" s="24">
        <v>2423</v>
      </c>
      <c r="G739" s="24">
        <v>2269</v>
      </c>
      <c r="H739" s="29" t="s">
        <v>2</v>
      </c>
      <c r="I739" s="26" t="s">
        <v>53</v>
      </c>
      <c r="J739" s="27"/>
      <c r="K739" s="231"/>
    </row>
    <row r="740" spans="1:11" s="5" customFormat="1" ht="33" customHeight="1" x14ac:dyDescent="0.2">
      <c r="A740" s="21">
        <f t="shared" si="24"/>
        <v>707</v>
      </c>
      <c r="B740" s="22" t="s">
        <v>1816</v>
      </c>
      <c r="C740" s="28" t="s">
        <v>1764</v>
      </c>
      <c r="D740" s="233">
        <v>2011.08</v>
      </c>
      <c r="E740" s="23" t="s">
        <v>387</v>
      </c>
      <c r="F740" s="24">
        <v>4880</v>
      </c>
      <c r="G740" s="24">
        <v>7535</v>
      </c>
      <c r="H740" s="29" t="s">
        <v>853</v>
      </c>
      <c r="I740" s="26" t="s">
        <v>53</v>
      </c>
      <c r="J740" s="27"/>
      <c r="K740" s="231"/>
    </row>
    <row r="741" spans="1:11" s="5" customFormat="1" ht="33" customHeight="1" x14ac:dyDescent="0.2">
      <c r="A741" s="21">
        <f t="shared" si="24"/>
        <v>708</v>
      </c>
      <c r="B741" s="22" t="s">
        <v>1817</v>
      </c>
      <c r="C741" s="54" t="s">
        <v>1764</v>
      </c>
      <c r="D741" s="233">
        <v>2011.09</v>
      </c>
      <c r="E741" s="23" t="s">
        <v>367</v>
      </c>
      <c r="F741" s="24">
        <v>3304</v>
      </c>
      <c r="G741" s="24">
        <v>7429</v>
      </c>
      <c r="H741" s="29" t="s">
        <v>868</v>
      </c>
      <c r="I741" s="26" t="s">
        <v>53</v>
      </c>
      <c r="J741" s="27"/>
      <c r="K741" s="231"/>
    </row>
    <row r="742" spans="1:11" s="5" customFormat="1" ht="33" customHeight="1" x14ac:dyDescent="0.2">
      <c r="A742" s="21">
        <f t="shared" si="24"/>
        <v>709</v>
      </c>
      <c r="B742" s="22" t="s">
        <v>1818</v>
      </c>
      <c r="C742" s="54" t="s">
        <v>1766</v>
      </c>
      <c r="D742" s="233">
        <v>2011.09</v>
      </c>
      <c r="E742" s="23" t="s">
        <v>1819</v>
      </c>
      <c r="F742" s="24">
        <v>1661</v>
      </c>
      <c r="G742" s="24">
        <v>2654</v>
      </c>
      <c r="H742" s="29" t="s">
        <v>1494</v>
      </c>
      <c r="I742" s="26" t="s">
        <v>53</v>
      </c>
      <c r="J742" s="27"/>
      <c r="K742" s="231"/>
    </row>
    <row r="743" spans="1:11" s="5" customFormat="1" ht="33" customHeight="1" x14ac:dyDescent="0.2">
      <c r="A743" s="21">
        <f t="shared" si="24"/>
        <v>710</v>
      </c>
      <c r="B743" s="22" t="s">
        <v>1820</v>
      </c>
      <c r="C743" s="28" t="s">
        <v>1764</v>
      </c>
      <c r="D743" s="233" t="s">
        <v>1821</v>
      </c>
      <c r="E743" s="23" t="s">
        <v>391</v>
      </c>
      <c r="F743" s="24">
        <v>2677</v>
      </c>
      <c r="G743" s="24">
        <v>3379</v>
      </c>
      <c r="H743" s="29" t="s">
        <v>853</v>
      </c>
      <c r="I743" s="26" t="s">
        <v>53</v>
      </c>
      <c r="J743" s="27"/>
      <c r="K743" s="231"/>
    </row>
    <row r="744" spans="1:11" s="5" customFormat="1" ht="33" customHeight="1" x14ac:dyDescent="0.2">
      <c r="A744" s="21">
        <f t="shared" si="24"/>
        <v>711</v>
      </c>
      <c r="B744" s="22" t="s">
        <v>48</v>
      </c>
      <c r="C744" s="28" t="s">
        <v>1775</v>
      </c>
      <c r="D744" s="233">
        <v>2011.12</v>
      </c>
      <c r="E744" s="23" t="s">
        <v>402</v>
      </c>
      <c r="F744" s="24">
        <v>2895</v>
      </c>
      <c r="G744" s="24">
        <v>5339</v>
      </c>
      <c r="H744" s="29" t="s">
        <v>853</v>
      </c>
      <c r="I744" s="26" t="s">
        <v>53</v>
      </c>
      <c r="J744" s="27"/>
      <c r="K744" s="231"/>
    </row>
    <row r="745" spans="1:11" s="5" customFormat="1" ht="33" customHeight="1" x14ac:dyDescent="0.2">
      <c r="A745" s="21">
        <f t="shared" si="24"/>
        <v>712</v>
      </c>
      <c r="B745" s="22" t="s">
        <v>1822</v>
      </c>
      <c r="C745" s="54" t="s">
        <v>1775</v>
      </c>
      <c r="D745" s="233">
        <v>2012.02</v>
      </c>
      <c r="E745" s="23" t="s">
        <v>340</v>
      </c>
      <c r="F745" s="24">
        <v>2724</v>
      </c>
      <c r="G745" s="24">
        <v>3119</v>
      </c>
      <c r="H745" s="29" t="s">
        <v>901</v>
      </c>
      <c r="I745" s="26" t="s">
        <v>53</v>
      </c>
      <c r="J745" s="27"/>
      <c r="K745" s="231"/>
    </row>
    <row r="746" spans="1:11" s="5" customFormat="1" ht="33" customHeight="1" x14ac:dyDescent="0.2">
      <c r="A746" s="21">
        <f t="shared" si="24"/>
        <v>713</v>
      </c>
      <c r="B746" s="22" t="s">
        <v>1823</v>
      </c>
      <c r="C746" s="28" t="s">
        <v>1788</v>
      </c>
      <c r="D746" s="233">
        <v>2012.02</v>
      </c>
      <c r="E746" s="23" t="s">
        <v>372</v>
      </c>
      <c r="F746" s="24">
        <v>1845</v>
      </c>
      <c r="G746" s="24">
        <v>2061</v>
      </c>
      <c r="H746" s="29" t="s">
        <v>853</v>
      </c>
      <c r="I746" s="26" t="s">
        <v>53</v>
      </c>
      <c r="J746" s="27"/>
      <c r="K746" s="231"/>
    </row>
    <row r="747" spans="1:11" s="5" customFormat="1" ht="33" customHeight="1" x14ac:dyDescent="0.2">
      <c r="A747" s="21">
        <f t="shared" si="24"/>
        <v>714</v>
      </c>
      <c r="B747" s="22" t="s">
        <v>1824</v>
      </c>
      <c r="C747" s="28" t="s">
        <v>1764</v>
      </c>
      <c r="D747" s="233">
        <v>2012.03</v>
      </c>
      <c r="E747" s="23" t="s">
        <v>410</v>
      </c>
      <c r="F747" s="24">
        <v>2492</v>
      </c>
      <c r="G747" s="24">
        <v>4051</v>
      </c>
      <c r="H747" s="29" t="s">
        <v>853</v>
      </c>
      <c r="I747" s="26" t="s">
        <v>53</v>
      </c>
      <c r="J747" s="27"/>
      <c r="K747" s="231"/>
    </row>
    <row r="748" spans="1:11" s="5" customFormat="1" ht="33" customHeight="1" x14ac:dyDescent="0.2">
      <c r="A748" s="21">
        <f t="shared" si="24"/>
        <v>715</v>
      </c>
      <c r="B748" s="22" t="s">
        <v>1825</v>
      </c>
      <c r="C748" s="54" t="s">
        <v>1766</v>
      </c>
      <c r="D748" s="233">
        <v>2012.03</v>
      </c>
      <c r="E748" s="23" t="s">
        <v>113</v>
      </c>
      <c r="F748" s="24">
        <v>4761</v>
      </c>
      <c r="G748" s="24">
        <v>6517</v>
      </c>
      <c r="H748" s="29" t="s">
        <v>1387</v>
      </c>
      <c r="I748" s="26" t="s">
        <v>53</v>
      </c>
      <c r="J748" s="27"/>
      <c r="K748" s="231"/>
    </row>
    <row r="749" spans="1:11" s="5" customFormat="1" ht="33" customHeight="1" x14ac:dyDescent="0.2">
      <c r="A749" s="21">
        <f t="shared" si="24"/>
        <v>716</v>
      </c>
      <c r="B749" s="22" t="s">
        <v>1826</v>
      </c>
      <c r="C749" s="54" t="s">
        <v>1788</v>
      </c>
      <c r="D749" s="233">
        <v>2012.03</v>
      </c>
      <c r="E749" s="23" t="s">
        <v>411</v>
      </c>
      <c r="F749" s="24">
        <v>2891</v>
      </c>
      <c r="G749" s="24">
        <v>2983</v>
      </c>
      <c r="H749" s="29" t="s">
        <v>1448</v>
      </c>
      <c r="I749" s="26" t="s">
        <v>53</v>
      </c>
      <c r="J749" s="27"/>
      <c r="K749" s="231"/>
    </row>
    <row r="750" spans="1:11" s="5" customFormat="1" ht="33" customHeight="1" x14ac:dyDescent="0.2">
      <c r="A750" s="21">
        <f t="shared" si="24"/>
        <v>717</v>
      </c>
      <c r="B750" s="22" t="s">
        <v>1827</v>
      </c>
      <c r="C750" s="28" t="s">
        <v>1780</v>
      </c>
      <c r="D750" s="235">
        <v>2012.06</v>
      </c>
      <c r="E750" s="23" t="s">
        <v>419</v>
      </c>
      <c r="F750" s="24">
        <v>2710</v>
      </c>
      <c r="G750" s="24">
        <v>5180</v>
      </c>
      <c r="H750" s="29" t="s">
        <v>2</v>
      </c>
      <c r="I750" s="26" t="s">
        <v>53</v>
      </c>
      <c r="J750" s="27"/>
      <c r="K750" s="231"/>
    </row>
    <row r="751" spans="1:11" s="5" customFormat="1" ht="33" customHeight="1" x14ac:dyDescent="0.2">
      <c r="A751" s="21">
        <f t="shared" si="24"/>
        <v>718</v>
      </c>
      <c r="B751" s="22" t="s">
        <v>1828</v>
      </c>
      <c r="C751" s="28" t="s">
        <v>1764</v>
      </c>
      <c r="D751" s="235">
        <v>2012.06</v>
      </c>
      <c r="E751" s="23" t="s">
        <v>421</v>
      </c>
      <c r="F751" s="24">
        <v>2625</v>
      </c>
      <c r="G751" s="24">
        <v>3407</v>
      </c>
      <c r="H751" s="29" t="s">
        <v>2</v>
      </c>
      <c r="I751" s="26" t="s">
        <v>53</v>
      </c>
      <c r="J751" s="27"/>
      <c r="K751" s="231"/>
    </row>
    <row r="752" spans="1:11" s="5" customFormat="1" ht="33" customHeight="1" x14ac:dyDescent="0.2">
      <c r="A752" s="21">
        <f t="shared" si="24"/>
        <v>719</v>
      </c>
      <c r="B752" s="22" t="s">
        <v>1829</v>
      </c>
      <c r="C752" s="28" t="s">
        <v>1766</v>
      </c>
      <c r="D752" s="235">
        <v>2012.06</v>
      </c>
      <c r="E752" s="23" t="s">
        <v>381</v>
      </c>
      <c r="F752" s="24">
        <v>3036</v>
      </c>
      <c r="G752" s="24">
        <v>2917</v>
      </c>
      <c r="H752" s="29" t="s">
        <v>2</v>
      </c>
      <c r="I752" s="26" t="s">
        <v>53</v>
      </c>
      <c r="J752" s="27"/>
      <c r="K752" s="231"/>
    </row>
    <row r="753" spans="1:11" s="5" customFormat="1" ht="33" customHeight="1" x14ac:dyDescent="0.2">
      <c r="A753" s="21">
        <f t="shared" si="24"/>
        <v>720</v>
      </c>
      <c r="B753" s="22" t="s">
        <v>1830</v>
      </c>
      <c r="C753" s="28" t="s">
        <v>864</v>
      </c>
      <c r="D753" s="235">
        <v>2012.07</v>
      </c>
      <c r="E753" s="23" t="s">
        <v>103</v>
      </c>
      <c r="F753" s="24">
        <v>3544</v>
      </c>
      <c r="G753" s="24">
        <v>5949</v>
      </c>
      <c r="H753" s="29" t="s">
        <v>938</v>
      </c>
      <c r="I753" s="26" t="s">
        <v>53</v>
      </c>
      <c r="J753" s="27"/>
      <c r="K753" s="231"/>
    </row>
    <row r="754" spans="1:11" s="5" customFormat="1" ht="33" customHeight="1" x14ac:dyDescent="0.2">
      <c r="A754" s="21">
        <f t="shared" si="24"/>
        <v>721</v>
      </c>
      <c r="B754" s="22" t="s">
        <v>1831</v>
      </c>
      <c r="C754" s="54" t="s">
        <v>1766</v>
      </c>
      <c r="D754" s="235">
        <v>2012.08</v>
      </c>
      <c r="E754" s="23" t="s">
        <v>360</v>
      </c>
      <c r="F754" s="24">
        <v>4779</v>
      </c>
      <c r="G754" s="24">
        <v>9492</v>
      </c>
      <c r="H754" s="29" t="s">
        <v>1494</v>
      </c>
      <c r="I754" s="26" t="s">
        <v>53</v>
      </c>
      <c r="J754" s="27" t="s">
        <v>1832</v>
      </c>
      <c r="K754" s="231"/>
    </row>
    <row r="755" spans="1:11" s="5" customFormat="1" ht="33" customHeight="1" x14ac:dyDescent="0.2">
      <c r="A755" s="21">
        <f t="shared" si="24"/>
        <v>722</v>
      </c>
      <c r="B755" s="22" t="s">
        <v>1833</v>
      </c>
      <c r="C755" s="28" t="s">
        <v>1788</v>
      </c>
      <c r="D755" s="235">
        <v>2012.08</v>
      </c>
      <c r="E755" s="23" t="s">
        <v>202</v>
      </c>
      <c r="F755" s="24">
        <v>5986</v>
      </c>
      <c r="G755" s="24">
        <v>7217</v>
      </c>
      <c r="H755" s="29" t="s">
        <v>853</v>
      </c>
      <c r="I755" s="26" t="s">
        <v>53</v>
      </c>
      <c r="J755" s="27"/>
      <c r="K755" s="231"/>
    </row>
    <row r="756" spans="1:11" s="5" customFormat="1" ht="33" customHeight="1" x14ac:dyDescent="0.2">
      <c r="A756" s="21">
        <f t="shared" si="24"/>
        <v>723</v>
      </c>
      <c r="B756" s="22" t="s">
        <v>1834</v>
      </c>
      <c r="C756" s="28" t="s">
        <v>1764</v>
      </c>
      <c r="D756" s="235">
        <v>2012.09</v>
      </c>
      <c r="E756" s="23" t="s">
        <v>363</v>
      </c>
      <c r="F756" s="24">
        <v>5620</v>
      </c>
      <c r="G756" s="24">
        <v>12790</v>
      </c>
      <c r="H756" s="29" t="s">
        <v>922</v>
      </c>
      <c r="I756" s="26" t="s">
        <v>53</v>
      </c>
      <c r="J756" s="27"/>
      <c r="K756" s="231"/>
    </row>
    <row r="757" spans="1:11" s="5" customFormat="1" ht="33" customHeight="1" x14ac:dyDescent="0.2">
      <c r="A757" s="21">
        <f t="shared" si="24"/>
        <v>724</v>
      </c>
      <c r="B757" s="22" t="s">
        <v>1835</v>
      </c>
      <c r="C757" s="54" t="s">
        <v>1764</v>
      </c>
      <c r="D757" s="235" t="s">
        <v>1836</v>
      </c>
      <c r="E757" s="23" t="s">
        <v>367</v>
      </c>
      <c r="F757" s="24">
        <v>244</v>
      </c>
      <c r="G757" s="24">
        <v>355</v>
      </c>
      <c r="H757" s="29" t="s">
        <v>1078</v>
      </c>
      <c r="I757" s="26" t="s">
        <v>53</v>
      </c>
      <c r="J757" s="27"/>
      <c r="K757" s="231"/>
    </row>
    <row r="758" spans="1:11" s="5" customFormat="1" ht="33" customHeight="1" x14ac:dyDescent="0.2">
      <c r="A758" s="21">
        <f t="shared" si="24"/>
        <v>725</v>
      </c>
      <c r="B758" s="28" t="s">
        <v>1837</v>
      </c>
      <c r="C758" s="28" t="s">
        <v>1764</v>
      </c>
      <c r="D758" s="233">
        <v>2012.11</v>
      </c>
      <c r="E758" s="23" t="s">
        <v>150</v>
      </c>
      <c r="F758" s="24">
        <v>2944</v>
      </c>
      <c r="G758" s="24">
        <v>5862</v>
      </c>
      <c r="H758" s="29" t="s">
        <v>922</v>
      </c>
      <c r="I758" s="26" t="s">
        <v>53</v>
      </c>
      <c r="J758" s="27"/>
      <c r="K758" s="231"/>
    </row>
    <row r="759" spans="1:11" s="5" customFormat="1" ht="33" customHeight="1" x14ac:dyDescent="0.2">
      <c r="A759" s="21">
        <f t="shared" si="24"/>
        <v>726</v>
      </c>
      <c r="B759" s="28" t="s">
        <v>1838</v>
      </c>
      <c r="C759" s="28" t="s">
        <v>1780</v>
      </c>
      <c r="D759" s="233">
        <v>2012.11</v>
      </c>
      <c r="E759" s="23" t="s">
        <v>369</v>
      </c>
      <c r="F759" s="24">
        <v>3702</v>
      </c>
      <c r="G759" s="24">
        <v>4814</v>
      </c>
      <c r="H759" s="29" t="s">
        <v>849</v>
      </c>
      <c r="I759" s="26" t="s">
        <v>53</v>
      </c>
      <c r="J759" s="27"/>
      <c r="K759" s="231"/>
    </row>
    <row r="760" spans="1:11" s="5" customFormat="1" ht="33" customHeight="1" x14ac:dyDescent="0.2">
      <c r="A760" s="21">
        <f t="shared" si="24"/>
        <v>727</v>
      </c>
      <c r="B760" s="28" t="s">
        <v>1839</v>
      </c>
      <c r="C760" s="54" t="s">
        <v>1813</v>
      </c>
      <c r="D760" s="235">
        <v>2012.12</v>
      </c>
      <c r="E760" s="23" t="s">
        <v>189</v>
      </c>
      <c r="F760" s="24">
        <v>2661</v>
      </c>
      <c r="G760" s="24">
        <v>3396</v>
      </c>
      <c r="H760" s="29" t="s">
        <v>849</v>
      </c>
      <c r="I760" s="26" t="s">
        <v>53</v>
      </c>
      <c r="J760" s="27"/>
      <c r="K760" s="231"/>
    </row>
    <row r="761" spans="1:11" s="5" customFormat="1" ht="33" customHeight="1" x14ac:dyDescent="0.2">
      <c r="A761" s="21">
        <f t="shared" si="24"/>
        <v>728</v>
      </c>
      <c r="B761" s="28" t="s">
        <v>1840</v>
      </c>
      <c r="C761" s="54" t="s">
        <v>1764</v>
      </c>
      <c r="D761" s="235">
        <v>2012.12</v>
      </c>
      <c r="E761" s="23" t="s">
        <v>371</v>
      </c>
      <c r="F761" s="24">
        <v>784</v>
      </c>
      <c r="G761" s="24">
        <v>1202</v>
      </c>
      <c r="H761" s="29" t="s">
        <v>1665</v>
      </c>
      <c r="I761" s="26" t="s">
        <v>53</v>
      </c>
      <c r="J761" s="27"/>
      <c r="K761" s="231"/>
    </row>
    <row r="762" spans="1:11" s="5" customFormat="1" ht="33" customHeight="1" x14ac:dyDescent="0.2">
      <c r="A762" s="21">
        <f t="shared" si="24"/>
        <v>729</v>
      </c>
      <c r="B762" s="28" t="s">
        <v>1841</v>
      </c>
      <c r="C762" s="28" t="s">
        <v>1788</v>
      </c>
      <c r="D762" s="235">
        <v>2013.01</v>
      </c>
      <c r="E762" s="23" t="s">
        <v>180</v>
      </c>
      <c r="F762" s="24">
        <v>6842</v>
      </c>
      <c r="G762" s="24">
        <v>10024</v>
      </c>
      <c r="H762" s="29" t="s">
        <v>1665</v>
      </c>
      <c r="I762" s="26" t="s">
        <v>53</v>
      </c>
      <c r="J762" s="27"/>
      <c r="K762" s="231"/>
    </row>
    <row r="763" spans="1:11" s="5" customFormat="1" ht="33" customHeight="1" x14ac:dyDescent="0.2">
      <c r="A763" s="21">
        <f t="shared" ref="A763:A826" si="25">ROW()-33</f>
        <v>730</v>
      </c>
      <c r="B763" s="28" t="s">
        <v>1842</v>
      </c>
      <c r="C763" s="28" t="s">
        <v>1813</v>
      </c>
      <c r="D763" s="235">
        <v>2013.04</v>
      </c>
      <c r="E763" s="23" t="s">
        <v>191</v>
      </c>
      <c r="F763" s="24">
        <v>2495</v>
      </c>
      <c r="G763" s="24">
        <v>5564</v>
      </c>
      <c r="H763" s="29" t="s">
        <v>1843</v>
      </c>
      <c r="I763" s="26" t="s">
        <v>53</v>
      </c>
      <c r="J763" s="27"/>
      <c r="K763" s="231"/>
    </row>
    <row r="764" spans="1:11" s="5" customFormat="1" ht="33" customHeight="1" x14ac:dyDescent="0.2">
      <c r="A764" s="21">
        <f t="shared" si="25"/>
        <v>731</v>
      </c>
      <c r="B764" s="28" t="s">
        <v>1844</v>
      </c>
      <c r="C764" s="28" t="s">
        <v>864</v>
      </c>
      <c r="D764" s="235">
        <v>2013.05</v>
      </c>
      <c r="E764" s="23" t="s">
        <v>144</v>
      </c>
      <c r="F764" s="24">
        <v>3885</v>
      </c>
      <c r="G764" s="24">
        <v>6459</v>
      </c>
      <c r="H764" s="29" t="s">
        <v>1179</v>
      </c>
      <c r="I764" s="26" t="s">
        <v>53</v>
      </c>
      <c r="J764" s="27"/>
      <c r="K764" s="231"/>
    </row>
    <row r="765" spans="1:11" s="5" customFormat="1" ht="33" customHeight="1" x14ac:dyDescent="0.2">
      <c r="A765" s="21">
        <f t="shared" si="25"/>
        <v>732</v>
      </c>
      <c r="B765" s="22" t="s">
        <v>1845</v>
      </c>
      <c r="C765" s="28" t="s">
        <v>1788</v>
      </c>
      <c r="D765" s="235">
        <v>2013.05</v>
      </c>
      <c r="E765" s="23" t="s">
        <v>233</v>
      </c>
      <c r="F765" s="24">
        <v>2757</v>
      </c>
      <c r="G765" s="24">
        <v>2795</v>
      </c>
      <c r="H765" s="29" t="s">
        <v>938</v>
      </c>
      <c r="I765" s="26" t="s">
        <v>53</v>
      </c>
      <c r="J765" s="27"/>
      <c r="K765" s="231"/>
    </row>
    <row r="766" spans="1:11" s="5" customFormat="1" ht="33" customHeight="1" x14ac:dyDescent="0.2">
      <c r="A766" s="21">
        <f t="shared" si="25"/>
        <v>733</v>
      </c>
      <c r="B766" s="28" t="s">
        <v>1846</v>
      </c>
      <c r="C766" s="28" t="s">
        <v>1764</v>
      </c>
      <c r="D766" s="235">
        <v>2013.07</v>
      </c>
      <c r="E766" s="23" t="s">
        <v>343</v>
      </c>
      <c r="F766" s="24">
        <v>3266</v>
      </c>
      <c r="G766" s="24">
        <v>3333</v>
      </c>
      <c r="H766" s="29" t="s">
        <v>941</v>
      </c>
      <c r="I766" s="26" t="s">
        <v>53</v>
      </c>
      <c r="J766" s="27"/>
      <c r="K766" s="231"/>
    </row>
    <row r="767" spans="1:11" s="5" customFormat="1" ht="33" customHeight="1" x14ac:dyDescent="0.2">
      <c r="A767" s="21">
        <f t="shared" si="25"/>
        <v>734</v>
      </c>
      <c r="B767" s="28" t="s">
        <v>1847</v>
      </c>
      <c r="C767" s="28" t="s">
        <v>1766</v>
      </c>
      <c r="D767" s="235">
        <v>2013.07</v>
      </c>
      <c r="E767" s="23" t="s">
        <v>345</v>
      </c>
      <c r="F767" s="24">
        <v>2916</v>
      </c>
      <c r="G767" s="24">
        <v>3598</v>
      </c>
      <c r="H767" s="29" t="s">
        <v>901</v>
      </c>
      <c r="I767" s="26" t="s">
        <v>53</v>
      </c>
      <c r="J767" s="27"/>
      <c r="K767" s="231"/>
    </row>
    <row r="768" spans="1:11" s="5" customFormat="1" ht="33" customHeight="1" x14ac:dyDescent="0.2">
      <c r="A768" s="21">
        <f t="shared" si="25"/>
        <v>735</v>
      </c>
      <c r="B768" s="28" t="s">
        <v>1848</v>
      </c>
      <c r="C768" s="28" t="s">
        <v>1849</v>
      </c>
      <c r="D768" s="235">
        <v>2013.07</v>
      </c>
      <c r="E768" s="23" t="s">
        <v>240</v>
      </c>
      <c r="F768" s="24">
        <v>3227</v>
      </c>
      <c r="G768" s="24">
        <v>7646</v>
      </c>
      <c r="H768" s="29" t="s">
        <v>1191</v>
      </c>
      <c r="I768" s="26" t="s">
        <v>53</v>
      </c>
      <c r="J768" s="27"/>
      <c r="K768" s="231"/>
    </row>
    <row r="769" spans="1:11" s="5" customFormat="1" ht="33" customHeight="1" x14ac:dyDescent="0.2">
      <c r="A769" s="21">
        <f t="shared" si="25"/>
        <v>736</v>
      </c>
      <c r="B769" s="28" t="s">
        <v>1850</v>
      </c>
      <c r="C769" s="28" t="s">
        <v>1851</v>
      </c>
      <c r="D769" s="235">
        <v>2013.07</v>
      </c>
      <c r="E769" s="23" t="s">
        <v>339</v>
      </c>
      <c r="F769" s="24">
        <v>2256</v>
      </c>
      <c r="G769" s="24">
        <v>4662</v>
      </c>
      <c r="H769" s="29" t="s">
        <v>1443</v>
      </c>
      <c r="I769" s="26" t="s">
        <v>53</v>
      </c>
      <c r="J769" s="27"/>
      <c r="K769" s="231"/>
    </row>
    <row r="770" spans="1:11" s="5" customFormat="1" ht="33" customHeight="1" x14ac:dyDescent="0.2">
      <c r="A770" s="21">
        <f t="shared" si="25"/>
        <v>737</v>
      </c>
      <c r="B770" s="28" t="s">
        <v>1852</v>
      </c>
      <c r="C770" s="28" t="s">
        <v>1766</v>
      </c>
      <c r="D770" s="235">
        <v>2013.08</v>
      </c>
      <c r="E770" s="23" t="s">
        <v>283</v>
      </c>
      <c r="F770" s="24">
        <v>3324</v>
      </c>
      <c r="G770" s="24">
        <v>3866</v>
      </c>
      <c r="H770" s="29" t="s">
        <v>1494</v>
      </c>
      <c r="I770" s="26" t="s">
        <v>53</v>
      </c>
      <c r="J770" s="27"/>
      <c r="K770" s="231"/>
    </row>
    <row r="771" spans="1:11" s="5" customFormat="1" ht="33" customHeight="1" x14ac:dyDescent="0.2">
      <c r="A771" s="21">
        <f t="shared" si="25"/>
        <v>738</v>
      </c>
      <c r="B771" s="28" t="s">
        <v>1853</v>
      </c>
      <c r="C771" s="54" t="s">
        <v>1779</v>
      </c>
      <c r="D771" s="235">
        <v>2013.08</v>
      </c>
      <c r="E771" s="23" t="s">
        <v>250</v>
      </c>
      <c r="F771" s="24">
        <v>2463</v>
      </c>
      <c r="G771" s="24">
        <v>3828</v>
      </c>
      <c r="H771" s="29" t="s">
        <v>1443</v>
      </c>
      <c r="I771" s="26" t="s">
        <v>53</v>
      </c>
      <c r="J771" s="27"/>
      <c r="K771" s="231"/>
    </row>
    <row r="772" spans="1:11" s="5" customFormat="1" ht="33" customHeight="1" x14ac:dyDescent="0.2">
      <c r="A772" s="21">
        <f t="shared" si="25"/>
        <v>739</v>
      </c>
      <c r="B772" s="28" t="s">
        <v>1854</v>
      </c>
      <c r="C772" s="28" t="s">
        <v>864</v>
      </c>
      <c r="D772" s="235" t="s">
        <v>1855</v>
      </c>
      <c r="E772" s="23" t="s">
        <v>109</v>
      </c>
      <c r="F772" s="24">
        <v>3549</v>
      </c>
      <c r="G772" s="24">
        <v>5591</v>
      </c>
      <c r="H772" s="29" t="s">
        <v>941</v>
      </c>
      <c r="I772" s="26" t="s">
        <v>53</v>
      </c>
      <c r="J772" s="27"/>
      <c r="K772" s="231"/>
    </row>
    <row r="773" spans="1:11" s="5" customFormat="1" ht="33" customHeight="1" x14ac:dyDescent="0.2">
      <c r="A773" s="21">
        <f t="shared" si="25"/>
        <v>740</v>
      </c>
      <c r="B773" s="28" t="s">
        <v>1856</v>
      </c>
      <c r="C773" s="28" t="s">
        <v>864</v>
      </c>
      <c r="D773" s="233">
        <v>2014.03</v>
      </c>
      <c r="E773" s="52" t="s">
        <v>323</v>
      </c>
      <c r="F773" s="53">
        <v>2581</v>
      </c>
      <c r="G773" s="24">
        <v>4688</v>
      </c>
      <c r="H773" s="29" t="s">
        <v>1489</v>
      </c>
      <c r="I773" s="26" t="s">
        <v>53</v>
      </c>
      <c r="J773" s="45"/>
      <c r="K773" s="231"/>
    </row>
    <row r="774" spans="1:11" s="5" customFormat="1" ht="33" customHeight="1" x14ac:dyDescent="0.2">
      <c r="A774" s="21">
        <f t="shared" si="25"/>
        <v>741</v>
      </c>
      <c r="B774" s="28" t="s">
        <v>1857</v>
      </c>
      <c r="C774" s="54" t="s">
        <v>1792</v>
      </c>
      <c r="D774" s="233">
        <v>2014.04</v>
      </c>
      <c r="E774" s="52" t="s">
        <v>326</v>
      </c>
      <c r="F774" s="53">
        <v>2813</v>
      </c>
      <c r="G774" s="24">
        <v>4787</v>
      </c>
      <c r="H774" s="29" t="s">
        <v>2</v>
      </c>
      <c r="I774" s="26" t="s">
        <v>53</v>
      </c>
      <c r="J774" s="45"/>
      <c r="K774" s="231"/>
    </row>
    <row r="775" spans="1:11" s="5" customFormat="1" ht="33" customHeight="1" x14ac:dyDescent="0.2">
      <c r="A775" s="21">
        <f t="shared" si="25"/>
        <v>742</v>
      </c>
      <c r="B775" s="28" t="s">
        <v>1858</v>
      </c>
      <c r="C775" s="28" t="s">
        <v>1775</v>
      </c>
      <c r="D775" s="233">
        <v>2014.05</v>
      </c>
      <c r="E775" s="52" t="s">
        <v>331</v>
      </c>
      <c r="F775" s="53">
        <v>2911</v>
      </c>
      <c r="G775" s="24">
        <v>4918</v>
      </c>
      <c r="H775" s="29" t="s">
        <v>941</v>
      </c>
      <c r="I775" s="26" t="s">
        <v>53</v>
      </c>
      <c r="J775" s="45"/>
      <c r="K775" s="231"/>
    </row>
    <row r="776" spans="1:11" s="7" customFormat="1" ht="33" customHeight="1" x14ac:dyDescent="0.2">
      <c r="A776" s="21">
        <f t="shared" si="25"/>
        <v>743</v>
      </c>
      <c r="B776" s="28" t="s">
        <v>1859</v>
      </c>
      <c r="C776" s="28" t="s">
        <v>1764</v>
      </c>
      <c r="D776" s="233">
        <v>2014.06</v>
      </c>
      <c r="E776" s="52" t="s">
        <v>144</v>
      </c>
      <c r="F776" s="53">
        <v>8755</v>
      </c>
      <c r="G776" s="24">
        <v>15031</v>
      </c>
      <c r="H776" s="29" t="s">
        <v>859</v>
      </c>
      <c r="I776" s="26" t="s">
        <v>53</v>
      </c>
      <c r="J776" s="45"/>
      <c r="K776" s="266"/>
    </row>
    <row r="777" spans="1:11" s="5" customFormat="1" ht="33" customHeight="1" x14ac:dyDescent="0.2">
      <c r="A777" s="21">
        <f t="shared" si="25"/>
        <v>744</v>
      </c>
      <c r="B777" s="28" t="s">
        <v>1860</v>
      </c>
      <c r="C777" s="28" t="s">
        <v>1766</v>
      </c>
      <c r="D777" s="233">
        <v>2014.06</v>
      </c>
      <c r="E777" s="52" t="s">
        <v>261</v>
      </c>
      <c r="F777" s="53">
        <v>3584</v>
      </c>
      <c r="G777" s="24">
        <v>5718</v>
      </c>
      <c r="H777" s="29" t="s">
        <v>941</v>
      </c>
      <c r="I777" s="26" t="s">
        <v>53</v>
      </c>
      <c r="J777" s="45"/>
      <c r="K777" s="231"/>
    </row>
    <row r="778" spans="1:11" s="5" customFormat="1" ht="33" customHeight="1" x14ac:dyDescent="0.2">
      <c r="A778" s="21">
        <f t="shared" si="25"/>
        <v>745</v>
      </c>
      <c r="B778" s="22" t="s">
        <v>1861</v>
      </c>
      <c r="C778" s="47" t="s">
        <v>1788</v>
      </c>
      <c r="D778" s="233">
        <v>2014.07</v>
      </c>
      <c r="E778" s="23" t="s">
        <v>334</v>
      </c>
      <c r="F778" s="24">
        <v>10571</v>
      </c>
      <c r="G778" s="24">
        <v>13923</v>
      </c>
      <c r="H778" s="29" t="s">
        <v>938</v>
      </c>
      <c r="I778" s="26" t="s">
        <v>53</v>
      </c>
      <c r="J778" s="27"/>
      <c r="K778" s="231"/>
    </row>
    <row r="779" spans="1:11" s="5" customFormat="1" ht="33" customHeight="1" x14ac:dyDescent="0.2">
      <c r="A779" s="21">
        <f t="shared" si="25"/>
        <v>746</v>
      </c>
      <c r="B779" s="22" t="s">
        <v>1862</v>
      </c>
      <c r="C779" s="22" t="s">
        <v>1792</v>
      </c>
      <c r="D779" s="233">
        <v>2014.07</v>
      </c>
      <c r="E779" s="23" t="s">
        <v>335</v>
      </c>
      <c r="F779" s="24">
        <v>4314</v>
      </c>
      <c r="G779" s="24">
        <v>8249</v>
      </c>
      <c r="H779" s="29" t="s">
        <v>849</v>
      </c>
      <c r="I779" s="26" t="s">
        <v>53</v>
      </c>
      <c r="J779" s="27"/>
      <c r="K779" s="231"/>
    </row>
    <row r="780" spans="1:11" s="5" customFormat="1" ht="33" customHeight="1" x14ac:dyDescent="0.2">
      <c r="A780" s="21">
        <f t="shared" si="25"/>
        <v>747</v>
      </c>
      <c r="B780" s="22" t="s">
        <v>1863</v>
      </c>
      <c r="C780" s="22" t="s">
        <v>1851</v>
      </c>
      <c r="D780" s="233">
        <v>2014.07</v>
      </c>
      <c r="E780" s="23" t="s">
        <v>338</v>
      </c>
      <c r="F780" s="24">
        <v>3043</v>
      </c>
      <c r="G780" s="24">
        <v>4548</v>
      </c>
      <c r="H780" s="29" t="s">
        <v>948</v>
      </c>
      <c r="I780" s="26" t="s">
        <v>53</v>
      </c>
      <c r="J780" s="27"/>
      <c r="K780" s="231"/>
    </row>
    <row r="781" spans="1:11" s="5" customFormat="1" ht="33" customHeight="1" x14ac:dyDescent="0.2">
      <c r="A781" s="21">
        <f t="shared" si="25"/>
        <v>748</v>
      </c>
      <c r="B781" s="22" t="s">
        <v>1864</v>
      </c>
      <c r="C781" s="22" t="s">
        <v>1779</v>
      </c>
      <c r="D781" s="233">
        <v>2014.07</v>
      </c>
      <c r="E781" s="23" t="s">
        <v>150</v>
      </c>
      <c r="F781" s="24">
        <v>2837</v>
      </c>
      <c r="G781" s="24">
        <v>6165</v>
      </c>
      <c r="H781" s="29" t="s">
        <v>1443</v>
      </c>
      <c r="I781" s="26" t="s">
        <v>53</v>
      </c>
      <c r="J781" s="27"/>
      <c r="K781" s="231"/>
    </row>
    <row r="782" spans="1:11" s="5" customFormat="1" ht="33" customHeight="1" x14ac:dyDescent="0.2">
      <c r="A782" s="21">
        <f t="shared" si="25"/>
        <v>749</v>
      </c>
      <c r="B782" s="22" t="s">
        <v>1865</v>
      </c>
      <c r="C782" s="129" t="s">
        <v>1764</v>
      </c>
      <c r="D782" s="233">
        <v>2014.07</v>
      </c>
      <c r="E782" s="23" t="s">
        <v>152</v>
      </c>
      <c r="F782" s="24">
        <v>2947</v>
      </c>
      <c r="G782" s="24">
        <v>4668</v>
      </c>
      <c r="H782" s="29" t="s">
        <v>941</v>
      </c>
      <c r="I782" s="26" t="s">
        <v>53</v>
      </c>
      <c r="J782" s="27"/>
      <c r="K782" s="231"/>
    </row>
    <row r="783" spans="1:11" s="7" customFormat="1" ht="33" customHeight="1" x14ac:dyDescent="0.2">
      <c r="A783" s="21">
        <f t="shared" si="25"/>
        <v>750</v>
      </c>
      <c r="B783" s="22" t="s">
        <v>1866</v>
      </c>
      <c r="C783" s="22" t="s">
        <v>1779</v>
      </c>
      <c r="D783" s="233">
        <v>2014.08</v>
      </c>
      <c r="E783" s="23" t="s">
        <v>294</v>
      </c>
      <c r="F783" s="24">
        <v>3355</v>
      </c>
      <c r="G783" s="24">
        <v>3449</v>
      </c>
      <c r="H783" s="29" t="s">
        <v>1448</v>
      </c>
      <c r="I783" s="26" t="s">
        <v>53</v>
      </c>
      <c r="J783" s="27"/>
      <c r="K783" s="266"/>
    </row>
    <row r="784" spans="1:11" s="5" customFormat="1" ht="33" customHeight="1" x14ac:dyDescent="0.2">
      <c r="A784" s="21">
        <f t="shared" si="25"/>
        <v>751</v>
      </c>
      <c r="B784" s="22" t="s">
        <v>1867</v>
      </c>
      <c r="C784" s="47" t="s">
        <v>1868</v>
      </c>
      <c r="D784" s="233">
        <v>2014.08</v>
      </c>
      <c r="E784" s="23" t="s">
        <v>191</v>
      </c>
      <c r="F784" s="24">
        <v>2430</v>
      </c>
      <c r="G784" s="24">
        <v>5025</v>
      </c>
      <c r="H784" s="29" t="s">
        <v>1387</v>
      </c>
      <c r="I784" s="26" t="s">
        <v>53</v>
      </c>
      <c r="J784" s="27"/>
      <c r="K784" s="231"/>
    </row>
    <row r="785" spans="1:11" s="5" customFormat="1" ht="33" customHeight="1" x14ac:dyDescent="0.2">
      <c r="A785" s="21">
        <f t="shared" si="25"/>
        <v>752</v>
      </c>
      <c r="B785" s="22" t="s">
        <v>1869</v>
      </c>
      <c r="C785" s="22" t="s">
        <v>864</v>
      </c>
      <c r="D785" s="233">
        <v>2014.09</v>
      </c>
      <c r="E785" s="23" t="s">
        <v>297</v>
      </c>
      <c r="F785" s="24">
        <v>744</v>
      </c>
      <c r="G785" s="24">
        <v>1180</v>
      </c>
      <c r="H785" s="29" t="s">
        <v>948</v>
      </c>
      <c r="I785" s="26" t="s">
        <v>53</v>
      </c>
      <c r="J785" s="27"/>
      <c r="K785" s="231"/>
    </row>
    <row r="786" spans="1:11" s="5" customFormat="1" ht="33" customHeight="1" x14ac:dyDescent="0.2">
      <c r="A786" s="21">
        <f t="shared" si="25"/>
        <v>753</v>
      </c>
      <c r="B786" s="22" t="s">
        <v>1870</v>
      </c>
      <c r="C786" s="22" t="s">
        <v>1868</v>
      </c>
      <c r="D786" s="233" t="s">
        <v>1871</v>
      </c>
      <c r="E786" s="23" t="s">
        <v>302</v>
      </c>
      <c r="F786" s="24">
        <v>4349</v>
      </c>
      <c r="G786" s="24">
        <v>11319</v>
      </c>
      <c r="H786" s="29" t="s">
        <v>1179</v>
      </c>
      <c r="I786" s="26" t="s">
        <v>53</v>
      </c>
      <c r="J786" s="27"/>
      <c r="K786" s="231"/>
    </row>
    <row r="787" spans="1:11" s="5" customFormat="1" ht="33" customHeight="1" x14ac:dyDescent="0.2">
      <c r="A787" s="21">
        <f t="shared" si="25"/>
        <v>754</v>
      </c>
      <c r="B787" s="22" t="s">
        <v>1872</v>
      </c>
      <c r="C787" s="22" t="s">
        <v>1868</v>
      </c>
      <c r="D787" s="233" t="s">
        <v>1873</v>
      </c>
      <c r="E787" s="23" t="s">
        <v>304</v>
      </c>
      <c r="F787" s="24">
        <v>2947</v>
      </c>
      <c r="G787" s="24">
        <v>4399</v>
      </c>
      <c r="H787" s="29" t="s">
        <v>948</v>
      </c>
      <c r="I787" s="26" t="s">
        <v>53</v>
      </c>
      <c r="J787" s="27"/>
      <c r="K787" s="231"/>
    </row>
    <row r="788" spans="1:11" s="5" customFormat="1" ht="33" customHeight="1" x14ac:dyDescent="0.2">
      <c r="A788" s="21">
        <f t="shared" si="25"/>
        <v>755</v>
      </c>
      <c r="B788" s="22" t="s">
        <v>1874</v>
      </c>
      <c r="C788" s="22" t="s">
        <v>1779</v>
      </c>
      <c r="D788" s="233">
        <v>2014.12</v>
      </c>
      <c r="E788" s="23" t="s">
        <v>166</v>
      </c>
      <c r="F788" s="24">
        <v>2299</v>
      </c>
      <c r="G788" s="24">
        <v>3975</v>
      </c>
      <c r="H788" s="29" t="s">
        <v>1875</v>
      </c>
      <c r="I788" s="26" t="s">
        <v>53</v>
      </c>
      <c r="J788" s="27"/>
      <c r="K788" s="231"/>
    </row>
    <row r="789" spans="1:11" s="5" customFormat="1" ht="33" customHeight="1" x14ac:dyDescent="0.2">
      <c r="A789" s="21">
        <f t="shared" si="25"/>
        <v>756</v>
      </c>
      <c r="B789" s="22" t="s">
        <v>1778</v>
      </c>
      <c r="C789" s="47" t="s">
        <v>1876</v>
      </c>
      <c r="D789" s="233">
        <v>2014.12</v>
      </c>
      <c r="E789" s="23" t="s">
        <v>309</v>
      </c>
      <c r="F789" s="24">
        <v>312</v>
      </c>
      <c r="G789" s="24">
        <v>466</v>
      </c>
      <c r="H789" s="29" t="s">
        <v>1494</v>
      </c>
      <c r="I789" s="26" t="s">
        <v>53</v>
      </c>
      <c r="J789" s="27"/>
      <c r="K789" s="231"/>
    </row>
    <row r="790" spans="1:11" s="5" customFormat="1" ht="33" customHeight="1" x14ac:dyDescent="0.2">
      <c r="A790" s="21">
        <f t="shared" si="25"/>
        <v>757</v>
      </c>
      <c r="B790" s="34" t="s">
        <v>1877</v>
      </c>
      <c r="C790" s="34" t="s">
        <v>1779</v>
      </c>
      <c r="D790" s="237">
        <v>2015.01</v>
      </c>
      <c r="E790" s="36" t="s">
        <v>311</v>
      </c>
      <c r="F790" s="37">
        <v>5531</v>
      </c>
      <c r="G790" s="37">
        <v>9622</v>
      </c>
      <c r="H790" s="38" t="s">
        <v>1387</v>
      </c>
      <c r="I790" s="39" t="s">
        <v>53</v>
      </c>
      <c r="J790" s="27"/>
      <c r="K790" s="231"/>
    </row>
    <row r="791" spans="1:11" s="5" customFormat="1" ht="33" customHeight="1" x14ac:dyDescent="0.2">
      <c r="A791" s="21">
        <f t="shared" si="25"/>
        <v>758</v>
      </c>
      <c r="B791" s="145" t="s">
        <v>1878</v>
      </c>
      <c r="C791" s="28" t="s">
        <v>1868</v>
      </c>
      <c r="D791" s="269">
        <v>2015.02</v>
      </c>
      <c r="E791" s="270" t="s">
        <v>314</v>
      </c>
      <c r="F791" s="146">
        <v>3390</v>
      </c>
      <c r="G791" s="146">
        <v>4995</v>
      </c>
      <c r="H791" s="271" t="s">
        <v>1387</v>
      </c>
      <c r="I791" s="272" t="s">
        <v>53</v>
      </c>
      <c r="J791" s="46"/>
      <c r="K791" s="231"/>
    </row>
    <row r="792" spans="1:11" s="5" customFormat="1" ht="33" customHeight="1" x14ac:dyDescent="0.2">
      <c r="A792" s="21">
        <f t="shared" si="25"/>
        <v>759</v>
      </c>
      <c r="B792" s="123" t="s">
        <v>1879</v>
      </c>
      <c r="C792" s="123" t="s">
        <v>864</v>
      </c>
      <c r="D792" s="273">
        <v>2015.03</v>
      </c>
      <c r="E792" s="124" t="s">
        <v>228</v>
      </c>
      <c r="F792" s="125">
        <v>2848</v>
      </c>
      <c r="G792" s="125">
        <v>2502</v>
      </c>
      <c r="H792" s="200" t="s">
        <v>901</v>
      </c>
      <c r="I792" s="126" t="s">
        <v>53</v>
      </c>
      <c r="J792" s="46"/>
      <c r="K792" s="231"/>
    </row>
    <row r="793" spans="1:11" s="7" customFormat="1" ht="33" customHeight="1" x14ac:dyDescent="0.2">
      <c r="A793" s="21">
        <f t="shared" si="25"/>
        <v>760</v>
      </c>
      <c r="B793" s="123" t="s">
        <v>1880</v>
      </c>
      <c r="C793" s="123" t="s">
        <v>1788</v>
      </c>
      <c r="D793" s="273">
        <v>2015.03</v>
      </c>
      <c r="E793" s="124" t="s">
        <v>258</v>
      </c>
      <c r="F793" s="125">
        <v>3283</v>
      </c>
      <c r="G793" s="125">
        <v>3268</v>
      </c>
      <c r="H793" s="200" t="s">
        <v>853</v>
      </c>
      <c r="I793" s="126" t="s">
        <v>53</v>
      </c>
      <c r="J793" s="46"/>
      <c r="K793" s="266"/>
    </row>
    <row r="794" spans="1:11" s="5" customFormat="1" ht="33" customHeight="1" x14ac:dyDescent="0.2">
      <c r="A794" s="21">
        <f t="shared" si="25"/>
        <v>761</v>
      </c>
      <c r="B794" s="123" t="s">
        <v>1881</v>
      </c>
      <c r="C794" s="28" t="s">
        <v>1766</v>
      </c>
      <c r="D794" s="273">
        <v>2015.03</v>
      </c>
      <c r="E794" s="124" t="s">
        <v>261</v>
      </c>
      <c r="F794" s="125">
        <v>305</v>
      </c>
      <c r="G794" s="125">
        <v>463</v>
      </c>
      <c r="H794" s="271" t="s">
        <v>853</v>
      </c>
      <c r="I794" s="126" t="s">
        <v>53</v>
      </c>
      <c r="J794" s="46"/>
      <c r="K794" s="231"/>
    </row>
    <row r="795" spans="1:11" s="5" customFormat="1" ht="33" customHeight="1" x14ac:dyDescent="0.2">
      <c r="A795" s="21">
        <f t="shared" si="25"/>
        <v>762</v>
      </c>
      <c r="B795" s="123" t="s">
        <v>1882</v>
      </c>
      <c r="C795" s="28" t="s">
        <v>864</v>
      </c>
      <c r="D795" s="273">
        <v>2015.06</v>
      </c>
      <c r="E795" s="124" t="s">
        <v>256</v>
      </c>
      <c r="F795" s="125">
        <v>2710</v>
      </c>
      <c r="G795" s="125">
        <v>3514</v>
      </c>
      <c r="H795" s="200" t="s">
        <v>948</v>
      </c>
      <c r="I795" s="126" t="s">
        <v>53</v>
      </c>
      <c r="J795" s="46"/>
      <c r="K795" s="231"/>
    </row>
    <row r="796" spans="1:11" s="5" customFormat="1" ht="33" customHeight="1" x14ac:dyDescent="0.2">
      <c r="A796" s="21">
        <f t="shared" si="25"/>
        <v>763</v>
      </c>
      <c r="B796" s="123" t="s">
        <v>1883</v>
      </c>
      <c r="C796" s="54" t="s">
        <v>1802</v>
      </c>
      <c r="D796" s="273">
        <v>2015.07</v>
      </c>
      <c r="E796" s="124" t="s">
        <v>276</v>
      </c>
      <c r="F796" s="125">
        <v>4572</v>
      </c>
      <c r="G796" s="125">
        <v>4248</v>
      </c>
      <c r="H796" s="200" t="s">
        <v>1387</v>
      </c>
      <c r="I796" s="126" t="s">
        <v>53</v>
      </c>
      <c r="J796" s="46"/>
      <c r="K796" s="231"/>
    </row>
    <row r="797" spans="1:11" s="5" customFormat="1" ht="33" customHeight="1" x14ac:dyDescent="0.2">
      <c r="A797" s="21">
        <f t="shared" si="25"/>
        <v>764</v>
      </c>
      <c r="B797" s="123" t="s">
        <v>1884</v>
      </c>
      <c r="C797" s="28" t="s">
        <v>1813</v>
      </c>
      <c r="D797" s="273">
        <v>2015.07</v>
      </c>
      <c r="E797" s="124" t="s">
        <v>194</v>
      </c>
      <c r="F797" s="125">
        <v>3616</v>
      </c>
      <c r="G797" s="125">
        <v>7975</v>
      </c>
      <c r="H797" s="271" t="s">
        <v>932</v>
      </c>
      <c r="I797" s="126" t="s">
        <v>53</v>
      </c>
      <c r="J797" s="46"/>
      <c r="K797" s="231"/>
    </row>
    <row r="798" spans="1:11" s="5" customFormat="1" ht="33" customHeight="1" x14ac:dyDescent="0.2">
      <c r="A798" s="21">
        <f t="shared" si="25"/>
        <v>765</v>
      </c>
      <c r="B798" s="123" t="s">
        <v>1885</v>
      </c>
      <c r="C798" s="123" t="s">
        <v>1792</v>
      </c>
      <c r="D798" s="273">
        <v>2015.07</v>
      </c>
      <c r="E798" s="124" t="s">
        <v>158</v>
      </c>
      <c r="F798" s="125">
        <v>12495</v>
      </c>
      <c r="G798" s="125">
        <v>7948</v>
      </c>
      <c r="H798" s="271" t="s">
        <v>932</v>
      </c>
      <c r="I798" s="126" t="s">
        <v>53</v>
      </c>
      <c r="J798" s="46"/>
      <c r="K798" s="231"/>
    </row>
    <row r="799" spans="1:11" s="5" customFormat="1" ht="33" customHeight="1" x14ac:dyDescent="0.2">
      <c r="A799" s="21">
        <f t="shared" si="25"/>
        <v>766</v>
      </c>
      <c r="B799" s="123" t="s">
        <v>1886</v>
      </c>
      <c r="C799" s="54" t="s">
        <v>864</v>
      </c>
      <c r="D799" s="273">
        <v>2015.08</v>
      </c>
      <c r="E799" s="124" t="s">
        <v>284</v>
      </c>
      <c r="F799" s="125">
        <v>3763</v>
      </c>
      <c r="G799" s="125">
        <v>7000</v>
      </c>
      <c r="H799" s="200" t="s">
        <v>1448</v>
      </c>
      <c r="I799" s="126" t="s">
        <v>53</v>
      </c>
      <c r="J799" s="46"/>
      <c r="K799" s="231"/>
    </row>
    <row r="800" spans="1:11" s="5" customFormat="1" ht="33" customHeight="1" x14ac:dyDescent="0.2">
      <c r="A800" s="21">
        <f t="shared" si="25"/>
        <v>767</v>
      </c>
      <c r="B800" s="123" t="s">
        <v>1887</v>
      </c>
      <c r="C800" s="123" t="s">
        <v>1764</v>
      </c>
      <c r="D800" s="273">
        <v>2015.08</v>
      </c>
      <c r="E800" s="124" t="s">
        <v>193</v>
      </c>
      <c r="F800" s="125">
        <v>5125</v>
      </c>
      <c r="G800" s="125">
        <v>8094</v>
      </c>
      <c r="H800" s="271" t="s">
        <v>853</v>
      </c>
      <c r="I800" s="126" t="s">
        <v>53</v>
      </c>
      <c r="J800" s="46"/>
      <c r="K800" s="231"/>
    </row>
    <row r="801" spans="1:11" s="5" customFormat="1" ht="33" customHeight="1" x14ac:dyDescent="0.2">
      <c r="A801" s="21">
        <f t="shared" si="25"/>
        <v>768</v>
      </c>
      <c r="B801" s="123" t="s">
        <v>1888</v>
      </c>
      <c r="C801" s="28" t="s">
        <v>1802</v>
      </c>
      <c r="D801" s="273">
        <v>2015.08</v>
      </c>
      <c r="E801" s="124" t="s">
        <v>290</v>
      </c>
      <c r="F801" s="125">
        <v>3544</v>
      </c>
      <c r="G801" s="125">
        <v>3978</v>
      </c>
      <c r="H801" s="271" t="s">
        <v>886</v>
      </c>
      <c r="I801" s="126" t="s">
        <v>53</v>
      </c>
      <c r="J801" s="46"/>
      <c r="K801" s="231"/>
    </row>
    <row r="802" spans="1:11" s="5" customFormat="1" ht="33" customHeight="1" x14ac:dyDescent="0.2">
      <c r="A802" s="21">
        <f t="shared" si="25"/>
        <v>769</v>
      </c>
      <c r="B802" s="123" t="s">
        <v>1889</v>
      </c>
      <c r="C802" s="28" t="s">
        <v>1788</v>
      </c>
      <c r="D802" s="273">
        <v>2015.09</v>
      </c>
      <c r="E802" s="124" t="s">
        <v>231</v>
      </c>
      <c r="F802" s="125">
        <v>2178</v>
      </c>
      <c r="G802" s="125">
        <v>3697</v>
      </c>
      <c r="H802" s="200" t="s">
        <v>957</v>
      </c>
      <c r="I802" s="126" t="s">
        <v>53</v>
      </c>
      <c r="J802" s="46"/>
      <c r="K802" s="231"/>
    </row>
    <row r="803" spans="1:11" s="5" customFormat="1" ht="33" customHeight="1" x14ac:dyDescent="0.2">
      <c r="A803" s="21">
        <f t="shared" si="25"/>
        <v>770</v>
      </c>
      <c r="B803" s="123" t="s">
        <v>1890</v>
      </c>
      <c r="C803" s="123" t="s">
        <v>864</v>
      </c>
      <c r="D803" s="273">
        <v>2015.12</v>
      </c>
      <c r="E803" s="124" t="s">
        <v>245</v>
      </c>
      <c r="F803" s="125">
        <v>2961</v>
      </c>
      <c r="G803" s="125">
        <v>6532</v>
      </c>
      <c r="H803" s="32" t="s">
        <v>886</v>
      </c>
      <c r="I803" s="126" t="s">
        <v>53</v>
      </c>
      <c r="J803" s="46"/>
      <c r="K803" s="231"/>
    </row>
    <row r="804" spans="1:11" s="7" customFormat="1" ht="33" customHeight="1" x14ac:dyDescent="0.2">
      <c r="A804" s="21">
        <f t="shared" si="25"/>
        <v>771</v>
      </c>
      <c r="B804" s="123" t="s">
        <v>1891</v>
      </c>
      <c r="C804" s="28" t="s">
        <v>864</v>
      </c>
      <c r="D804" s="273">
        <v>2016.03</v>
      </c>
      <c r="E804" s="124" t="s">
        <v>251</v>
      </c>
      <c r="F804" s="125">
        <v>3452</v>
      </c>
      <c r="G804" s="125">
        <v>5856</v>
      </c>
      <c r="H804" s="200" t="s">
        <v>859</v>
      </c>
      <c r="I804" s="126" t="s">
        <v>53</v>
      </c>
      <c r="J804" s="46"/>
      <c r="K804" s="266"/>
    </row>
    <row r="805" spans="1:11" s="7" customFormat="1" ht="33" customHeight="1" x14ac:dyDescent="0.2">
      <c r="A805" s="21">
        <f t="shared" si="25"/>
        <v>772</v>
      </c>
      <c r="B805" s="123" t="s">
        <v>1892</v>
      </c>
      <c r="C805" s="28" t="s">
        <v>864</v>
      </c>
      <c r="D805" s="273">
        <v>2016.04</v>
      </c>
      <c r="E805" s="124" t="s">
        <v>205</v>
      </c>
      <c r="F805" s="125">
        <v>3733</v>
      </c>
      <c r="G805" s="125">
        <v>6832</v>
      </c>
      <c r="H805" s="271" t="s">
        <v>853</v>
      </c>
      <c r="I805" s="126" t="s">
        <v>53</v>
      </c>
      <c r="J805" s="46"/>
      <c r="K805" s="266"/>
    </row>
    <row r="806" spans="1:11" s="7" customFormat="1" ht="33" customHeight="1" x14ac:dyDescent="0.2">
      <c r="A806" s="21">
        <f t="shared" si="25"/>
        <v>773</v>
      </c>
      <c r="B806" s="123" t="s">
        <v>1893</v>
      </c>
      <c r="C806" s="28" t="s">
        <v>1807</v>
      </c>
      <c r="D806" s="273">
        <v>2016.05</v>
      </c>
      <c r="E806" s="124" t="s">
        <v>167</v>
      </c>
      <c r="F806" s="125">
        <v>5550</v>
      </c>
      <c r="G806" s="125">
        <v>11094</v>
      </c>
      <c r="H806" s="200" t="s">
        <v>1747</v>
      </c>
      <c r="I806" s="126" t="s">
        <v>53</v>
      </c>
      <c r="J806" s="46"/>
      <c r="K806" s="266"/>
    </row>
    <row r="807" spans="1:11" s="7" customFormat="1" ht="33" customHeight="1" x14ac:dyDescent="0.2">
      <c r="A807" s="21">
        <f t="shared" si="25"/>
        <v>774</v>
      </c>
      <c r="B807" s="123" t="s">
        <v>1894</v>
      </c>
      <c r="C807" s="123" t="s">
        <v>864</v>
      </c>
      <c r="D807" s="273">
        <v>2016.05</v>
      </c>
      <c r="E807" s="124" t="s">
        <v>200</v>
      </c>
      <c r="F807" s="125">
        <v>6567</v>
      </c>
      <c r="G807" s="125">
        <v>8697</v>
      </c>
      <c r="H807" s="271" t="s">
        <v>853</v>
      </c>
      <c r="I807" s="126" t="s">
        <v>53</v>
      </c>
      <c r="J807" s="46"/>
      <c r="K807" s="266"/>
    </row>
    <row r="808" spans="1:11" s="7" customFormat="1" ht="33" customHeight="1" x14ac:dyDescent="0.2">
      <c r="A808" s="21">
        <f t="shared" si="25"/>
        <v>775</v>
      </c>
      <c r="B808" s="123" t="s">
        <v>1895</v>
      </c>
      <c r="C808" s="28" t="s">
        <v>864</v>
      </c>
      <c r="D808" s="273">
        <v>2016.06</v>
      </c>
      <c r="E808" s="124" t="s">
        <v>155</v>
      </c>
      <c r="F808" s="125">
        <v>5809</v>
      </c>
      <c r="G808" s="125">
        <v>12481</v>
      </c>
      <c r="H808" s="200" t="s">
        <v>1747</v>
      </c>
      <c r="I808" s="126" t="s">
        <v>53</v>
      </c>
      <c r="J808" s="46"/>
      <c r="K808" s="266"/>
    </row>
    <row r="809" spans="1:11" s="7" customFormat="1" ht="33" customHeight="1" x14ac:dyDescent="0.2">
      <c r="A809" s="21">
        <f t="shared" si="25"/>
        <v>776</v>
      </c>
      <c r="B809" s="123" t="s">
        <v>1896</v>
      </c>
      <c r="C809" s="28" t="s">
        <v>864</v>
      </c>
      <c r="D809" s="273">
        <v>2016.07</v>
      </c>
      <c r="E809" s="124" t="s">
        <v>219</v>
      </c>
      <c r="F809" s="125">
        <v>3070</v>
      </c>
      <c r="G809" s="125">
        <v>5172</v>
      </c>
      <c r="H809" s="271" t="s">
        <v>957</v>
      </c>
      <c r="I809" s="126" t="s">
        <v>53</v>
      </c>
      <c r="J809" s="46"/>
      <c r="K809" s="266"/>
    </row>
    <row r="810" spans="1:11" s="7" customFormat="1" ht="33" customHeight="1" x14ac:dyDescent="0.2">
      <c r="A810" s="21">
        <f t="shared" si="25"/>
        <v>777</v>
      </c>
      <c r="B810" s="123" t="s">
        <v>1897</v>
      </c>
      <c r="C810" s="123" t="s">
        <v>1876</v>
      </c>
      <c r="D810" s="273">
        <v>2016.08</v>
      </c>
      <c r="E810" s="124" t="s">
        <v>166</v>
      </c>
      <c r="F810" s="125">
        <v>3862</v>
      </c>
      <c r="G810" s="125">
        <v>7415</v>
      </c>
      <c r="H810" s="200" t="s">
        <v>853</v>
      </c>
      <c r="I810" s="126" t="s">
        <v>53</v>
      </c>
      <c r="J810" s="45"/>
      <c r="K810" s="266"/>
    </row>
    <row r="811" spans="1:11" s="7" customFormat="1" ht="33" customHeight="1" x14ac:dyDescent="0.2">
      <c r="A811" s="21">
        <f t="shared" si="25"/>
        <v>778</v>
      </c>
      <c r="B811" s="123" t="s">
        <v>1898</v>
      </c>
      <c r="C811" s="123" t="s">
        <v>864</v>
      </c>
      <c r="D811" s="273">
        <v>2016.09</v>
      </c>
      <c r="E811" s="124" t="s">
        <v>118</v>
      </c>
      <c r="F811" s="125">
        <v>3813</v>
      </c>
      <c r="G811" s="125">
        <v>5416</v>
      </c>
      <c r="H811" s="200" t="s">
        <v>42</v>
      </c>
      <c r="I811" s="126" t="s">
        <v>53</v>
      </c>
      <c r="J811" s="46"/>
      <c r="K811" s="266"/>
    </row>
    <row r="812" spans="1:11" s="7" customFormat="1" ht="33" customHeight="1" x14ac:dyDescent="0.2">
      <c r="A812" s="21">
        <f t="shared" si="25"/>
        <v>779</v>
      </c>
      <c r="B812" s="123" t="s">
        <v>1899</v>
      </c>
      <c r="C812" s="54" t="s">
        <v>1900</v>
      </c>
      <c r="D812" s="273">
        <v>2016.09</v>
      </c>
      <c r="E812" s="124" t="s">
        <v>181</v>
      </c>
      <c r="F812" s="125">
        <v>3463</v>
      </c>
      <c r="G812" s="125">
        <v>6779</v>
      </c>
      <c r="H812" s="271" t="s">
        <v>42</v>
      </c>
      <c r="I812" s="126" t="s">
        <v>53</v>
      </c>
      <c r="J812" s="46"/>
      <c r="K812" s="266"/>
    </row>
    <row r="813" spans="1:11" s="7" customFormat="1" ht="33" customHeight="1" x14ac:dyDescent="0.2">
      <c r="A813" s="21">
        <f t="shared" si="25"/>
        <v>780</v>
      </c>
      <c r="B813" s="123" t="s">
        <v>1901</v>
      </c>
      <c r="C813" s="123" t="s">
        <v>864</v>
      </c>
      <c r="D813" s="273" t="s">
        <v>1902</v>
      </c>
      <c r="E813" s="124" t="s">
        <v>185</v>
      </c>
      <c r="F813" s="125">
        <v>3805</v>
      </c>
      <c r="G813" s="125">
        <v>7383</v>
      </c>
      <c r="H813" s="200" t="s">
        <v>42</v>
      </c>
      <c r="I813" s="126" t="s">
        <v>53</v>
      </c>
      <c r="J813" s="46"/>
      <c r="K813" s="266"/>
    </row>
    <row r="814" spans="1:11" s="7" customFormat="1" ht="33" customHeight="1" x14ac:dyDescent="0.2">
      <c r="A814" s="21">
        <f t="shared" si="25"/>
        <v>781</v>
      </c>
      <c r="B814" s="123" t="s">
        <v>1903</v>
      </c>
      <c r="C814" s="274" t="s">
        <v>864</v>
      </c>
      <c r="D814" s="273">
        <v>2016.11</v>
      </c>
      <c r="E814" s="124" t="s">
        <v>196</v>
      </c>
      <c r="F814" s="275">
        <v>3659</v>
      </c>
      <c r="G814" s="276">
        <v>10782</v>
      </c>
      <c r="H814" s="277" t="s">
        <v>882</v>
      </c>
      <c r="I814" s="211" t="s">
        <v>53</v>
      </c>
      <c r="J814" s="46"/>
      <c r="K814" s="266"/>
    </row>
    <row r="815" spans="1:11" s="7" customFormat="1" ht="33" customHeight="1" x14ac:dyDescent="0.2">
      <c r="A815" s="21">
        <f t="shared" si="25"/>
        <v>782</v>
      </c>
      <c r="B815" s="123" t="s">
        <v>1904</v>
      </c>
      <c r="C815" s="274" t="s">
        <v>1779</v>
      </c>
      <c r="D815" s="273">
        <v>2016.11</v>
      </c>
      <c r="E815" s="124" t="s">
        <v>118</v>
      </c>
      <c r="F815" s="275">
        <v>3410</v>
      </c>
      <c r="G815" s="276">
        <v>5139</v>
      </c>
      <c r="H815" s="200" t="s">
        <v>42</v>
      </c>
      <c r="I815" s="211" t="s">
        <v>53</v>
      </c>
      <c r="J815" s="46"/>
      <c r="K815" s="266"/>
    </row>
    <row r="816" spans="1:11" s="7" customFormat="1" ht="33" customHeight="1" x14ac:dyDescent="0.2">
      <c r="A816" s="21">
        <f t="shared" si="25"/>
        <v>783</v>
      </c>
      <c r="B816" s="123" t="s">
        <v>1905</v>
      </c>
      <c r="C816" s="61" t="s">
        <v>1784</v>
      </c>
      <c r="D816" s="273">
        <v>2016.11</v>
      </c>
      <c r="E816" s="124" t="s">
        <v>156</v>
      </c>
      <c r="F816" s="275">
        <v>3476</v>
      </c>
      <c r="G816" s="276">
        <v>5517</v>
      </c>
      <c r="H816" s="200" t="s">
        <v>42</v>
      </c>
      <c r="I816" s="211" t="s">
        <v>53</v>
      </c>
      <c r="J816" s="46"/>
      <c r="K816" s="266"/>
    </row>
    <row r="817" spans="1:11" s="7" customFormat="1" ht="33" customHeight="1" x14ac:dyDescent="0.2">
      <c r="A817" s="21">
        <f t="shared" si="25"/>
        <v>784</v>
      </c>
      <c r="B817" s="123" t="s">
        <v>1906</v>
      </c>
      <c r="C817" s="61" t="s">
        <v>1900</v>
      </c>
      <c r="D817" s="273">
        <v>2016.11</v>
      </c>
      <c r="E817" s="124" t="s">
        <v>202</v>
      </c>
      <c r="F817" s="275">
        <v>7337</v>
      </c>
      <c r="G817" s="276">
        <v>14288</v>
      </c>
      <c r="H817" s="200" t="s">
        <v>42</v>
      </c>
      <c r="I817" s="211" t="s">
        <v>53</v>
      </c>
      <c r="J817" s="46"/>
      <c r="K817" s="266"/>
    </row>
    <row r="818" spans="1:11" s="7" customFormat="1" ht="33" customHeight="1" x14ac:dyDescent="0.2">
      <c r="A818" s="21">
        <f t="shared" si="25"/>
        <v>785</v>
      </c>
      <c r="B818" s="123" t="s">
        <v>1907</v>
      </c>
      <c r="C818" s="28" t="s">
        <v>1900</v>
      </c>
      <c r="D818" s="273">
        <v>2016.12</v>
      </c>
      <c r="E818" s="124" t="s">
        <v>134</v>
      </c>
      <c r="F818" s="125">
        <v>4553</v>
      </c>
      <c r="G818" s="125">
        <v>5047</v>
      </c>
      <c r="H818" s="200" t="s">
        <v>42</v>
      </c>
      <c r="I818" s="211" t="s">
        <v>53</v>
      </c>
      <c r="J818" s="46"/>
      <c r="K818" s="266"/>
    </row>
    <row r="819" spans="1:11" s="7" customFormat="1" ht="33" customHeight="1" x14ac:dyDescent="0.2">
      <c r="A819" s="21">
        <f t="shared" si="25"/>
        <v>786</v>
      </c>
      <c r="B819" s="123" t="s">
        <v>1908</v>
      </c>
      <c r="C819" s="28" t="s">
        <v>864</v>
      </c>
      <c r="D819" s="273">
        <v>2016.12</v>
      </c>
      <c r="E819" s="124" t="s">
        <v>138</v>
      </c>
      <c r="F819" s="125">
        <v>3482</v>
      </c>
      <c r="G819" s="125">
        <v>6624</v>
      </c>
      <c r="H819" s="200" t="s">
        <v>42</v>
      </c>
      <c r="I819" s="211" t="s">
        <v>53</v>
      </c>
      <c r="J819" s="46"/>
      <c r="K819" s="266"/>
    </row>
    <row r="820" spans="1:11" s="7" customFormat="1" ht="33" customHeight="1" x14ac:dyDescent="0.2">
      <c r="A820" s="21">
        <f t="shared" si="25"/>
        <v>787</v>
      </c>
      <c r="B820" s="123" t="s">
        <v>1909</v>
      </c>
      <c r="C820" s="61" t="s">
        <v>1910</v>
      </c>
      <c r="D820" s="273">
        <v>2016.12</v>
      </c>
      <c r="E820" s="124" t="s">
        <v>139</v>
      </c>
      <c r="F820" s="275">
        <v>4334</v>
      </c>
      <c r="G820" s="276">
        <v>8494</v>
      </c>
      <c r="H820" s="200" t="s">
        <v>42</v>
      </c>
      <c r="I820" s="211" t="s">
        <v>53</v>
      </c>
      <c r="J820" s="46"/>
      <c r="K820" s="266"/>
    </row>
    <row r="821" spans="1:11" s="7" customFormat="1" ht="33" customHeight="1" x14ac:dyDescent="0.2">
      <c r="A821" s="21">
        <f t="shared" si="25"/>
        <v>788</v>
      </c>
      <c r="B821" s="123" t="s">
        <v>1911</v>
      </c>
      <c r="C821" s="61" t="s">
        <v>864</v>
      </c>
      <c r="D821" s="273">
        <v>2016.12</v>
      </c>
      <c r="E821" s="124" t="s">
        <v>144</v>
      </c>
      <c r="F821" s="125">
        <v>4479</v>
      </c>
      <c r="G821" s="125">
        <v>6967</v>
      </c>
      <c r="H821" s="200" t="s">
        <v>4</v>
      </c>
      <c r="I821" s="211" t="s">
        <v>53</v>
      </c>
      <c r="J821" s="46"/>
      <c r="K821" s="266"/>
    </row>
    <row r="822" spans="1:11" s="7" customFormat="1" ht="33" customHeight="1" x14ac:dyDescent="0.2">
      <c r="A822" s="21">
        <f t="shared" si="25"/>
        <v>789</v>
      </c>
      <c r="B822" s="123" t="s">
        <v>1912</v>
      </c>
      <c r="C822" s="28" t="s">
        <v>864</v>
      </c>
      <c r="D822" s="273">
        <v>2017.02</v>
      </c>
      <c r="E822" s="124" t="s">
        <v>153</v>
      </c>
      <c r="F822" s="275">
        <v>4035</v>
      </c>
      <c r="G822" s="125">
        <v>7658</v>
      </c>
      <c r="H822" s="200" t="s">
        <v>42</v>
      </c>
      <c r="I822" s="211" t="s">
        <v>53</v>
      </c>
      <c r="J822" s="46"/>
      <c r="K822" s="266"/>
    </row>
    <row r="823" spans="1:11" s="7" customFormat="1" ht="33" customHeight="1" x14ac:dyDescent="0.2">
      <c r="A823" s="21">
        <f t="shared" si="25"/>
        <v>790</v>
      </c>
      <c r="B823" s="123" t="s">
        <v>1905</v>
      </c>
      <c r="C823" s="123" t="s">
        <v>1807</v>
      </c>
      <c r="D823" s="273">
        <v>2017.02</v>
      </c>
      <c r="E823" s="124" t="s">
        <v>156</v>
      </c>
      <c r="F823" s="275">
        <v>16</v>
      </c>
      <c r="G823" s="125">
        <v>25</v>
      </c>
      <c r="H823" s="200" t="s">
        <v>1730</v>
      </c>
      <c r="I823" s="126" t="s">
        <v>1380</v>
      </c>
      <c r="J823" s="46"/>
      <c r="K823" s="266"/>
    </row>
    <row r="824" spans="1:11" s="7" customFormat="1" ht="33" customHeight="1" x14ac:dyDescent="0.2">
      <c r="A824" s="21">
        <f t="shared" si="25"/>
        <v>791</v>
      </c>
      <c r="B824" s="123" t="s">
        <v>1908</v>
      </c>
      <c r="C824" s="28" t="s">
        <v>864</v>
      </c>
      <c r="D824" s="273">
        <v>2017.03</v>
      </c>
      <c r="E824" s="124" t="s">
        <v>138</v>
      </c>
      <c r="F824" s="125">
        <v>238</v>
      </c>
      <c r="G824" s="125">
        <v>527</v>
      </c>
      <c r="H824" s="277" t="s">
        <v>1387</v>
      </c>
      <c r="I824" s="211" t="s">
        <v>53</v>
      </c>
      <c r="J824" s="46"/>
      <c r="K824" s="266"/>
    </row>
    <row r="825" spans="1:11" s="7" customFormat="1" ht="33" customHeight="1" x14ac:dyDescent="0.2">
      <c r="A825" s="21">
        <f t="shared" si="25"/>
        <v>792</v>
      </c>
      <c r="B825" s="210" t="s">
        <v>1913</v>
      </c>
      <c r="C825" s="28" t="s">
        <v>864</v>
      </c>
      <c r="D825" s="273">
        <v>2017.04</v>
      </c>
      <c r="E825" s="124" t="s">
        <v>166</v>
      </c>
      <c r="F825" s="125">
        <v>3417</v>
      </c>
      <c r="G825" s="125">
        <v>7225</v>
      </c>
      <c r="H825" s="200" t="s">
        <v>42</v>
      </c>
      <c r="I825" s="211" t="s">
        <v>53</v>
      </c>
      <c r="J825" s="46"/>
      <c r="K825" s="266"/>
    </row>
    <row r="826" spans="1:11" s="7" customFormat="1" ht="33" customHeight="1" x14ac:dyDescent="0.2">
      <c r="A826" s="21">
        <f t="shared" si="25"/>
        <v>793</v>
      </c>
      <c r="B826" s="210" t="s">
        <v>1914</v>
      </c>
      <c r="C826" s="54" t="s">
        <v>1784</v>
      </c>
      <c r="D826" s="273">
        <v>2017.04</v>
      </c>
      <c r="E826" s="124" t="s">
        <v>172</v>
      </c>
      <c r="F826" s="125">
        <v>2771</v>
      </c>
      <c r="G826" s="125">
        <v>6908</v>
      </c>
      <c r="H826" s="200" t="s">
        <v>853</v>
      </c>
      <c r="I826" s="211" t="s">
        <v>53</v>
      </c>
      <c r="J826" s="45" t="s">
        <v>1106</v>
      </c>
      <c r="K826" s="266"/>
    </row>
    <row r="827" spans="1:11" s="7" customFormat="1" ht="33" customHeight="1" x14ac:dyDescent="0.2">
      <c r="A827" s="21">
        <f t="shared" ref="A827:A882" si="26">ROW()-33</f>
        <v>794</v>
      </c>
      <c r="B827" s="123" t="s">
        <v>1915</v>
      </c>
      <c r="C827" s="123" t="s">
        <v>1910</v>
      </c>
      <c r="D827" s="273">
        <v>2017.05</v>
      </c>
      <c r="E827" s="124" t="s">
        <v>1916</v>
      </c>
      <c r="F827" s="125">
        <v>3685</v>
      </c>
      <c r="G827" s="125">
        <v>7260</v>
      </c>
      <c r="H827" s="200" t="s">
        <v>853</v>
      </c>
      <c r="I827" s="211" t="s">
        <v>53</v>
      </c>
      <c r="J827" s="46"/>
      <c r="K827" s="266"/>
    </row>
    <row r="828" spans="1:11" s="7" customFormat="1" ht="33" customHeight="1" x14ac:dyDescent="0.2">
      <c r="A828" s="21">
        <f t="shared" si="26"/>
        <v>795</v>
      </c>
      <c r="B828" s="123" t="s">
        <v>1917</v>
      </c>
      <c r="C828" s="123" t="s">
        <v>864</v>
      </c>
      <c r="D828" s="273">
        <v>2017.05</v>
      </c>
      <c r="E828" s="124" t="s">
        <v>128</v>
      </c>
      <c r="F828" s="125">
        <v>3979</v>
      </c>
      <c r="G828" s="125">
        <v>5447</v>
      </c>
      <c r="H828" s="200" t="s">
        <v>936</v>
      </c>
      <c r="I828" s="211" t="s">
        <v>53</v>
      </c>
      <c r="J828" s="46"/>
      <c r="K828" s="266"/>
    </row>
    <row r="829" spans="1:11" s="7" customFormat="1" ht="33" customHeight="1" x14ac:dyDescent="0.2">
      <c r="A829" s="21">
        <f t="shared" si="26"/>
        <v>796</v>
      </c>
      <c r="B829" s="123" t="s">
        <v>1918</v>
      </c>
      <c r="C829" s="123" t="s">
        <v>864</v>
      </c>
      <c r="D829" s="273">
        <v>2017.05</v>
      </c>
      <c r="E829" s="124" t="s">
        <v>112</v>
      </c>
      <c r="F829" s="125">
        <v>2342</v>
      </c>
      <c r="G829" s="125">
        <v>4795</v>
      </c>
      <c r="H829" s="200" t="s">
        <v>4</v>
      </c>
      <c r="I829" s="211" t="s">
        <v>53</v>
      </c>
      <c r="J829" s="46"/>
      <c r="K829" s="266"/>
    </row>
    <row r="830" spans="1:11" s="7" customFormat="1" ht="33" customHeight="1" x14ac:dyDescent="0.2">
      <c r="A830" s="21">
        <f t="shared" si="26"/>
        <v>797</v>
      </c>
      <c r="B830" s="210" t="s">
        <v>1919</v>
      </c>
      <c r="C830" s="123" t="s">
        <v>1802</v>
      </c>
      <c r="D830" s="273">
        <v>2017.06</v>
      </c>
      <c r="E830" s="124" t="s">
        <v>120</v>
      </c>
      <c r="F830" s="125">
        <v>1630</v>
      </c>
      <c r="G830" s="125">
        <v>3507</v>
      </c>
      <c r="H830" s="200" t="s">
        <v>42</v>
      </c>
      <c r="I830" s="126" t="s">
        <v>53</v>
      </c>
      <c r="J830" s="46"/>
      <c r="K830" s="266"/>
    </row>
    <row r="831" spans="1:11" s="7" customFormat="1" ht="33" customHeight="1" x14ac:dyDescent="0.2">
      <c r="A831" s="21">
        <f t="shared" si="26"/>
        <v>798</v>
      </c>
      <c r="B831" s="210" t="s">
        <v>1920</v>
      </c>
      <c r="C831" s="54" t="s">
        <v>1779</v>
      </c>
      <c r="D831" s="273">
        <v>2017.06</v>
      </c>
      <c r="E831" s="124" t="s">
        <v>82</v>
      </c>
      <c r="F831" s="125">
        <v>4980</v>
      </c>
      <c r="G831" s="125">
        <v>9526</v>
      </c>
      <c r="H831" s="200" t="s">
        <v>42</v>
      </c>
      <c r="I831" s="126" t="s">
        <v>53</v>
      </c>
      <c r="J831" s="46"/>
      <c r="K831" s="266"/>
    </row>
    <row r="832" spans="1:11" s="7" customFormat="1" ht="33" customHeight="1" x14ac:dyDescent="0.2">
      <c r="A832" s="21">
        <f t="shared" si="26"/>
        <v>799</v>
      </c>
      <c r="B832" s="210" t="s">
        <v>1921</v>
      </c>
      <c r="C832" s="28" t="s">
        <v>1766</v>
      </c>
      <c r="D832" s="273">
        <v>2017.06</v>
      </c>
      <c r="E832" s="124" t="s">
        <v>113</v>
      </c>
      <c r="F832" s="125">
        <v>7112</v>
      </c>
      <c r="G832" s="125">
        <v>14099</v>
      </c>
      <c r="H832" s="200" t="s">
        <v>42</v>
      </c>
      <c r="I832" s="126" t="s">
        <v>53</v>
      </c>
      <c r="J832" s="46"/>
      <c r="K832" s="266"/>
    </row>
    <row r="833" spans="1:11" s="7" customFormat="1" ht="33" customHeight="1" x14ac:dyDescent="0.2">
      <c r="A833" s="21">
        <f t="shared" si="26"/>
        <v>800</v>
      </c>
      <c r="B833" s="210" t="s">
        <v>1922</v>
      </c>
      <c r="C833" s="28" t="s">
        <v>1910</v>
      </c>
      <c r="D833" s="273">
        <v>2017.07</v>
      </c>
      <c r="E833" s="124" t="s">
        <v>91</v>
      </c>
      <c r="F833" s="125">
        <v>1798</v>
      </c>
      <c r="G833" s="125">
        <v>3533</v>
      </c>
      <c r="H833" s="200" t="s">
        <v>1096</v>
      </c>
      <c r="I833" s="126" t="s">
        <v>53</v>
      </c>
      <c r="J833" s="46"/>
      <c r="K833" s="266"/>
    </row>
    <row r="834" spans="1:11" s="7" customFormat="1" ht="33" customHeight="1" x14ac:dyDescent="0.2">
      <c r="A834" s="21">
        <f t="shared" si="26"/>
        <v>801</v>
      </c>
      <c r="B834" s="210" t="s">
        <v>1923</v>
      </c>
      <c r="C834" s="54" t="s">
        <v>1807</v>
      </c>
      <c r="D834" s="273">
        <v>2017.09</v>
      </c>
      <c r="E834" s="124" t="s">
        <v>1924</v>
      </c>
      <c r="F834" s="125">
        <v>286</v>
      </c>
      <c r="G834" s="125">
        <v>458</v>
      </c>
      <c r="H834" s="200" t="s">
        <v>1925</v>
      </c>
      <c r="I834" s="126" t="s">
        <v>53</v>
      </c>
      <c r="J834" s="46"/>
      <c r="K834" s="266"/>
    </row>
    <row r="835" spans="1:11" s="7" customFormat="1" ht="33" customHeight="1" x14ac:dyDescent="0.2">
      <c r="A835" s="21">
        <f t="shared" si="26"/>
        <v>802</v>
      </c>
      <c r="B835" s="210" t="s">
        <v>1926</v>
      </c>
      <c r="C835" s="123" t="s">
        <v>864</v>
      </c>
      <c r="D835" s="273">
        <v>2017.09</v>
      </c>
      <c r="E835" s="124" t="s">
        <v>1927</v>
      </c>
      <c r="F835" s="125">
        <v>5084</v>
      </c>
      <c r="G835" s="125">
        <v>9306</v>
      </c>
      <c r="H835" s="200" t="s">
        <v>43</v>
      </c>
      <c r="I835" s="126" t="s">
        <v>53</v>
      </c>
      <c r="J835" s="46"/>
      <c r="K835" s="266"/>
    </row>
    <row r="836" spans="1:11" s="7" customFormat="1" ht="33" customHeight="1" x14ac:dyDescent="0.2">
      <c r="A836" s="21">
        <f t="shared" si="26"/>
        <v>803</v>
      </c>
      <c r="B836" s="210" t="s">
        <v>1928</v>
      </c>
      <c r="C836" s="123" t="s">
        <v>1766</v>
      </c>
      <c r="D836" s="273">
        <v>2018.02</v>
      </c>
      <c r="E836" s="124" t="s">
        <v>527</v>
      </c>
      <c r="F836" s="125">
        <v>5614</v>
      </c>
      <c r="G836" s="125">
        <v>8067</v>
      </c>
      <c r="H836" s="200" t="s">
        <v>2</v>
      </c>
      <c r="I836" s="126" t="s">
        <v>883</v>
      </c>
      <c r="J836" s="27"/>
      <c r="K836" s="266"/>
    </row>
    <row r="837" spans="1:11" s="7" customFormat="1" ht="33" customHeight="1" x14ac:dyDescent="0.2">
      <c r="A837" s="21">
        <f t="shared" si="26"/>
        <v>804</v>
      </c>
      <c r="B837" s="123" t="s">
        <v>1929</v>
      </c>
      <c r="C837" s="54" t="s">
        <v>1910</v>
      </c>
      <c r="D837" s="273">
        <v>2018.02</v>
      </c>
      <c r="E837" s="124" t="s">
        <v>528</v>
      </c>
      <c r="F837" s="125">
        <v>889</v>
      </c>
      <c r="G837" s="125">
        <v>1746</v>
      </c>
      <c r="H837" s="200" t="s">
        <v>2</v>
      </c>
      <c r="I837" s="126" t="s">
        <v>883</v>
      </c>
      <c r="J837" s="27"/>
      <c r="K837" s="266"/>
    </row>
    <row r="838" spans="1:11" s="7" customFormat="1" ht="33" customHeight="1" x14ac:dyDescent="0.2">
      <c r="A838" s="21">
        <f t="shared" si="26"/>
        <v>805</v>
      </c>
      <c r="B838" s="210" t="s">
        <v>1930</v>
      </c>
      <c r="C838" s="123" t="s">
        <v>1792</v>
      </c>
      <c r="D838" s="273">
        <v>2018.03</v>
      </c>
      <c r="E838" s="124" t="s">
        <v>455</v>
      </c>
      <c r="F838" s="125">
        <v>4664</v>
      </c>
      <c r="G838" s="125">
        <v>7909</v>
      </c>
      <c r="H838" s="200" t="s">
        <v>2</v>
      </c>
      <c r="I838" s="126" t="s">
        <v>883</v>
      </c>
      <c r="J838" s="46" t="s">
        <v>875</v>
      </c>
      <c r="K838" s="266"/>
    </row>
    <row r="839" spans="1:11" s="7" customFormat="1" ht="33" customHeight="1" x14ac:dyDescent="0.2">
      <c r="A839" s="21">
        <f t="shared" si="26"/>
        <v>806</v>
      </c>
      <c r="B839" s="210" t="s">
        <v>1931</v>
      </c>
      <c r="C839" s="123" t="s">
        <v>1792</v>
      </c>
      <c r="D839" s="273">
        <v>2018.04</v>
      </c>
      <c r="E839" s="212" t="s">
        <v>538</v>
      </c>
      <c r="F839" s="125">
        <v>3265</v>
      </c>
      <c r="G839" s="125">
        <v>6509</v>
      </c>
      <c r="H839" s="200" t="s">
        <v>853</v>
      </c>
      <c r="I839" s="126" t="s">
        <v>1932</v>
      </c>
      <c r="J839" s="46"/>
      <c r="K839" s="266"/>
    </row>
    <row r="840" spans="1:11" s="7" customFormat="1" ht="33" customHeight="1" x14ac:dyDescent="0.2">
      <c r="A840" s="21">
        <f t="shared" si="26"/>
        <v>807</v>
      </c>
      <c r="B840" s="210" t="s">
        <v>1933</v>
      </c>
      <c r="C840" s="28" t="s">
        <v>1802</v>
      </c>
      <c r="D840" s="273">
        <v>2018.04</v>
      </c>
      <c r="E840" s="212" t="s">
        <v>346</v>
      </c>
      <c r="F840" s="125">
        <v>309</v>
      </c>
      <c r="G840" s="125">
        <v>663</v>
      </c>
      <c r="H840" s="200" t="s">
        <v>4</v>
      </c>
      <c r="I840" s="126" t="s">
        <v>1767</v>
      </c>
      <c r="J840" s="46"/>
      <c r="K840" s="266"/>
    </row>
    <row r="841" spans="1:11" s="7" customFormat="1" ht="33" customHeight="1" x14ac:dyDescent="0.2">
      <c r="A841" s="21">
        <f t="shared" si="26"/>
        <v>808</v>
      </c>
      <c r="B841" s="210" t="s">
        <v>1934</v>
      </c>
      <c r="C841" s="123" t="s">
        <v>864</v>
      </c>
      <c r="D841" s="273">
        <v>2018.04</v>
      </c>
      <c r="E841" s="212" t="s">
        <v>544</v>
      </c>
      <c r="F841" s="125">
        <v>4079</v>
      </c>
      <c r="G841" s="125">
        <v>7676</v>
      </c>
      <c r="H841" s="200" t="s">
        <v>853</v>
      </c>
      <c r="I841" s="126" t="s">
        <v>1932</v>
      </c>
      <c r="J841" s="46" t="s">
        <v>875</v>
      </c>
      <c r="K841" s="266"/>
    </row>
    <row r="842" spans="1:11" s="5" customFormat="1" ht="33" customHeight="1" x14ac:dyDescent="0.2">
      <c r="A842" s="21">
        <f t="shared" si="26"/>
        <v>809</v>
      </c>
      <c r="B842" s="123" t="s">
        <v>1935</v>
      </c>
      <c r="C842" s="123" t="s">
        <v>1779</v>
      </c>
      <c r="D842" s="273">
        <v>2018.06</v>
      </c>
      <c r="E842" s="124" t="s">
        <v>340</v>
      </c>
      <c r="F842" s="125">
        <v>6458</v>
      </c>
      <c r="G842" s="125">
        <v>10711</v>
      </c>
      <c r="H842" s="200" t="s">
        <v>42</v>
      </c>
      <c r="I842" s="126" t="s">
        <v>1005</v>
      </c>
      <c r="J842" s="46"/>
      <c r="K842" s="231"/>
    </row>
    <row r="843" spans="1:11" s="7" customFormat="1" ht="33" customHeight="1" x14ac:dyDescent="0.2">
      <c r="A843" s="21">
        <f t="shared" si="26"/>
        <v>810</v>
      </c>
      <c r="B843" s="123" t="s">
        <v>1936</v>
      </c>
      <c r="C843" s="123" t="s">
        <v>864</v>
      </c>
      <c r="D843" s="273">
        <v>2018.06</v>
      </c>
      <c r="E843" s="124" t="s">
        <v>112</v>
      </c>
      <c r="F843" s="125">
        <v>1919</v>
      </c>
      <c r="G843" s="125">
        <v>3117</v>
      </c>
      <c r="H843" s="200" t="s">
        <v>42</v>
      </c>
      <c r="I843" s="126" t="s">
        <v>883</v>
      </c>
      <c r="J843" s="46"/>
      <c r="K843" s="266"/>
    </row>
    <row r="844" spans="1:11" s="7" customFormat="1" ht="33" customHeight="1" x14ac:dyDescent="0.2">
      <c r="A844" s="21">
        <f t="shared" si="26"/>
        <v>811</v>
      </c>
      <c r="B844" s="278" t="s">
        <v>1937</v>
      </c>
      <c r="C844" s="83" t="s">
        <v>1779</v>
      </c>
      <c r="D844" s="279">
        <v>2018.07</v>
      </c>
      <c r="E844" s="280" t="s">
        <v>1938</v>
      </c>
      <c r="F844" s="281">
        <v>364</v>
      </c>
      <c r="G844" s="281">
        <v>651</v>
      </c>
      <c r="H844" s="282" t="s">
        <v>1078</v>
      </c>
      <c r="I844" s="283" t="s">
        <v>1939</v>
      </c>
      <c r="J844" s="72"/>
      <c r="K844" s="266"/>
    </row>
    <row r="845" spans="1:11" s="7" customFormat="1" ht="33" customHeight="1" x14ac:dyDescent="0.2">
      <c r="A845" s="21">
        <f t="shared" si="26"/>
        <v>812</v>
      </c>
      <c r="B845" s="210" t="s">
        <v>1940</v>
      </c>
      <c r="C845" s="95" t="s">
        <v>864</v>
      </c>
      <c r="D845" s="273">
        <v>2018.09</v>
      </c>
      <c r="E845" s="148" t="s">
        <v>436</v>
      </c>
      <c r="F845" s="284">
        <v>6226</v>
      </c>
      <c r="G845" s="285">
        <v>11873</v>
      </c>
      <c r="H845" s="149" t="s">
        <v>43</v>
      </c>
      <c r="I845" s="150" t="s">
        <v>53</v>
      </c>
      <c r="J845" s="46"/>
      <c r="K845" s="266"/>
    </row>
    <row r="846" spans="1:11" s="7" customFormat="1" ht="33" customHeight="1" x14ac:dyDescent="0.2">
      <c r="A846" s="21">
        <f t="shared" si="26"/>
        <v>813</v>
      </c>
      <c r="B846" s="210" t="s">
        <v>1941</v>
      </c>
      <c r="C846" s="54" t="s">
        <v>1766</v>
      </c>
      <c r="D846" s="273" t="s">
        <v>562</v>
      </c>
      <c r="E846" s="212" t="s">
        <v>1942</v>
      </c>
      <c r="F846" s="125">
        <v>2330</v>
      </c>
      <c r="G846" s="125">
        <v>4775</v>
      </c>
      <c r="H846" s="200" t="s">
        <v>936</v>
      </c>
      <c r="I846" s="126" t="s">
        <v>1007</v>
      </c>
      <c r="J846" s="46"/>
      <c r="K846" s="266"/>
    </row>
    <row r="847" spans="1:11" s="7" customFormat="1" ht="33" customHeight="1" x14ac:dyDescent="0.2">
      <c r="A847" s="21">
        <f t="shared" si="26"/>
        <v>814</v>
      </c>
      <c r="B847" s="210" t="s">
        <v>1943</v>
      </c>
      <c r="C847" s="95" t="s">
        <v>1910</v>
      </c>
      <c r="D847" s="273">
        <v>2018.11</v>
      </c>
      <c r="E847" s="124" t="s">
        <v>1944</v>
      </c>
      <c r="F847" s="285">
        <v>5215</v>
      </c>
      <c r="G847" s="285">
        <v>7394</v>
      </c>
      <c r="H847" s="149" t="s">
        <v>853</v>
      </c>
      <c r="I847" s="150" t="s">
        <v>1570</v>
      </c>
      <c r="J847" s="46"/>
      <c r="K847" s="266"/>
    </row>
    <row r="848" spans="1:11" s="7" customFormat="1" ht="33" customHeight="1" x14ac:dyDescent="0.2">
      <c r="A848" s="21">
        <f t="shared" si="26"/>
        <v>815</v>
      </c>
      <c r="B848" s="123" t="s">
        <v>568</v>
      </c>
      <c r="C848" s="89" t="s">
        <v>864</v>
      </c>
      <c r="D848" s="273">
        <v>2018.12</v>
      </c>
      <c r="E848" s="148" t="s">
        <v>543</v>
      </c>
      <c r="F848" s="125">
        <v>4652</v>
      </c>
      <c r="G848" s="125">
        <v>9613</v>
      </c>
      <c r="H848" s="282" t="s">
        <v>4</v>
      </c>
      <c r="I848" s="150" t="s">
        <v>35</v>
      </c>
      <c r="J848" s="27"/>
      <c r="K848" s="266"/>
    </row>
    <row r="849" spans="1:11" s="7" customFormat="1" ht="33" customHeight="1" x14ac:dyDescent="0.2">
      <c r="A849" s="21">
        <f t="shared" si="26"/>
        <v>816</v>
      </c>
      <c r="B849" s="123" t="s">
        <v>569</v>
      </c>
      <c r="C849" s="89" t="s">
        <v>1802</v>
      </c>
      <c r="D849" s="273">
        <v>2018.12</v>
      </c>
      <c r="E849" s="148" t="s">
        <v>543</v>
      </c>
      <c r="F849" s="125">
        <v>27</v>
      </c>
      <c r="G849" s="125">
        <v>42</v>
      </c>
      <c r="H849" s="149" t="s">
        <v>1730</v>
      </c>
      <c r="I849" s="150" t="s">
        <v>1064</v>
      </c>
      <c r="J849" s="27"/>
      <c r="K849" s="266"/>
    </row>
    <row r="850" spans="1:11" s="7" customFormat="1" ht="33" customHeight="1" x14ac:dyDescent="0.2">
      <c r="A850" s="21">
        <f t="shared" si="26"/>
        <v>817</v>
      </c>
      <c r="B850" s="122" t="s">
        <v>586</v>
      </c>
      <c r="C850" s="23" t="s">
        <v>1792</v>
      </c>
      <c r="D850" s="286">
        <v>2019.01</v>
      </c>
      <c r="E850" s="170" t="s">
        <v>587</v>
      </c>
      <c r="F850" s="287">
        <v>3748</v>
      </c>
      <c r="G850" s="287">
        <v>6691</v>
      </c>
      <c r="H850" s="288" t="s">
        <v>43</v>
      </c>
      <c r="I850" s="289" t="s">
        <v>35</v>
      </c>
      <c r="J850" s="46"/>
      <c r="K850" s="266"/>
    </row>
    <row r="851" spans="1:11" s="7" customFormat="1" ht="33" customHeight="1" x14ac:dyDescent="0.2">
      <c r="A851" s="21">
        <f t="shared" si="26"/>
        <v>818</v>
      </c>
      <c r="B851" s="122" t="s">
        <v>591</v>
      </c>
      <c r="C851" s="23" t="s">
        <v>1910</v>
      </c>
      <c r="D851" s="286">
        <v>2019.01</v>
      </c>
      <c r="E851" s="122" t="s">
        <v>592</v>
      </c>
      <c r="F851" s="287">
        <v>9319</v>
      </c>
      <c r="G851" s="287">
        <v>15892</v>
      </c>
      <c r="H851" s="288" t="s">
        <v>43</v>
      </c>
      <c r="I851" s="289" t="s">
        <v>35</v>
      </c>
      <c r="J851" s="27"/>
      <c r="K851" s="266"/>
    </row>
    <row r="852" spans="1:11" s="7" customFormat="1" ht="33" customHeight="1" x14ac:dyDescent="0.2">
      <c r="A852" s="21">
        <f t="shared" si="26"/>
        <v>819</v>
      </c>
      <c r="B852" s="123" t="s">
        <v>620</v>
      </c>
      <c r="C852" s="147" t="s">
        <v>1910</v>
      </c>
      <c r="D852" s="273">
        <v>2019.04</v>
      </c>
      <c r="E852" s="148" t="s">
        <v>629</v>
      </c>
      <c r="F852" s="125">
        <v>855</v>
      </c>
      <c r="G852" s="125">
        <v>1747</v>
      </c>
      <c r="H852" s="149" t="s">
        <v>43</v>
      </c>
      <c r="I852" s="150" t="s">
        <v>53</v>
      </c>
      <c r="J852" s="27"/>
      <c r="K852" s="266"/>
    </row>
    <row r="853" spans="1:11" s="7" customFormat="1" ht="33" customHeight="1" x14ac:dyDescent="0.2">
      <c r="A853" s="21">
        <f t="shared" si="26"/>
        <v>820</v>
      </c>
      <c r="B853" s="123" t="s">
        <v>1945</v>
      </c>
      <c r="C853" s="95" t="s">
        <v>1900</v>
      </c>
      <c r="D853" s="273">
        <v>2019.05</v>
      </c>
      <c r="E853" s="148" t="s">
        <v>633</v>
      </c>
      <c r="F853" s="125">
        <v>3281</v>
      </c>
      <c r="G853" s="125">
        <v>6666</v>
      </c>
      <c r="H853" s="149" t="s">
        <v>43</v>
      </c>
      <c r="I853" s="150" t="s">
        <v>53</v>
      </c>
      <c r="J853" s="27"/>
      <c r="K853" s="266"/>
    </row>
    <row r="854" spans="1:11" s="7" customFormat="1" ht="33" customHeight="1" x14ac:dyDescent="0.2">
      <c r="A854" s="21">
        <f t="shared" si="26"/>
        <v>821</v>
      </c>
      <c r="B854" s="123" t="s">
        <v>1946</v>
      </c>
      <c r="C854" s="95" t="s">
        <v>1900</v>
      </c>
      <c r="D854" s="273">
        <v>2019.05</v>
      </c>
      <c r="E854" s="148" t="s">
        <v>631</v>
      </c>
      <c r="F854" s="125">
        <v>6715</v>
      </c>
      <c r="G854" s="125">
        <v>10629</v>
      </c>
      <c r="H854" s="149" t="s">
        <v>43</v>
      </c>
      <c r="I854" s="150" t="s">
        <v>53</v>
      </c>
      <c r="J854" s="27"/>
      <c r="K854" s="266"/>
    </row>
    <row r="855" spans="1:11" s="7" customFormat="1" ht="33" customHeight="1" x14ac:dyDescent="0.2">
      <c r="A855" s="21">
        <f t="shared" si="26"/>
        <v>822</v>
      </c>
      <c r="B855" s="201" t="s">
        <v>1947</v>
      </c>
      <c r="C855" s="290" t="s">
        <v>1775</v>
      </c>
      <c r="D855" s="291">
        <v>2019.05</v>
      </c>
      <c r="E855" s="292" t="s">
        <v>638</v>
      </c>
      <c r="F855" s="202">
        <v>2576</v>
      </c>
      <c r="G855" s="202">
        <v>4518</v>
      </c>
      <c r="H855" s="293" t="s">
        <v>43</v>
      </c>
      <c r="I855" s="294" t="s">
        <v>53</v>
      </c>
      <c r="J855" s="27"/>
      <c r="K855" s="266"/>
    </row>
    <row r="856" spans="1:11" s="7" customFormat="1" ht="33" customHeight="1" x14ac:dyDescent="0.2">
      <c r="A856" s="21">
        <f t="shared" si="26"/>
        <v>823</v>
      </c>
      <c r="B856" s="41" t="s">
        <v>1948</v>
      </c>
      <c r="C856" s="106" t="s">
        <v>864</v>
      </c>
      <c r="D856" s="232">
        <v>2019.05</v>
      </c>
      <c r="E856" s="107" t="s">
        <v>629</v>
      </c>
      <c r="F856" s="108">
        <v>3889</v>
      </c>
      <c r="G856" s="108">
        <v>7268</v>
      </c>
      <c r="H856" s="109" t="s">
        <v>43</v>
      </c>
      <c r="I856" s="110" t="s">
        <v>53</v>
      </c>
      <c r="J856" s="27"/>
      <c r="K856" s="266"/>
    </row>
    <row r="857" spans="1:11" s="7" customFormat="1" ht="33" customHeight="1" x14ac:dyDescent="0.2">
      <c r="A857" s="21">
        <f t="shared" si="26"/>
        <v>824</v>
      </c>
      <c r="B857" s="28" t="s">
        <v>1949</v>
      </c>
      <c r="C857" s="89" t="s">
        <v>1792</v>
      </c>
      <c r="D857" s="233">
        <v>2019.05</v>
      </c>
      <c r="E857" s="111" t="s">
        <v>634</v>
      </c>
      <c r="F857" s="31">
        <v>2692</v>
      </c>
      <c r="G857" s="31">
        <v>5463</v>
      </c>
      <c r="H857" s="91" t="s">
        <v>43</v>
      </c>
      <c r="I857" s="92" t="s">
        <v>53</v>
      </c>
      <c r="J857" s="27"/>
      <c r="K857" s="266"/>
    </row>
    <row r="858" spans="1:11" s="7" customFormat="1" ht="33" customHeight="1" x14ac:dyDescent="0.2">
      <c r="A858" s="21">
        <f t="shared" si="26"/>
        <v>825</v>
      </c>
      <c r="B858" s="28" t="s">
        <v>1950</v>
      </c>
      <c r="C858" s="89" t="s">
        <v>1775</v>
      </c>
      <c r="D858" s="233">
        <v>2019.05</v>
      </c>
      <c r="E858" s="111" t="s">
        <v>632</v>
      </c>
      <c r="F858" s="31">
        <v>5006</v>
      </c>
      <c r="G858" s="31">
        <v>8884</v>
      </c>
      <c r="H858" s="91" t="s">
        <v>43</v>
      </c>
      <c r="I858" s="92" t="s">
        <v>53</v>
      </c>
      <c r="J858" s="27"/>
      <c r="K858" s="266"/>
    </row>
    <row r="859" spans="1:11" s="7" customFormat="1" ht="33" customHeight="1" x14ac:dyDescent="0.2">
      <c r="A859" s="21">
        <f t="shared" si="26"/>
        <v>826</v>
      </c>
      <c r="B859" s="28" t="s">
        <v>663</v>
      </c>
      <c r="C859" s="89" t="s">
        <v>864</v>
      </c>
      <c r="D859" s="233">
        <v>2019.07</v>
      </c>
      <c r="E859" s="111" t="s">
        <v>652</v>
      </c>
      <c r="F859" s="31">
        <v>2036</v>
      </c>
      <c r="G859" s="31">
        <v>3861</v>
      </c>
      <c r="H859" s="120" t="s">
        <v>1179</v>
      </c>
      <c r="I859" s="92" t="s">
        <v>35</v>
      </c>
      <c r="J859" s="27"/>
      <c r="K859" s="266"/>
    </row>
    <row r="860" spans="1:11" s="7" customFormat="1" ht="33" customHeight="1" x14ac:dyDescent="0.2">
      <c r="A860" s="21">
        <f t="shared" si="26"/>
        <v>827</v>
      </c>
      <c r="B860" s="28" t="s">
        <v>1951</v>
      </c>
      <c r="C860" s="89" t="s">
        <v>864</v>
      </c>
      <c r="D860" s="233">
        <v>2019.08</v>
      </c>
      <c r="E860" s="111" t="s">
        <v>668</v>
      </c>
      <c r="F860" s="31">
        <v>7696</v>
      </c>
      <c r="G860" s="31">
        <v>16958</v>
      </c>
      <c r="H860" s="120" t="s">
        <v>1179</v>
      </c>
      <c r="I860" s="92" t="s">
        <v>35</v>
      </c>
      <c r="J860" s="154"/>
      <c r="K860" s="266"/>
    </row>
    <row r="861" spans="1:11" s="7" customFormat="1" ht="33" customHeight="1" x14ac:dyDescent="0.2">
      <c r="A861" s="21">
        <f t="shared" si="26"/>
        <v>828</v>
      </c>
      <c r="B861" s="28" t="s">
        <v>1952</v>
      </c>
      <c r="C861" s="89" t="s">
        <v>1792</v>
      </c>
      <c r="D861" s="233">
        <v>2019.08</v>
      </c>
      <c r="E861" s="111" t="s">
        <v>673</v>
      </c>
      <c r="F861" s="31">
        <v>3044</v>
      </c>
      <c r="G861" s="31">
        <v>6803</v>
      </c>
      <c r="H861" s="91" t="s">
        <v>619</v>
      </c>
      <c r="I861" s="92" t="s">
        <v>35</v>
      </c>
      <c r="J861" s="154"/>
      <c r="K861" s="266"/>
    </row>
    <row r="862" spans="1:11" s="7" customFormat="1" ht="33" customHeight="1" x14ac:dyDescent="0.2">
      <c r="A862" s="21">
        <f t="shared" si="26"/>
        <v>829</v>
      </c>
      <c r="B862" s="28" t="s">
        <v>1953</v>
      </c>
      <c r="C862" s="89" t="s">
        <v>1775</v>
      </c>
      <c r="D862" s="233" t="s">
        <v>1954</v>
      </c>
      <c r="E862" s="111" t="s">
        <v>692</v>
      </c>
      <c r="F862" s="31">
        <v>2783</v>
      </c>
      <c r="G862" s="91" t="s">
        <v>1955</v>
      </c>
      <c r="H862" s="149" t="s">
        <v>43</v>
      </c>
      <c r="I862" s="92" t="s">
        <v>53</v>
      </c>
      <c r="J862" s="27" t="s">
        <v>1956</v>
      </c>
      <c r="K862" s="266"/>
    </row>
    <row r="863" spans="1:11" s="7" customFormat="1" ht="33" customHeight="1" x14ac:dyDescent="0.2">
      <c r="A863" s="21">
        <f t="shared" si="26"/>
        <v>830</v>
      </c>
      <c r="B863" s="28" t="s">
        <v>1957</v>
      </c>
      <c r="C863" s="89" t="s">
        <v>1792</v>
      </c>
      <c r="D863" s="233">
        <v>2019.11</v>
      </c>
      <c r="E863" s="111" t="s">
        <v>706</v>
      </c>
      <c r="F863" s="31">
        <v>1502</v>
      </c>
      <c r="G863" s="31">
        <v>2247</v>
      </c>
      <c r="H863" s="91" t="s">
        <v>43</v>
      </c>
      <c r="I863" s="92" t="s">
        <v>53</v>
      </c>
      <c r="J863" s="27" t="s">
        <v>1045</v>
      </c>
      <c r="K863" s="266"/>
    </row>
    <row r="864" spans="1:11" s="7" customFormat="1" ht="33" customHeight="1" x14ac:dyDescent="0.2">
      <c r="A864" s="21">
        <f t="shared" si="26"/>
        <v>831</v>
      </c>
      <c r="B864" s="28" t="s">
        <v>1958</v>
      </c>
      <c r="C864" s="89" t="s">
        <v>1775</v>
      </c>
      <c r="D864" s="233">
        <v>2019.11</v>
      </c>
      <c r="E864" s="111" t="s">
        <v>698</v>
      </c>
      <c r="F864" s="31">
        <v>3397</v>
      </c>
      <c r="G864" s="31">
        <v>7210</v>
      </c>
      <c r="H864" s="91" t="s">
        <v>43</v>
      </c>
      <c r="I864" s="92" t="s">
        <v>53</v>
      </c>
      <c r="J864" s="27"/>
      <c r="K864" s="266"/>
    </row>
    <row r="865" spans="1:11" s="7" customFormat="1" ht="33" customHeight="1" x14ac:dyDescent="0.2">
      <c r="A865" s="21">
        <f t="shared" si="26"/>
        <v>832</v>
      </c>
      <c r="B865" s="28" t="s">
        <v>1959</v>
      </c>
      <c r="C865" s="89" t="s">
        <v>1775</v>
      </c>
      <c r="D865" s="233">
        <v>2019.11</v>
      </c>
      <c r="E865" s="111" t="s">
        <v>682</v>
      </c>
      <c r="F865" s="31">
        <v>3396</v>
      </c>
      <c r="G865" s="31">
        <v>5204</v>
      </c>
      <c r="H865" s="91" t="s">
        <v>43</v>
      </c>
      <c r="I865" s="92" t="s">
        <v>53</v>
      </c>
      <c r="J865" s="27"/>
      <c r="K865" s="266"/>
    </row>
    <row r="866" spans="1:11" s="7" customFormat="1" ht="33" customHeight="1" x14ac:dyDescent="0.2">
      <c r="A866" s="21">
        <f t="shared" si="26"/>
        <v>833</v>
      </c>
      <c r="B866" s="28" t="s">
        <v>1960</v>
      </c>
      <c r="C866" s="89" t="s">
        <v>1910</v>
      </c>
      <c r="D866" s="233">
        <v>2019.12</v>
      </c>
      <c r="E866" s="111" t="s">
        <v>709</v>
      </c>
      <c r="F866" s="31">
        <v>3415</v>
      </c>
      <c r="G866" s="31">
        <v>5859</v>
      </c>
      <c r="H866" s="91" t="s">
        <v>43</v>
      </c>
      <c r="I866" s="92" t="s">
        <v>53</v>
      </c>
      <c r="J866" s="27" t="s">
        <v>1961</v>
      </c>
      <c r="K866" s="266"/>
    </row>
    <row r="867" spans="1:11" s="7" customFormat="1" ht="33" customHeight="1" x14ac:dyDescent="0.2">
      <c r="A867" s="21">
        <f t="shared" si="26"/>
        <v>834</v>
      </c>
      <c r="B867" s="28" t="s">
        <v>721</v>
      </c>
      <c r="C867" s="89" t="s">
        <v>864</v>
      </c>
      <c r="D867" s="233">
        <v>2019.12</v>
      </c>
      <c r="E867" s="111" t="s">
        <v>597</v>
      </c>
      <c r="F867" s="31">
        <v>5461</v>
      </c>
      <c r="G867" s="31">
        <v>9477</v>
      </c>
      <c r="H867" s="91" t="s">
        <v>43</v>
      </c>
      <c r="I867" s="92" t="s">
        <v>53</v>
      </c>
      <c r="J867" s="27"/>
      <c r="K867" s="266"/>
    </row>
    <row r="868" spans="1:11" s="7" customFormat="1" ht="33" customHeight="1" x14ac:dyDescent="0.2">
      <c r="A868" s="21">
        <f t="shared" si="26"/>
        <v>835</v>
      </c>
      <c r="B868" s="28" t="s">
        <v>1962</v>
      </c>
      <c r="C868" s="89" t="s">
        <v>1775</v>
      </c>
      <c r="D868" s="233">
        <v>2020.01</v>
      </c>
      <c r="E868" s="111" t="s">
        <v>723</v>
      </c>
      <c r="F868" s="31">
        <v>1156</v>
      </c>
      <c r="G868" s="31">
        <v>2327</v>
      </c>
      <c r="H868" s="91" t="s">
        <v>1179</v>
      </c>
      <c r="I868" s="92" t="s">
        <v>53</v>
      </c>
      <c r="J868" s="27"/>
      <c r="K868" s="266"/>
    </row>
    <row r="869" spans="1:11" s="7" customFormat="1" ht="33" customHeight="1" x14ac:dyDescent="0.2">
      <c r="A869" s="21">
        <f t="shared" si="26"/>
        <v>836</v>
      </c>
      <c r="B869" s="28" t="s">
        <v>1963</v>
      </c>
      <c r="C869" s="95" t="s">
        <v>1792</v>
      </c>
      <c r="D869" s="233">
        <v>2020.02</v>
      </c>
      <c r="E869" s="111" t="s">
        <v>369</v>
      </c>
      <c r="F869" s="31">
        <v>3838</v>
      </c>
      <c r="G869" s="31">
        <v>6913</v>
      </c>
      <c r="H869" s="149" t="s">
        <v>1698</v>
      </c>
      <c r="I869" s="92" t="s">
        <v>53</v>
      </c>
      <c r="J869" s="27"/>
      <c r="K869" s="266"/>
    </row>
    <row r="870" spans="1:11" s="5" customFormat="1" ht="33" customHeight="1" x14ac:dyDescent="0.2">
      <c r="A870" s="21">
        <f t="shared" si="26"/>
        <v>837</v>
      </c>
      <c r="B870" s="28" t="s">
        <v>1958</v>
      </c>
      <c r="C870" s="95" t="s">
        <v>1807</v>
      </c>
      <c r="D870" s="233">
        <v>2020.02</v>
      </c>
      <c r="E870" s="111" t="s">
        <v>698</v>
      </c>
      <c r="F870" s="31">
        <v>24</v>
      </c>
      <c r="G870" s="31">
        <v>50</v>
      </c>
      <c r="H870" s="91" t="s">
        <v>579</v>
      </c>
      <c r="I870" s="92" t="s">
        <v>579</v>
      </c>
      <c r="J870" s="27"/>
      <c r="K870" s="231"/>
    </row>
    <row r="871" spans="1:11" s="7" customFormat="1" ht="33" customHeight="1" x14ac:dyDescent="0.2">
      <c r="A871" s="21">
        <f t="shared" si="26"/>
        <v>838</v>
      </c>
      <c r="B871" s="28" t="s">
        <v>1963</v>
      </c>
      <c r="C871" s="89" t="s">
        <v>767</v>
      </c>
      <c r="D871" s="233">
        <v>2020.05</v>
      </c>
      <c r="E871" s="111" t="s">
        <v>1964</v>
      </c>
      <c r="F871" s="31">
        <v>17</v>
      </c>
      <c r="G871" s="31">
        <v>38</v>
      </c>
      <c r="H871" s="149" t="s">
        <v>579</v>
      </c>
      <c r="I871" s="92" t="s">
        <v>53</v>
      </c>
      <c r="J871" s="27"/>
      <c r="K871" s="266"/>
    </row>
    <row r="872" spans="1:11" s="5" customFormat="1" ht="33" customHeight="1" x14ac:dyDescent="0.2">
      <c r="A872" s="21">
        <f t="shared" si="26"/>
        <v>839</v>
      </c>
      <c r="B872" s="22" t="s">
        <v>772</v>
      </c>
      <c r="C872" s="22" t="s">
        <v>767</v>
      </c>
      <c r="D872" s="235">
        <v>2020.06</v>
      </c>
      <c r="E872" s="23" t="s">
        <v>773</v>
      </c>
      <c r="F872" s="24">
        <v>4951</v>
      </c>
      <c r="G872" s="24">
        <v>7688</v>
      </c>
      <c r="H872" s="172" t="s">
        <v>43</v>
      </c>
      <c r="I872" s="26" t="s">
        <v>53</v>
      </c>
      <c r="J872" s="27" t="s">
        <v>1961</v>
      </c>
      <c r="K872" s="231"/>
    </row>
    <row r="873" spans="1:11" s="5" customFormat="1" ht="33" customHeight="1" x14ac:dyDescent="0.2">
      <c r="A873" s="21">
        <f t="shared" si="26"/>
        <v>840</v>
      </c>
      <c r="B873" s="22" t="s">
        <v>774</v>
      </c>
      <c r="C873" s="22" t="s">
        <v>767</v>
      </c>
      <c r="D873" s="235">
        <v>2020.06</v>
      </c>
      <c r="E873" s="23" t="s">
        <v>775</v>
      </c>
      <c r="F873" s="24">
        <v>11351</v>
      </c>
      <c r="G873" s="24">
        <v>18727</v>
      </c>
      <c r="H873" s="29" t="s">
        <v>43</v>
      </c>
      <c r="I873" s="26" t="s">
        <v>53</v>
      </c>
      <c r="J873" s="27" t="s">
        <v>1965</v>
      </c>
      <c r="K873" s="231"/>
    </row>
    <row r="874" spans="1:11" s="5" customFormat="1" ht="33" customHeight="1" x14ac:dyDescent="0.2">
      <c r="A874" s="21">
        <f t="shared" si="26"/>
        <v>841</v>
      </c>
      <c r="B874" s="22" t="s">
        <v>1966</v>
      </c>
      <c r="C874" s="22" t="s">
        <v>767</v>
      </c>
      <c r="D874" s="235">
        <v>2020.07</v>
      </c>
      <c r="E874" s="23" t="s">
        <v>786</v>
      </c>
      <c r="F874" s="24">
        <v>2631</v>
      </c>
      <c r="G874" s="24">
        <v>4513</v>
      </c>
      <c r="H874" s="172" t="s">
        <v>43</v>
      </c>
      <c r="I874" s="26" t="s">
        <v>53</v>
      </c>
      <c r="J874" s="27" t="s">
        <v>1961</v>
      </c>
      <c r="K874" s="231"/>
    </row>
    <row r="875" spans="1:11" s="5" customFormat="1" ht="33" customHeight="1" x14ac:dyDescent="0.2">
      <c r="A875" s="21">
        <f t="shared" si="26"/>
        <v>842</v>
      </c>
      <c r="B875" s="22" t="s">
        <v>1967</v>
      </c>
      <c r="C875" s="22" t="s">
        <v>767</v>
      </c>
      <c r="D875" s="235">
        <v>2020.07</v>
      </c>
      <c r="E875" s="23" t="s">
        <v>785</v>
      </c>
      <c r="F875" s="24">
        <v>2925</v>
      </c>
      <c r="G875" s="24">
        <v>5471</v>
      </c>
      <c r="H875" s="29" t="s">
        <v>43</v>
      </c>
      <c r="I875" s="26" t="s">
        <v>53</v>
      </c>
      <c r="J875" s="27"/>
      <c r="K875" s="231"/>
    </row>
    <row r="876" spans="1:11" s="5" customFormat="1" ht="33" customHeight="1" x14ac:dyDescent="0.2">
      <c r="A876" s="21">
        <f t="shared" si="26"/>
        <v>843</v>
      </c>
      <c r="B876" s="22" t="s">
        <v>1968</v>
      </c>
      <c r="C876" s="22" t="s">
        <v>767</v>
      </c>
      <c r="D876" s="235">
        <v>2020.07</v>
      </c>
      <c r="E876" s="23" t="s">
        <v>784</v>
      </c>
      <c r="F876" s="24">
        <v>3756</v>
      </c>
      <c r="G876" s="24">
        <v>8105</v>
      </c>
      <c r="H876" s="29" t="s">
        <v>43</v>
      </c>
      <c r="I876" s="26" t="s">
        <v>53</v>
      </c>
      <c r="J876" s="27" t="s">
        <v>1961</v>
      </c>
      <c r="K876" s="231"/>
    </row>
    <row r="877" spans="1:11" s="5" customFormat="1" ht="33" customHeight="1" x14ac:dyDescent="0.2">
      <c r="A877" s="21">
        <f t="shared" si="26"/>
        <v>844</v>
      </c>
      <c r="B877" s="22" t="s">
        <v>822</v>
      </c>
      <c r="C877" s="22" t="s">
        <v>767</v>
      </c>
      <c r="D877" s="235" t="s">
        <v>1969</v>
      </c>
      <c r="E877" s="23" t="s">
        <v>823</v>
      </c>
      <c r="F877" s="24">
        <v>2242</v>
      </c>
      <c r="G877" s="24">
        <v>4555</v>
      </c>
      <c r="H877" s="91" t="s">
        <v>824</v>
      </c>
      <c r="I877" s="26" t="s">
        <v>53</v>
      </c>
      <c r="J877" s="27" t="s">
        <v>801</v>
      </c>
      <c r="K877" s="231"/>
    </row>
    <row r="878" spans="1:11" s="5" customFormat="1" ht="33" customHeight="1" x14ac:dyDescent="0.2">
      <c r="A878" s="21">
        <f t="shared" si="26"/>
        <v>845</v>
      </c>
      <c r="B878" s="47" t="s">
        <v>2729</v>
      </c>
      <c r="C878" s="47" t="s">
        <v>767</v>
      </c>
      <c r="D878" s="223">
        <v>2020.12</v>
      </c>
      <c r="E878" s="48" t="s">
        <v>2730</v>
      </c>
      <c r="F878" s="49">
        <v>3568</v>
      </c>
      <c r="G878" s="49">
        <v>6772</v>
      </c>
      <c r="H878" s="50" t="s">
        <v>54</v>
      </c>
      <c r="I878" s="156" t="s">
        <v>53</v>
      </c>
      <c r="J878" s="27" t="s">
        <v>801</v>
      </c>
      <c r="K878" s="231"/>
    </row>
    <row r="879" spans="1:11" s="5" customFormat="1" ht="33" customHeight="1" x14ac:dyDescent="0.2">
      <c r="A879" s="21">
        <f t="shared" si="26"/>
        <v>846</v>
      </c>
      <c r="B879" s="47" t="s">
        <v>2731</v>
      </c>
      <c r="C879" s="47" t="s">
        <v>767</v>
      </c>
      <c r="D879" s="223">
        <v>2020.12</v>
      </c>
      <c r="E879" s="48" t="s">
        <v>713</v>
      </c>
      <c r="F879" s="49">
        <v>5208</v>
      </c>
      <c r="G879" s="49">
        <v>12370</v>
      </c>
      <c r="H879" s="50" t="s">
        <v>43</v>
      </c>
      <c r="I879" s="156" t="s">
        <v>53</v>
      </c>
      <c r="J879" s="27" t="s">
        <v>801</v>
      </c>
      <c r="K879" s="231"/>
    </row>
    <row r="880" spans="1:11" s="5" customFormat="1" ht="33" customHeight="1" x14ac:dyDescent="0.2">
      <c r="A880" s="21">
        <f t="shared" si="26"/>
        <v>847</v>
      </c>
      <c r="B880" s="47" t="s">
        <v>2748</v>
      </c>
      <c r="C880" s="47" t="s">
        <v>767</v>
      </c>
      <c r="D880" s="47" t="s">
        <v>2739</v>
      </c>
      <c r="E880" s="48" t="s">
        <v>114</v>
      </c>
      <c r="F880" s="49">
        <v>2182</v>
      </c>
      <c r="G880" s="49">
        <v>3979</v>
      </c>
      <c r="H880" s="50" t="s">
        <v>43</v>
      </c>
      <c r="I880" s="156" t="s">
        <v>53</v>
      </c>
      <c r="J880" s="27"/>
      <c r="K880" s="231"/>
    </row>
    <row r="881" spans="1:11" s="5" customFormat="1" ht="33" customHeight="1" x14ac:dyDescent="0.2">
      <c r="A881" s="21">
        <f t="shared" si="26"/>
        <v>848</v>
      </c>
      <c r="B881" s="129" t="s">
        <v>2750</v>
      </c>
      <c r="C881" s="129" t="s">
        <v>767</v>
      </c>
      <c r="D881" s="129" t="s">
        <v>2751</v>
      </c>
      <c r="E881" s="131" t="s">
        <v>419</v>
      </c>
      <c r="F881" s="132">
        <v>4480</v>
      </c>
      <c r="G881" s="132">
        <v>6858</v>
      </c>
      <c r="H881" s="133" t="s">
        <v>43</v>
      </c>
      <c r="I881" s="334" t="s">
        <v>53</v>
      </c>
      <c r="J881" s="221" t="s">
        <v>801</v>
      </c>
      <c r="K881" s="231"/>
    </row>
    <row r="882" spans="1:11" s="5" customFormat="1" ht="33" customHeight="1" x14ac:dyDescent="0.2">
      <c r="A882" s="21">
        <f t="shared" si="26"/>
        <v>849</v>
      </c>
      <c r="B882" s="47" t="s">
        <v>2752</v>
      </c>
      <c r="C882" s="47" t="s">
        <v>767</v>
      </c>
      <c r="D882" s="47" t="s">
        <v>2751</v>
      </c>
      <c r="E882" s="48" t="s">
        <v>340</v>
      </c>
      <c r="F882" s="49">
        <v>3382</v>
      </c>
      <c r="G882" s="49">
        <v>5397</v>
      </c>
      <c r="H882" s="50" t="s">
        <v>43</v>
      </c>
      <c r="I882" s="156" t="s">
        <v>53</v>
      </c>
      <c r="J882" s="27" t="s">
        <v>801</v>
      </c>
      <c r="K882" s="231"/>
    </row>
    <row r="883" spans="1:11" s="5" customFormat="1" ht="33" customHeight="1" x14ac:dyDescent="0.2">
      <c r="A883" s="357" t="s">
        <v>536</v>
      </c>
      <c r="B883" s="358"/>
      <c r="C883" s="358"/>
      <c r="D883" s="358"/>
      <c r="E883" s="358"/>
      <c r="F883" s="358"/>
      <c r="G883" s="358"/>
      <c r="H883" s="358"/>
      <c r="I883" s="358"/>
      <c r="J883" s="359"/>
      <c r="K883" s="231"/>
    </row>
    <row r="884" spans="1:11" s="5" customFormat="1" ht="33" customHeight="1" x14ac:dyDescent="0.2">
      <c r="A884" s="21">
        <f>ROW()-34</f>
        <v>850</v>
      </c>
      <c r="B884" s="22" t="s">
        <v>1970</v>
      </c>
      <c r="C884" s="28" t="s">
        <v>536</v>
      </c>
      <c r="D884" s="233">
        <v>2012.01</v>
      </c>
      <c r="E884" s="23" t="s">
        <v>363</v>
      </c>
      <c r="F884" s="24">
        <v>1709</v>
      </c>
      <c r="G884" s="24">
        <v>4529</v>
      </c>
      <c r="H884" s="172" t="s">
        <v>853</v>
      </c>
      <c r="I884" s="26" t="s">
        <v>53</v>
      </c>
      <c r="J884" s="27"/>
      <c r="K884" s="231"/>
    </row>
    <row r="885" spans="1:11" s="5" customFormat="1" ht="33" customHeight="1" x14ac:dyDescent="0.2">
      <c r="A885" s="21">
        <f t="shared" ref="A885:A886" si="27">ROW()-34</f>
        <v>851</v>
      </c>
      <c r="B885" s="22" t="s">
        <v>1971</v>
      </c>
      <c r="C885" s="54" t="s">
        <v>536</v>
      </c>
      <c r="D885" s="235">
        <v>2012.08</v>
      </c>
      <c r="E885" s="23" t="s">
        <v>361</v>
      </c>
      <c r="F885" s="24">
        <v>1622</v>
      </c>
      <c r="G885" s="24">
        <v>2596</v>
      </c>
      <c r="H885" s="172" t="s">
        <v>1387</v>
      </c>
      <c r="I885" s="26" t="s">
        <v>53</v>
      </c>
      <c r="J885" s="27"/>
      <c r="K885" s="231"/>
    </row>
    <row r="886" spans="1:11" s="5" customFormat="1" ht="33" customHeight="1" x14ac:dyDescent="0.2">
      <c r="A886" s="21">
        <f t="shared" si="27"/>
        <v>852</v>
      </c>
      <c r="B886" s="28" t="s">
        <v>1972</v>
      </c>
      <c r="C886" s="28" t="s">
        <v>536</v>
      </c>
      <c r="D886" s="233">
        <v>2015.09</v>
      </c>
      <c r="E886" s="30" t="s">
        <v>233</v>
      </c>
      <c r="F886" s="31">
        <v>957</v>
      </c>
      <c r="G886" s="31">
        <v>1528</v>
      </c>
      <c r="H886" s="200" t="s">
        <v>1399</v>
      </c>
      <c r="I886" s="33" t="s">
        <v>53</v>
      </c>
      <c r="J886" s="46"/>
      <c r="K886" s="231"/>
    </row>
    <row r="887" spans="1:11" s="5" customFormat="1" ht="33" customHeight="1" x14ac:dyDescent="0.2">
      <c r="A887" s="21">
        <f>ROW()-34</f>
        <v>853</v>
      </c>
      <c r="B887" s="28" t="s">
        <v>694</v>
      </c>
      <c r="C887" s="28" t="s">
        <v>536</v>
      </c>
      <c r="D887" s="233" t="s">
        <v>1039</v>
      </c>
      <c r="E887" s="111" t="s">
        <v>598</v>
      </c>
      <c r="F887" s="31">
        <v>1660</v>
      </c>
      <c r="G887" s="31">
        <v>3186</v>
      </c>
      <c r="H887" s="149" t="s">
        <v>43</v>
      </c>
      <c r="I887" s="92" t="s">
        <v>53</v>
      </c>
      <c r="J887" s="27"/>
      <c r="K887" s="231"/>
    </row>
    <row r="888" spans="1:11" s="5" customFormat="1" ht="33" customHeight="1" x14ac:dyDescent="0.2">
      <c r="A888" s="357" t="s">
        <v>17</v>
      </c>
      <c r="B888" s="358"/>
      <c r="C888" s="358"/>
      <c r="D888" s="358"/>
      <c r="E888" s="358"/>
      <c r="F888" s="358"/>
      <c r="G888" s="358"/>
      <c r="H888" s="358"/>
      <c r="I888" s="358"/>
      <c r="J888" s="359"/>
      <c r="K888" s="231"/>
    </row>
    <row r="889" spans="1:11" s="5" customFormat="1" ht="33" customHeight="1" x14ac:dyDescent="0.2">
      <c r="A889" s="21">
        <f>ROW()-35</f>
        <v>854</v>
      </c>
      <c r="B889" s="22" t="s">
        <v>1973</v>
      </c>
      <c r="C889" s="22" t="s">
        <v>17</v>
      </c>
      <c r="D889" s="235">
        <v>2005.12</v>
      </c>
      <c r="E889" s="23" t="s">
        <v>150</v>
      </c>
      <c r="F889" s="24">
        <v>1711</v>
      </c>
      <c r="G889" s="24">
        <v>4946</v>
      </c>
      <c r="H889" s="172" t="s">
        <v>4</v>
      </c>
      <c r="I889" s="26" t="s">
        <v>53</v>
      </c>
      <c r="J889" s="27"/>
      <c r="K889" s="231"/>
    </row>
    <row r="890" spans="1:11" s="5" customFormat="1" ht="33" customHeight="1" x14ac:dyDescent="0.2">
      <c r="A890" s="21">
        <f t="shared" ref="A890:A953" si="28">ROW()-35</f>
        <v>855</v>
      </c>
      <c r="B890" s="22" t="s">
        <v>1974</v>
      </c>
      <c r="C890" s="22" t="s">
        <v>17</v>
      </c>
      <c r="D890" s="235">
        <v>2005.12</v>
      </c>
      <c r="E890" s="23" t="s">
        <v>150</v>
      </c>
      <c r="F890" s="24">
        <v>937</v>
      </c>
      <c r="G890" s="24">
        <v>2339</v>
      </c>
      <c r="H890" s="29" t="s">
        <v>4</v>
      </c>
      <c r="I890" s="26" t="s">
        <v>53</v>
      </c>
      <c r="J890" s="27"/>
      <c r="K890" s="231"/>
    </row>
    <row r="891" spans="1:11" s="5" customFormat="1" ht="33" customHeight="1" x14ac:dyDescent="0.2">
      <c r="A891" s="21">
        <f t="shared" si="28"/>
        <v>856</v>
      </c>
      <c r="B891" s="22" t="s">
        <v>1975</v>
      </c>
      <c r="C891" s="22" t="s">
        <v>17</v>
      </c>
      <c r="D891" s="235">
        <v>2005.12</v>
      </c>
      <c r="E891" s="23" t="s">
        <v>150</v>
      </c>
      <c r="F891" s="24">
        <v>1578</v>
      </c>
      <c r="G891" s="24">
        <v>1146</v>
      </c>
      <c r="H891" s="172" t="s">
        <v>2</v>
      </c>
      <c r="I891" s="26" t="s">
        <v>53</v>
      </c>
      <c r="J891" s="27"/>
      <c r="K891" s="231"/>
    </row>
    <row r="892" spans="1:11" s="5" customFormat="1" ht="33" customHeight="1" x14ac:dyDescent="0.2">
      <c r="A892" s="21">
        <f t="shared" si="28"/>
        <v>857</v>
      </c>
      <c r="B892" s="22" t="s">
        <v>1976</v>
      </c>
      <c r="C892" s="47" t="s">
        <v>17</v>
      </c>
      <c r="D892" s="235">
        <v>2005.12</v>
      </c>
      <c r="E892" s="23" t="s">
        <v>150</v>
      </c>
      <c r="F892" s="24">
        <v>444</v>
      </c>
      <c r="G892" s="24">
        <v>383</v>
      </c>
      <c r="H892" s="172" t="s">
        <v>2</v>
      </c>
      <c r="I892" s="26" t="s">
        <v>53</v>
      </c>
      <c r="J892" s="27"/>
      <c r="K892" s="231"/>
    </row>
    <row r="893" spans="1:11" s="5" customFormat="1" ht="33" customHeight="1" x14ac:dyDescent="0.2">
      <c r="A893" s="21">
        <f t="shared" si="28"/>
        <v>858</v>
      </c>
      <c r="B893" s="22" t="s">
        <v>1977</v>
      </c>
      <c r="C893" s="22" t="s">
        <v>17</v>
      </c>
      <c r="D893" s="233">
        <v>2008.03</v>
      </c>
      <c r="E893" s="30" t="s">
        <v>405</v>
      </c>
      <c r="F893" s="31">
        <v>313</v>
      </c>
      <c r="G893" s="31">
        <v>855</v>
      </c>
      <c r="H893" s="32" t="s">
        <v>2</v>
      </c>
      <c r="I893" s="33" t="s">
        <v>53</v>
      </c>
      <c r="J893" s="46"/>
      <c r="K893" s="231"/>
    </row>
    <row r="894" spans="1:11" s="5" customFormat="1" ht="33" customHeight="1" x14ac:dyDescent="0.2">
      <c r="A894" s="21">
        <f t="shared" si="28"/>
        <v>859</v>
      </c>
      <c r="B894" s="22" t="s">
        <v>1978</v>
      </c>
      <c r="C894" s="22" t="s">
        <v>17</v>
      </c>
      <c r="D894" s="233">
        <v>2008.04</v>
      </c>
      <c r="E894" s="30" t="s">
        <v>135</v>
      </c>
      <c r="F894" s="31">
        <v>2644</v>
      </c>
      <c r="G894" s="31">
        <v>5045</v>
      </c>
      <c r="H894" s="32" t="s">
        <v>4</v>
      </c>
      <c r="I894" s="33" t="s">
        <v>53</v>
      </c>
      <c r="J894" s="46"/>
      <c r="K894" s="231"/>
    </row>
    <row r="895" spans="1:11" s="5" customFormat="1" ht="33" customHeight="1" x14ac:dyDescent="0.2">
      <c r="A895" s="21">
        <f t="shared" si="28"/>
        <v>860</v>
      </c>
      <c r="B895" s="22" t="s">
        <v>1979</v>
      </c>
      <c r="C895" s="22" t="s">
        <v>17</v>
      </c>
      <c r="D895" s="233">
        <v>2008.05</v>
      </c>
      <c r="E895" s="30" t="s">
        <v>251</v>
      </c>
      <c r="F895" s="31">
        <v>3209</v>
      </c>
      <c r="G895" s="31">
        <v>7349</v>
      </c>
      <c r="H895" s="197" t="s">
        <v>4</v>
      </c>
      <c r="I895" s="33" t="s">
        <v>53</v>
      </c>
      <c r="J895" s="46"/>
      <c r="K895" s="231"/>
    </row>
    <row r="896" spans="1:11" s="5" customFormat="1" ht="33" customHeight="1" x14ac:dyDescent="0.2">
      <c r="A896" s="21">
        <f t="shared" si="28"/>
        <v>861</v>
      </c>
      <c r="B896" s="22" t="s">
        <v>1980</v>
      </c>
      <c r="C896" s="22" t="s">
        <v>17</v>
      </c>
      <c r="D896" s="233">
        <v>2008.05</v>
      </c>
      <c r="E896" s="30" t="s">
        <v>251</v>
      </c>
      <c r="F896" s="31">
        <v>3347</v>
      </c>
      <c r="G896" s="31">
        <v>6608</v>
      </c>
      <c r="H896" s="200" t="s">
        <v>2</v>
      </c>
      <c r="I896" s="33" t="s">
        <v>53</v>
      </c>
      <c r="J896" s="46"/>
      <c r="K896" s="231"/>
    </row>
    <row r="897" spans="1:11" s="5" customFormat="1" ht="33" customHeight="1" x14ac:dyDescent="0.2">
      <c r="A897" s="21">
        <f t="shared" si="28"/>
        <v>862</v>
      </c>
      <c r="B897" s="22" t="s">
        <v>1981</v>
      </c>
      <c r="C897" s="22" t="s">
        <v>17</v>
      </c>
      <c r="D897" s="235">
        <v>2009.01</v>
      </c>
      <c r="E897" s="23" t="s">
        <v>464</v>
      </c>
      <c r="F897" s="24">
        <v>290</v>
      </c>
      <c r="G897" s="24">
        <v>524</v>
      </c>
      <c r="H897" s="295" t="s">
        <v>2</v>
      </c>
      <c r="I897" s="26" t="s">
        <v>53</v>
      </c>
      <c r="J897" s="27"/>
      <c r="K897" s="231"/>
    </row>
    <row r="898" spans="1:11" s="5" customFormat="1" ht="33" customHeight="1" x14ac:dyDescent="0.2">
      <c r="A898" s="21">
        <f t="shared" si="28"/>
        <v>863</v>
      </c>
      <c r="B898" s="22" t="s">
        <v>49</v>
      </c>
      <c r="C898" s="22" t="s">
        <v>17</v>
      </c>
      <c r="D898" s="233">
        <v>2010.06</v>
      </c>
      <c r="E898" s="23" t="s">
        <v>426</v>
      </c>
      <c r="F898" s="24">
        <v>177</v>
      </c>
      <c r="G898" s="24">
        <v>312</v>
      </c>
      <c r="H898" s="25" t="s">
        <v>4</v>
      </c>
      <c r="I898" s="26" t="s">
        <v>53</v>
      </c>
      <c r="J898" s="27"/>
      <c r="K898" s="231"/>
    </row>
    <row r="899" spans="1:11" s="5" customFormat="1" ht="33" customHeight="1" x14ac:dyDescent="0.2">
      <c r="A899" s="21">
        <f t="shared" si="28"/>
        <v>864</v>
      </c>
      <c r="B899" s="28" t="s">
        <v>36</v>
      </c>
      <c r="C899" s="22" t="s">
        <v>17</v>
      </c>
      <c r="D899" s="233">
        <v>2010.07</v>
      </c>
      <c r="E899" s="30" t="s">
        <v>144</v>
      </c>
      <c r="F899" s="31">
        <v>7048</v>
      </c>
      <c r="G899" s="31">
        <v>7663</v>
      </c>
      <c r="H899" s="32" t="s">
        <v>2</v>
      </c>
      <c r="I899" s="33" t="s">
        <v>53</v>
      </c>
      <c r="J899" s="27"/>
      <c r="K899" s="231"/>
    </row>
    <row r="900" spans="1:11" s="5" customFormat="1" ht="33" customHeight="1" x14ac:dyDescent="0.2">
      <c r="A900" s="21">
        <f t="shared" si="28"/>
        <v>865</v>
      </c>
      <c r="B900" s="22" t="s">
        <v>1982</v>
      </c>
      <c r="C900" s="22" t="s">
        <v>17</v>
      </c>
      <c r="D900" s="233">
        <v>2011.02</v>
      </c>
      <c r="E900" s="23" t="s">
        <v>447</v>
      </c>
      <c r="F900" s="24">
        <v>3064</v>
      </c>
      <c r="G900" s="24">
        <v>6173</v>
      </c>
      <c r="H900" s="172" t="s">
        <v>2</v>
      </c>
      <c r="I900" s="26" t="s">
        <v>53</v>
      </c>
      <c r="J900" s="27"/>
      <c r="K900" s="231"/>
    </row>
    <row r="901" spans="1:11" s="5" customFormat="1" ht="33" customHeight="1" x14ac:dyDescent="0.2">
      <c r="A901" s="21">
        <f t="shared" si="28"/>
        <v>866</v>
      </c>
      <c r="B901" s="22" t="s">
        <v>1983</v>
      </c>
      <c r="C901" s="47" t="s">
        <v>17</v>
      </c>
      <c r="D901" s="233">
        <v>2011.05</v>
      </c>
      <c r="E901" s="23" t="s">
        <v>452</v>
      </c>
      <c r="F901" s="24">
        <v>2561</v>
      </c>
      <c r="G901" s="24">
        <v>5737</v>
      </c>
      <c r="H901" s="29" t="s">
        <v>2</v>
      </c>
      <c r="I901" s="26" t="s">
        <v>53</v>
      </c>
      <c r="J901" s="27"/>
      <c r="K901" s="231"/>
    </row>
    <row r="902" spans="1:11" s="5" customFormat="1" ht="33" customHeight="1" x14ac:dyDescent="0.2">
      <c r="A902" s="21">
        <f t="shared" si="28"/>
        <v>867</v>
      </c>
      <c r="B902" s="22" t="s">
        <v>1984</v>
      </c>
      <c r="C902" s="22" t="s">
        <v>17</v>
      </c>
      <c r="D902" s="233">
        <v>2011.05</v>
      </c>
      <c r="E902" s="23" t="s">
        <v>454</v>
      </c>
      <c r="F902" s="24">
        <v>412</v>
      </c>
      <c r="G902" s="24">
        <v>884</v>
      </c>
      <c r="H902" s="29" t="s">
        <v>2</v>
      </c>
      <c r="I902" s="26" t="s">
        <v>53</v>
      </c>
      <c r="J902" s="27"/>
      <c r="K902" s="231"/>
    </row>
    <row r="903" spans="1:11" s="5" customFormat="1" ht="33" customHeight="1" x14ac:dyDescent="0.2">
      <c r="A903" s="21">
        <f t="shared" si="28"/>
        <v>868</v>
      </c>
      <c r="B903" s="22" t="s">
        <v>1985</v>
      </c>
      <c r="C903" s="28" t="s">
        <v>17</v>
      </c>
      <c r="D903" s="233">
        <v>2011.06</v>
      </c>
      <c r="E903" s="23" t="s">
        <v>456</v>
      </c>
      <c r="F903" s="24">
        <v>1452</v>
      </c>
      <c r="G903" s="24">
        <v>3095</v>
      </c>
      <c r="H903" s="295" t="s">
        <v>4</v>
      </c>
      <c r="I903" s="26" t="s">
        <v>53</v>
      </c>
      <c r="J903" s="27"/>
      <c r="K903" s="231"/>
    </row>
    <row r="904" spans="1:11" s="5" customFormat="1" ht="33" customHeight="1" x14ac:dyDescent="0.2">
      <c r="A904" s="21">
        <f t="shared" si="28"/>
        <v>869</v>
      </c>
      <c r="B904" s="22" t="s">
        <v>1986</v>
      </c>
      <c r="C904" s="22" t="s">
        <v>17</v>
      </c>
      <c r="D904" s="233">
        <v>2011.09</v>
      </c>
      <c r="E904" s="23" t="s">
        <v>388</v>
      </c>
      <c r="F904" s="24">
        <v>310</v>
      </c>
      <c r="G904" s="24">
        <v>290</v>
      </c>
      <c r="H904" s="29" t="s">
        <v>1987</v>
      </c>
      <c r="I904" s="26" t="s">
        <v>53</v>
      </c>
      <c r="J904" s="27"/>
      <c r="K904" s="231"/>
    </row>
    <row r="905" spans="1:11" s="5" customFormat="1" ht="33" customHeight="1" x14ac:dyDescent="0.2">
      <c r="A905" s="21">
        <f t="shared" si="28"/>
        <v>870</v>
      </c>
      <c r="B905" s="22" t="s">
        <v>1988</v>
      </c>
      <c r="C905" s="22" t="s">
        <v>17</v>
      </c>
      <c r="D905" s="235">
        <v>2012.05</v>
      </c>
      <c r="E905" s="23" t="s">
        <v>362</v>
      </c>
      <c r="F905" s="24">
        <v>1955</v>
      </c>
      <c r="G905" s="24">
        <v>4921</v>
      </c>
      <c r="H905" s="29" t="s">
        <v>1987</v>
      </c>
      <c r="I905" s="26" t="s">
        <v>53</v>
      </c>
      <c r="J905" s="27" t="s">
        <v>1989</v>
      </c>
      <c r="K905" s="231"/>
    </row>
    <row r="906" spans="1:11" s="5" customFormat="1" ht="33" customHeight="1" x14ac:dyDescent="0.2">
      <c r="A906" s="21">
        <f>ROW()-35</f>
        <v>871</v>
      </c>
      <c r="B906" s="22" t="s">
        <v>1990</v>
      </c>
      <c r="C906" s="22" t="s">
        <v>17</v>
      </c>
      <c r="D906" s="235">
        <v>2012.06</v>
      </c>
      <c r="E906" s="23" t="s">
        <v>422</v>
      </c>
      <c r="F906" s="24">
        <v>2263</v>
      </c>
      <c r="G906" s="24">
        <v>2269</v>
      </c>
      <c r="H906" s="172" t="s">
        <v>2</v>
      </c>
      <c r="I906" s="26" t="s">
        <v>53</v>
      </c>
      <c r="J906" s="27"/>
      <c r="K906" s="231"/>
    </row>
    <row r="907" spans="1:11" s="5" customFormat="1" ht="33" customHeight="1" x14ac:dyDescent="0.2">
      <c r="A907" s="21">
        <f t="shared" si="28"/>
        <v>872</v>
      </c>
      <c r="B907" s="22" t="s">
        <v>1991</v>
      </c>
      <c r="C907" s="22" t="s">
        <v>17</v>
      </c>
      <c r="D907" s="235" t="s">
        <v>1992</v>
      </c>
      <c r="E907" s="23" t="s">
        <v>150</v>
      </c>
      <c r="F907" s="24">
        <v>1249</v>
      </c>
      <c r="G907" s="24">
        <v>2575</v>
      </c>
      <c r="H907" s="29" t="s">
        <v>922</v>
      </c>
      <c r="I907" s="26" t="s">
        <v>53</v>
      </c>
      <c r="J907" s="27"/>
      <c r="K907" s="231"/>
    </row>
    <row r="908" spans="1:11" s="5" customFormat="1" ht="33" customHeight="1" x14ac:dyDescent="0.2">
      <c r="A908" s="21">
        <f t="shared" si="28"/>
        <v>873</v>
      </c>
      <c r="B908" s="128" t="s">
        <v>1993</v>
      </c>
      <c r="C908" s="47" t="s">
        <v>17</v>
      </c>
      <c r="D908" s="233">
        <v>2012.11</v>
      </c>
      <c r="E908" s="23" t="s">
        <v>317</v>
      </c>
      <c r="F908" s="24">
        <v>1789</v>
      </c>
      <c r="G908" s="24">
        <v>5148</v>
      </c>
      <c r="H908" s="29" t="s">
        <v>1987</v>
      </c>
      <c r="I908" s="26" t="s">
        <v>53</v>
      </c>
      <c r="J908" s="27"/>
      <c r="K908" s="231"/>
    </row>
    <row r="909" spans="1:11" s="5" customFormat="1" ht="33" customHeight="1" x14ac:dyDescent="0.2">
      <c r="A909" s="21">
        <f t="shared" si="28"/>
        <v>874</v>
      </c>
      <c r="B909" s="28" t="s">
        <v>1994</v>
      </c>
      <c r="C909" s="22" t="s">
        <v>17</v>
      </c>
      <c r="D909" s="235">
        <v>2013.02</v>
      </c>
      <c r="E909" s="23" t="s">
        <v>250</v>
      </c>
      <c r="F909" s="24">
        <v>1072</v>
      </c>
      <c r="G909" s="24">
        <v>2757</v>
      </c>
      <c r="H909" s="29" t="s">
        <v>1995</v>
      </c>
      <c r="I909" s="26" t="s">
        <v>53</v>
      </c>
      <c r="J909" s="27"/>
      <c r="K909" s="231"/>
    </row>
    <row r="910" spans="1:11" s="5" customFormat="1" ht="33" customHeight="1" x14ac:dyDescent="0.2">
      <c r="A910" s="21">
        <f t="shared" si="28"/>
        <v>875</v>
      </c>
      <c r="B910" s="28" t="s">
        <v>1996</v>
      </c>
      <c r="C910" s="22" t="s">
        <v>17</v>
      </c>
      <c r="D910" s="235">
        <v>2013.02</v>
      </c>
      <c r="E910" s="23" t="s">
        <v>376</v>
      </c>
      <c r="F910" s="24">
        <v>1467</v>
      </c>
      <c r="G910" s="24">
        <v>2711</v>
      </c>
      <c r="H910" s="29" t="s">
        <v>1987</v>
      </c>
      <c r="I910" s="26" t="s">
        <v>53</v>
      </c>
      <c r="J910" s="27"/>
      <c r="K910" s="231"/>
    </row>
    <row r="911" spans="1:11" s="5" customFormat="1" ht="33" customHeight="1" x14ac:dyDescent="0.2">
      <c r="A911" s="21">
        <f t="shared" si="28"/>
        <v>876</v>
      </c>
      <c r="B911" s="28" t="s">
        <v>1997</v>
      </c>
      <c r="C911" s="28" t="s">
        <v>17</v>
      </c>
      <c r="D911" s="235">
        <v>2013.06</v>
      </c>
      <c r="E911" s="23" t="s">
        <v>302</v>
      </c>
      <c r="F911" s="24">
        <v>8152</v>
      </c>
      <c r="G911" s="24">
        <v>15899</v>
      </c>
      <c r="H911" s="172" t="s">
        <v>1998</v>
      </c>
      <c r="I911" s="26" t="s">
        <v>53</v>
      </c>
      <c r="J911" s="27" t="s">
        <v>1999</v>
      </c>
      <c r="K911" s="231"/>
    </row>
    <row r="912" spans="1:11" s="5" customFormat="1" ht="33" customHeight="1" x14ac:dyDescent="0.2">
      <c r="A912" s="21">
        <f t="shared" si="28"/>
        <v>877</v>
      </c>
      <c r="B912" s="28" t="s">
        <v>2000</v>
      </c>
      <c r="C912" s="22" t="s">
        <v>17</v>
      </c>
      <c r="D912" s="235">
        <v>2013.07</v>
      </c>
      <c r="E912" s="23" t="s">
        <v>346</v>
      </c>
      <c r="F912" s="24">
        <v>776</v>
      </c>
      <c r="G912" s="24">
        <v>1604</v>
      </c>
      <c r="H912" s="29" t="s">
        <v>1987</v>
      </c>
      <c r="I912" s="26" t="s">
        <v>53</v>
      </c>
      <c r="J912" s="27"/>
      <c r="K912" s="231"/>
    </row>
    <row r="913" spans="1:11" s="5" customFormat="1" ht="33" customHeight="1" x14ac:dyDescent="0.2">
      <c r="A913" s="21">
        <f t="shared" si="28"/>
        <v>878</v>
      </c>
      <c r="B913" s="22" t="s">
        <v>2001</v>
      </c>
      <c r="C913" s="22" t="s">
        <v>17</v>
      </c>
      <c r="D913" s="235">
        <v>2013.11</v>
      </c>
      <c r="E913" s="23" t="s">
        <v>355</v>
      </c>
      <c r="F913" s="24">
        <v>498</v>
      </c>
      <c r="G913" s="24">
        <v>1063</v>
      </c>
      <c r="H913" s="172" t="s">
        <v>1987</v>
      </c>
      <c r="I913" s="26" t="s">
        <v>53</v>
      </c>
      <c r="J913" s="27"/>
      <c r="K913" s="231"/>
    </row>
    <row r="914" spans="1:11" s="5" customFormat="1" ht="33" customHeight="1" x14ac:dyDescent="0.2">
      <c r="A914" s="21">
        <f t="shared" si="28"/>
        <v>879</v>
      </c>
      <c r="B914" s="28" t="s">
        <v>2002</v>
      </c>
      <c r="C914" s="22" t="s">
        <v>17</v>
      </c>
      <c r="D914" s="233">
        <v>2014.02</v>
      </c>
      <c r="E914" s="52" t="s">
        <v>315</v>
      </c>
      <c r="F914" s="53">
        <v>1866</v>
      </c>
      <c r="G914" s="24">
        <v>3507</v>
      </c>
      <c r="H914" s="29" t="s">
        <v>1987</v>
      </c>
      <c r="I914" s="26" t="s">
        <v>53</v>
      </c>
      <c r="J914" s="45"/>
      <c r="K914" s="231"/>
    </row>
    <row r="915" spans="1:11" s="5" customFormat="1" ht="33" customHeight="1" x14ac:dyDescent="0.2">
      <c r="A915" s="21">
        <f t="shared" si="28"/>
        <v>880</v>
      </c>
      <c r="B915" s="28" t="s">
        <v>2003</v>
      </c>
      <c r="C915" s="28" t="s">
        <v>17</v>
      </c>
      <c r="D915" s="233">
        <v>2014.03</v>
      </c>
      <c r="E915" s="52" t="s">
        <v>195</v>
      </c>
      <c r="F915" s="53">
        <v>533</v>
      </c>
      <c r="G915" s="24">
        <v>1027</v>
      </c>
      <c r="H915" s="29" t="s">
        <v>1987</v>
      </c>
      <c r="I915" s="26" t="s">
        <v>53</v>
      </c>
      <c r="J915" s="45"/>
      <c r="K915" s="231"/>
    </row>
    <row r="916" spans="1:11" s="5" customFormat="1" ht="33" customHeight="1" x14ac:dyDescent="0.2">
      <c r="A916" s="21">
        <f t="shared" si="28"/>
        <v>881</v>
      </c>
      <c r="B916" s="28" t="s">
        <v>2004</v>
      </c>
      <c r="C916" s="22" t="s">
        <v>17</v>
      </c>
      <c r="D916" s="233">
        <v>2014.04</v>
      </c>
      <c r="E916" s="52" t="s">
        <v>325</v>
      </c>
      <c r="F916" s="53">
        <v>1652</v>
      </c>
      <c r="G916" s="24">
        <v>3221</v>
      </c>
      <c r="H916" s="172" t="s">
        <v>1998</v>
      </c>
      <c r="I916" s="26" t="s">
        <v>53</v>
      </c>
      <c r="J916" s="27" t="s">
        <v>1989</v>
      </c>
      <c r="K916" s="231"/>
    </row>
    <row r="917" spans="1:11" s="5" customFormat="1" ht="33" customHeight="1" x14ac:dyDescent="0.2">
      <c r="A917" s="21">
        <f t="shared" si="28"/>
        <v>882</v>
      </c>
      <c r="B917" s="28" t="s">
        <v>2005</v>
      </c>
      <c r="C917" s="22" t="s">
        <v>17</v>
      </c>
      <c r="D917" s="233">
        <v>2014.06</v>
      </c>
      <c r="E917" s="52" t="s">
        <v>118</v>
      </c>
      <c r="F917" s="53">
        <v>245</v>
      </c>
      <c r="G917" s="24">
        <v>490</v>
      </c>
      <c r="H917" s="172" t="s">
        <v>1987</v>
      </c>
      <c r="I917" s="26" t="s">
        <v>53</v>
      </c>
      <c r="J917" s="45"/>
      <c r="K917" s="231"/>
    </row>
    <row r="918" spans="1:11" s="5" customFormat="1" ht="33" customHeight="1" x14ac:dyDescent="0.2">
      <c r="A918" s="21">
        <f t="shared" si="28"/>
        <v>883</v>
      </c>
      <c r="B918" s="28" t="s">
        <v>2006</v>
      </c>
      <c r="C918" s="47" t="s">
        <v>17</v>
      </c>
      <c r="D918" s="233">
        <v>2014.06</v>
      </c>
      <c r="E918" s="52" t="s">
        <v>131</v>
      </c>
      <c r="F918" s="53">
        <v>1532</v>
      </c>
      <c r="G918" s="24">
        <v>2889</v>
      </c>
      <c r="H918" s="29" t="s">
        <v>1998</v>
      </c>
      <c r="I918" s="26" t="s">
        <v>53</v>
      </c>
      <c r="J918" s="45"/>
      <c r="K918" s="231"/>
    </row>
    <row r="919" spans="1:11" s="5" customFormat="1" ht="33" customHeight="1" x14ac:dyDescent="0.2">
      <c r="A919" s="21">
        <f t="shared" si="28"/>
        <v>884</v>
      </c>
      <c r="B919" s="22" t="s">
        <v>2007</v>
      </c>
      <c r="C919" s="22" t="s">
        <v>17</v>
      </c>
      <c r="D919" s="235">
        <v>2014.07</v>
      </c>
      <c r="E919" s="23" t="s">
        <v>150</v>
      </c>
      <c r="F919" s="24">
        <v>3526</v>
      </c>
      <c r="G919" s="24">
        <v>4187</v>
      </c>
      <c r="H919" s="29" t="s">
        <v>1987</v>
      </c>
      <c r="I919" s="26" t="s">
        <v>53</v>
      </c>
      <c r="J919" s="27"/>
      <c r="K919" s="231"/>
    </row>
    <row r="920" spans="1:11" s="5" customFormat="1" ht="33" customHeight="1" x14ac:dyDescent="0.2">
      <c r="A920" s="21">
        <f t="shared" si="28"/>
        <v>885</v>
      </c>
      <c r="B920" s="22" t="s">
        <v>2008</v>
      </c>
      <c r="C920" s="22" t="s">
        <v>17</v>
      </c>
      <c r="D920" s="233">
        <v>2014.08</v>
      </c>
      <c r="E920" s="23" t="s">
        <v>293</v>
      </c>
      <c r="F920" s="24">
        <v>2856</v>
      </c>
      <c r="G920" s="24">
        <v>6880</v>
      </c>
      <c r="H920" s="29" t="s">
        <v>2009</v>
      </c>
      <c r="I920" s="26" t="s">
        <v>53</v>
      </c>
      <c r="J920" s="45" t="s">
        <v>2010</v>
      </c>
      <c r="K920" s="231"/>
    </row>
    <row r="921" spans="1:11" s="5" customFormat="1" ht="33" customHeight="1" x14ac:dyDescent="0.2">
      <c r="A921" s="21">
        <f t="shared" si="28"/>
        <v>886</v>
      </c>
      <c r="B921" s="22" t="s">
        <v>2011</v>
      </c>
      <c r="C921" s="22" t="s">
        <v>17</v>
      </c>
      <c r="D921" s="233">
        <v>2014.09</v>
      </c>
      <c r="E921" s="23" t="s">
        <v>236</v>
      </c>
      <c r="F921" s="24">
        <v>97</v>
      </c>
      <c r="G921" s="24">
        <v>200</v>
      </c>
      <c r="H921" s="29" t="s">
        <v>1183</v>
      </c>
      <c r="I921" s="26" t="s">
        <v>53</v>
      </c>
      <c r="J921" s="27"/>
      <c r="K921" s="231"/>
    </row>
    <row r="922" spans="1:11" s="5" customFormat="1" ht="33" customHeight="1" x14ac:dyDescent="0.2">
      <c r="A922" s="21">
        <f t="shared" si="28"/>
        <v>887</v>
      </c>
      <c r="B922" s="22" t="s">
        <v>2012</v>
      </c>
      <c r="C922" s="22" t="s">
        <v>17</v>
      </c>
      <c r="D922" s="233">
        <v>2014.11</v>
      </c>
      <c r="E922" s="23" t="s">
        <v>133</v>
      </c>
      <c r="F922" s="24">
        <v>592</v>
      </c>
      <c r="G922" s="24">
        <v>1038</v>
      </c>
      <c r="H922" s="29" t="s">
        <v>1987</v>
      </c>
      <c r="I922" s="26" t="s">
        <v>53</v>
      </c>
      <c r="J922" s="27"/>
      <c r="K922" s="231"/>
    </row>
    <row r="923" spans="1:11" s="5" customFormat="1" ht="33" customHeight="1" x14ac:dyDescent="0.2">
      <c r="A923" s="21">
        <f t="shared" si="28"/>
        <v>888</v>
      </c>
      <c r="B923" s="22" t="s">
        <v>2013</v>
      </c>
      <c r="C923" s="22" t="s">
        <v>17</v>
      </c>
      <c r="D923" s="233">
        <v>2014.12</v>
      </c>
      <c r="E923" s="23" t="s">
        <v>173</v>
      </c>
      <c r="F923" s="24">
        <v>511</v>
      </c>
      <c r="G923" s="24">
        <v>1037</v>
      </c>
      <c r="H923" s="29" t="s">
        <v>2014</v>
      </c>
      <c r="I923" s="26" t="s">
        <v>53</v>
      </c>
      <c r="J923" s="27"/>
      <c r="K923" s="231"/>
    </row>
    <row r="924" spans="1:11" s="5" customFormat="1" ht="33" customHeight="1" x14ac:dyDescent="0.2">
      <c r="A924" s="21">
        <f t="shared" si="28"/>
        <v>889</v>
      </c>
      <c r="B924" s="28" t="s">
        <v>2015</v>
      </c>
      <c r="C924" s="22" t="s">
        <v>17</v>
      </c>
      <c r="D924" s="233">
        <v>2015.03</v>
      </c>
      <c r="E924" s="30" t="s">
        <v>260</v>
      </c>
      <c r="F924" s="31">
        <v>841</v>
      </c>
      <c r="G924" s="31">
        <v>1593</v>
      </c>
      <c r="H924" s="200" t="s">
        <v>1987</v>
      </c>
      <c r="I924" s="33" t="s">
        <v>53</v>
      </c>
      <c r="J924" s="46"/>
      <c r="K924" s="231"/>
    </row>
    <row r="925" spans="1:11" s="5" customFormat="1" ht="33" customHeight="1" x14ac:dyDescent="0.2">
      <c r="A925" s="21">
        <f t="shared" si="28"/>
        <v>890</v>
      </c>
      <c r="B925" s="28" t="s">
        <v>2016</v>
      </c>
      <c r="C925" s="22" t="s">
        <v>17</v>
      </c>
      <c r="D925" s="233">
        <v>2015.04</v>
      </c>
      <c r="E925" s="30" t="s">
        <v>266</v>
      </c>
      <c r="F925" s="31">
        <v>1991</v>
      </c>
      <c r="G925" s="31">
        <v>4614</v>
      </c>
      <c r="H925" s="32" t="s">
        <v>1443</v>
      </c>
      <c r="I925" s="33" t="s">
        <v>53</v>
      </c>
      <c r="J925" s="46"/>
      <c r="K925" s="231"/>
    </row>
    <row r="926" spans="1:11" s="5" customFormat="1" ht="33" customHeight="1" x14ac:dyDescent="0.2">
      <c r="A926" s="21">
        <f t="shared" si="28"/>
        <v>891</v>
      </c>
      <c r="B926" s="28" t="s">
        <v>2017</v>
      </c>
      <c r="C926" s="22" t="s">
        <v>17</v>
      </c>
      <c r="D926" s="233">
        <v>2015.06</v>
      </c>
      <c r="E926" s="30" t="s">
        <v>191</v>
      </c>
      <c r="F926" s="31">
        <v>6720</v>
      </c>
      <c r="G926" s="31">
        <v>14487</v>
      </c>
      <c r="H926" s="200" t="s">
        <v>1987</v>
      </c>
      <c r="I926" s="33" t="s">
        <v>53</v>
      </c>
      <c r="J926" s="46"/>
      <c r="K926" s="231"/>
    </row>
    <row r="927" spans="1:11" s="5" customFormat="1" ht="33" customHeight="1" x14ac:dyDescent="0.2">
      <c r="A927" s="21">
        <f t="shared" si="28"/>
        <v>892</v>
      </c>
      <c r="B927" s="35" t="s">
        <v>2018</v>
      </c>
      <c r="C927" s="47" t="s">
        <v>17</v>
      </c>
      <c r="D927" s="237">
        <v>2015.07</v>
      </c>
      <c r="E927" s="160" t="s">
        <v>277</v>
      </c>
      <c r="F927" s="161">
        <v>1044</v>
      </c>
      <c r="G927" s="161">
        <v>1881</v>
      </c>
      <c r="H927" s="162" t="s">
        <v>1987</v>
      </c>
      <c r="I927" s="163" t="s">
        <v>53</v>
      </c>
      <c r="J927" s="46"/>
      <c r="K927" s="231"/>
    </row>
    <row r="928" spans="1:11" s="5" customFormat="1" ht="33" customHeight="1" x14ac:dyDescent="0.2">
      <c r="A928" s="21">
        <f t="shared" si="28"/>
        <v>893</v>
      </c>
      <c r="B928" s="41" t="s">
        <v>2019</v>
      </c>
      <c r="C928" s="47" t="s">
        <v>17</v>
      </c>
      <c r="D928" s="232">
        <v>2015.07</v>
      </c>
      <c r="E928" s="164" t="s">
        <v>278</v>
      </c>
      <c r="F928" s="108">
        <v>500</v>
      </c>
      <c r="G928" s="108">
        <v>807</v>
      </c>
      <c r="H928" s="200" t="s">
        <v>1987</v>
      </c>
      <c r="I928" s="196" t="s">
        <v>53</v>
      </c>
      <c r="J928" s="46"/>
      <c r="K928" s="231"/>
    </row>
    <row r="929" spans="1:11" s="5" customFormat="1" ht="33" customHeight="1" x14ac:dyDescent="0.2">
      <c r="A929" s="21">
        <f t="shared" si="28"/>
        <v>894</v>
      </c>
      <c r="B929" s="28" t="s">
        <v>2020</v>
      </c>
      <c r="C929" s="22" t="s">
        <v>17</v>
      </c>
      <c r="D929" s="233">
        <v>2015.07</v>
      </c>
      <c r="E929" s="30" t="s">
        <v>145</v>
      </c>
      <c r="F929" s="31">
        <v>401</v>
      </c>
      <c r="G929" s="31">
        <v>682</v>
      </c>
      <c r="H929" s="32" t="s">
        <v>859</v>
      </c>
      <c r="I929" s="33" t="s">
        <v>53</v>
      </c>
      <c r="J929" s="46"/>
      <c r="K929" s="231"/>
    </row>
    <row r="930" spans="1:11" s="5" customFormat="1" ht="33" customHeight="1" x14ac:dyDescent="0.2">
      <c r="A930" s="21">
        <f t="shared" si="28"/>
        <v>895</v>
      </c>
      <c r="B930" s="28" t="s">
        <v>2021</v>
      </c>
      <c r="C930" s="22" t="s">
        <v>17</v>
      </c>
      <c r="D930" s="233">
        <v>2015.07</v>
      </c>
      <c r="E930" s="30" t="s">
        <v>135</v>
      </c>
      <c r="F930" s="31">
        <v>890</v>
      </c>
      <c r="G930" s="31">
        <v>1590</v>
      </c>
      <c r="H930" s="32" t="s">
        <v>1191</v>
      </c>
      <c r="I930" s="33" t="s">
        <v>53</v>
      </c>
      <c r="J930" s="46"/>
      <c r="K930" s="231"/>
    </row>
    <row r="931" spans="1:11" s="5" customFormat="1" ht="33" customHeight="1" x14ac:dyDescent="0.2">
      <c r="A931" s="21">
        <f t="shared" si="28"/>
        <v>896</v>
      </c>
      <c r="B931" s="28" t="s">
        <v>2022</v>
      </c>
      <c r="C931" s="22" t="s">
        <v>17</v>
      </c>
      <c r="D931" s="233">
        <v>2015.08</v>
      </c>
      <c r="E931" s="30" t="s">
        <v>147</v>
      </c>
      <c r="F931" s="31">
        <v>7514</v>
      </c>
      <c r="G931" s="31">
        <v>12932</v>
      </c>
      <c r="H931" s="32" t="s">
        <v>936</v>
      </c>
      <c r="I931" s="33" t="s">
        <v>53</v>
      </c>
      <c r="J931" s="46"/>
      <c r="K931" s="231"/>
    </row>
    <row r="932" spans="1:11" s="5" customFormat="1" ht="33" customHeight="1" x14ac:dyDescent="0.2">
      <c r="A932" s="21">
        <f t="shared" si="28"/>
        <v>897</v>
      </c>
      <c r="B932" s="28" t="s">
        <v>2023</v>
      </c>
      <c r="C932" s="28" t="s">
        <v>17</v>
      </c>
      <c r="D932" s="233" t="s">
        <v>1153</v>
      </c>
      <c r="E932" s="30" t="s">
        <v>144</v>
      </c>
      <c r="F932" s="31">
        <v>589</v>
      </c>
      <c r="G932" s="31">
        <v>1550</v>
      </c>
      <c r="H932" s="32" t="s">
        <v>2024</v>
      </c>
      <c r="I932" s="33" t="s">
        <v>53</v>
      </c>
      <c r="J932" s="45"/>
      <c r="K932" s="231"/>
    </row>
    <row r="933" spans="1:11" s="5" customFormat="1" ht="33" customHeight="1" x14ac:dyDescent="0.2">
      <c r="A933" s="21">
        <f t="shared" si="28"/>
        <v>898</v>
      </c>
      <c r="B933" s="28" t="s">
        <v>2025</v>
      </c>
      <c r="C933" s="22" t="s">
        <v>17</v>
      </c>
      <c r="D933" s="233">
        <v>2015.11</v>
      </c>
      <c r="E933" s="30" t="s">
        <v>150</v>
      </c>
      <c r="F933" s="31">
        <v>822</v>
      </c>
      <c r="G933" s="31">
        <v>2174</v>
      </c>
      <c r="H933" s="200" t="s">
        <v>1998</v>
      </c>
      <c r="I933" s="33" t="s">
        <v>53</v>
      </c>
      <c r="J933" s="46"/>
      <c r="K933" s="231"/>
    </row>
    <row r="934" spans="1:11" s="5" customFormat="1" ht="33" customHeight="1" x14ac:dyDescent="0.2">
      <c r="A934" s="21">
        <f t="shared" si="28"/>
        <v>899</v>
      </c>
      <c r="B934" s="28" t="s">
        <v>2026</v>
      </c>
      <c r="C934" s="47" t="s">
        <v>17</v>
      </c>
      <c r="D934" s="233">
        <v>2015.11</v>
      </c>
      <c r="E934" s="30" t="s">
        <v>150</v>
      </c>
      <c r="F934" s="31">
        <v>561</v>
      </c>
      <c r="G934" s="31">
        <v>1075</v>
      </c>
      <c r="H934" s="32" t="s">
        <v>1998</v>
      </c>
      <c r="I934" s="33" t="s">
        <v>53</v>
      </c>
      <c r="J934" s="46"/>
      <c r="K934" s="231"/>
    </row>
    <row r="935" spans="1:11" s="5" customFormat="1" ht="33" customHeight="1" x14ac:dyDescent="0.2">
      <c r="A935" s="21">
        <f t="shared" si="28"/>
        <v>900</v>
      </c>
      <c r="B935" s="28" t="s">
        <v>2027</v>
      </c>
      <c r="C935" s="28" t="s">
        <v>17</v>
      </c>
      <c r="D935" s="233">
        <v>2015.12</v>
      </c>
      <c r="E935" s="30" t="s">
        <v>244</v>
      </c>
      <c r="F935" s="31">
        <v>6538</v>
      </c>
      <c r="G935" s="31">
        <v>12025</v>
      </c>
      <c r="H935" s="32" t="s">
        <v>1987</v>
      </c>
      <c r="I935" s="33" t="s">
        <v>53</v>
      </c>
      <c r="J935" s="46"/>
      <c r="K935" s="231"/>
    </row>
    <row r="936" spans="1:11" s="5" customFormat="1" ht="33" customHeight="1" x14ac:dyDescent="0.2">
      <c r="A936" s="21">
        <f t="shared" si="28"/>
        <v>901</v>
      </c>
      <c r="B936" s="28" t="s">
        <v>2028</v>
      </c>
      <c r="C936" s="22" t="s">
        <v>17</v>
      </c>
      <c r="D936" s="233">
        <v>2015.12</v>
      </c>
      <c r="E936" s="30" t="s">
        <v>186</v>
      </c>
      <c r="F936" s="31">
        <v>1419</v>
      </c>
      <c r="G936" s="31">
        <v>2557</v>
      </c>
      <c r="H936" s="200" t="s">
        <v>1987</v>
      </c>
      <c r="I936" s="33" t="s">
        <v>53</v>
      </c>
      <c r="J936" s="46"/>
      <c r="K936" s="231"/>
    </row>
    <row r="937" spans="1:11" s="5" customFormat="1" ht="33" customHeight="1" x14ac:dyDescent="0.2">
      <c r="A937" s="21">
        <f t="shared" si="28"/>
        <v>902</v>
      </c>
      <c r="B937" s="28" t="s">
        <v>2029</v>
      </c>
      <c r="C937" s="28" t="s">
        <v>17</v>
      </c>
      <c r="D937" s="233">
        <v>2015.12</v>
      </c>
      <c r="E937" s="30" t="s">
        <v>500</v>
      </c>
      <c r="F937" s="31">
        <v>4040</v>
      </c>
      <c r="G937" s="31">
        <v>7708</v>
      </c>
      <c r="H937" s="200" t="s">
        <v>1987</v>
      </c>
      <c r="I937" s="33" t="s">
        <v>53</v>
      </c>
      <c r="J937" s="46"/>
      <c r="K937" s="231"/>
    </row>
    <row r="938" spans="1:11" s="5" customFormat="1" ht="33" customHeight="1" x14ac:dyDescent="0.2">
      <c r="A938" s="21">
        <f t="shared" si="28"/>
        <v>903</v>
      </c>
      <c r="B938" s="28" t="s">
        <v>2030</v>
      </c>
      <c r="C938" s="47" t="s">
        <v>17</v>
      </c>
      <c r="D938" s="233">
        <v>2015.12</v>
      </c>
      <c r="E938" s="30" t="s">
        <v>126</v>
      </c>
      <c r="F938" s="31">
        <v>3050</v>
      </c>
      <c r="G938" s="31">
        <v>6786</v>
      </c>
      <c r="H938" s="32" t="s">
        <v>1987</v>
      </c>
      <c r="I938" s="33" t="s">
        <v>53</v>
      </c>
      <c r="J938" s="46"/>
      <c r="K938" s="231"/>
    </row>
    <row r="939" spans="1:11" s="5" customFormat="1" ht="33" customHeight="1" x14ac:dyDescent="0.2">
      <c r="A939" s="21">
        <f t="shared" si="28"/>
        <v>904</v>
      </c>
      <c r="B939" s="28" t="s">
        <v>2031</v>
      </c>
      <c r="C939" s="22" t="s">
        <v>17</v>
      </c>
      <c r="D939" s="233">
        <v>2016.02</v>
      </c>
      <c r="E939" s="30" t="s">
        <v>204</v>
      </c>
      <c r="F939" s="31">
        <v>2183</v>
      </c>
      <c r="G939" s="31">
        <v>4085</v>
      </c>
      <c r="H939" s="32" t="s">
        <v>1987</v>
      </c>
      <c r="I939" s="33" t="s">
        <v>53</v>
      </c>
      <c r="J939" s="46"/>
      <c r="K939" s="231"/>
    </row>
    <row r="940" spans="1:11" s="5" customFormat="1" ht="33" customHeight="1" x14ac:dyDescent="0.2">
      <c r="A940" s="21">
        <f t="shared" si="28"/>
        <v>905</v>
      </c>
      <c r="B940" s="28" t="s">
        <v>2032</v>
      </c>
      <c r="C940" s="22" t="s">
        <v>17</v>
      </c>
      <c r="D940" s="233">
        <v>2016.03</v>
      </c>
      <c r="E940" s="30" t="s">
        <v>126</v>
      </c>
      <c r="F940" s="31">
        <v>1331</v>
      </c>
      <c r="G940" s="31">
        <v>2622</v>
      </c>
      <c r="H940" s="200" t="s">
        <v>1987</v>
      </c>
      <c r="I940" s="33" t="s">
        <v>53</v>
      </c>
      <c r="J940" s="46"/>
      <c r="K940" s="231"/>
    </row>
    <row r="941" spans="1:11" s="5" customFormat="1" ht="33" customHeight="1" x14ac:dyDescent="0.2">
      <c r="A941" s="21">
        <f t="shared" si="28"/>
        <v>906</v>
      </c>
      <c r="B941" s="28" t="s">
        <v>2033</v>
      </c>
      <c r="C941" s="22" t="s">
        <v>17</v>
      </c>
      <c r="D941" s="233">
        <v>2016.03</v>
      </c>
      <c r="E941" s="30" t="s">
        <v>253</v>
      </c>
      <c r="F941" s="31">
        <v>644</v>
      </c>
      <c r="G941" s="31">
        <v>1512</v>
      </c>
      <c r="H941" s="200" t="s">
        <v>930</v>
      </c>
      <c r="I941" s="33" t="s">
        <v>53</v>
      </c>
      <c r="J941" s="46"/>
      <c r="K941" s="231"/>
    </row>
    <row r="942" spans="1:11" s="5" customFormat="1" ht="33" customHeight="1" x14ac:dyDescent="0.2">
      <c r="A942" s="21">
        <f t="shared" si="28"/>
        <v>907</v>
      </c>
      <c r="B942" s="28" t="s">
        <v>2034</v>
      </c>
      <c r="C942" s="47" t="s">
        <v>17</v>
      </c>
      <c r="D942" s="233">
        <v>2016.05</v>
      </c>
      <c r="E942" s="30" t="s">
        <v>208</v>
      </c>
      <c r="F942" s="31">
        <v>1536</v>
      </c>
      <c r="G942" s="31">
        <v>2535</v>
      </c>
      <c r="H942" s="200" t="s">
        <v>1987</v>
      </c>
      <c r="I942" s="33" t="s">
        <v>53</v>
      </c>
      <c r="J942" s="46"/>
      <c r="K942" s="231"/>
    </row>
    <row r="943" spans="1:11" s="5" customFormat="1" ht="33" customHeight="1" x14ac:dyDescent="0.2">
      <c r="A943" s="21">
        <f t="shared" si="28"/>
        <v>908</v>
      </c>
      <c r="B943" s="28" t="s">
        <v>2035</v>
      </c>
      <c r="C943" s="28" t="s">
        <v>17</v>
      </c>
      <c r="D943" s="233">
        <v>2016.05</v>
      </c>
      <c r="E943" s="30" t="s">
        <v>108</v>
      </c>
      <c r="F943" s="31">
        <v>2694</v>
      </c>
      <c r="G943" s="31">
        <v>7507</v>
      </c>
      <c r="H943" s="200" t="s">
        <v>957</v>
      </c>
      <c r="I943" s="33" t="s">
        <v>53</v>
      </c>
      <c r="J943" s="46"/>
      <c r="K943" s="231"/>
    </row>
    <row r="944" spans="1:11" s="5" customFormat="1" ht="33" customHeight="1" x14ac:dyDescent="0.2">
      <c r="A944" s="21">
        <f t="shared" si="28"/>
        <v>909</v>
      </c>
      <c r="B944" s="28" t="s">
        <v>2036</v>
      </c>
      <c r="C944" s="22" t="s">
        <v>17</v>
      </c>
      <c r="D944" s="233">
        <v>2016.06</v>
      </c>
      <c r="E944" s="30" t="s">
        <v>191</v>
      </c>
      <c r="F944" s="31">
        <v>937</v>
      </c>
      <c r="G944" s="31">
        <v>1707</v>
      </c>
      <c r="H944" s="32" t="s">
        <v>1987</v>
      </c>
      <c r="I944" s="33" t="s">
        <v>53</v>
      </c>
      <c r="J944" s="46"/>
      <c r="K944" s="231"/>
    </row>
    <row r="945" spans="1:11" s="5" customFormat="1" ht="33" customHeight="1" x14ac:dyDescent="0.2">
      <c r="A945" s="21">
        <f t="shared" si="28"/>
        <v>910</v>
      </c>
      <c r="B945" s="28" t="s">
        <v>2037</v>
      </c>
      <c r="C945" s="28" t="s">
        <v>17</v>
      </c>
      <c r="D945" s="233">
        <v>2016.07</v>
      </c>
      <c r="E945" s="30" t="s">
        <v>94</v>
      </c>
      <c r="F945" s="31">
        <v>2120</v>
      </c>
      <c r="G945" s="31">
        <v>3665</v>
      </c>
      <c r="H945" s="200" t="s">
        <v>1987</v>
      </c>
      <c r="I945" s="33" t="s">
        <v>53</v>
      </c>
      <c r="J945" s="46"/>
      <c r="K945" s="231"/>
    </row>
    <row r="946" spans="1:11" s="5" customFormat="1" ht="33" customHeight="1" x14ac:dyDescent="0.2">
      <c r="A946" s="21">
        <f t="shared" si="28"/>
        <v>911</v>
      </c>
      <c r="B946" s="28" t="s">
        <v>2038</v>
      </c>
      <c r="C946" s="28" t="s">
        <v>17</v>
      </c>
      <c r="D946" s="233">
        <v>2016.07</v>
      </c>
      <c r="E946" s="30" t="s">
        <v>218</v>
      </c>
      <c r="F946" s="31">
        <v>1011</v>
      </c>
      <c r="G946" s="31">
        <v>2008</v>
      </c>
      <c r="H946" s="200" t="s">
        <v>957</v>
      </c>
      <c r="I946" s="33" t="s">
        <v>53</v>
      </c>
      <c r="J946" s="46"/>
      <c r="K946" s="231"/>
    </row>
    <row r="947" spans="1:11" s="5" customFormat="1" ht="33" customHeight="1" x14ac:dyDescent="0.2">
      <c r="A947" s="21">
        <f t="shared" si="28"/>
        <v>912</v>
      </c>
      <c r="B947" s="28" t="s">
        <v>2039</v>
      </c>
      <c r="C947" s="22" t="s">
        <v>17</v>
      </c>
      <c r="D947" s="233">
        <v>2016.08</v>
      </c>
      <c r="E947" s="30" t="s">
        <v>133</v>
      </c>
      <c r="F947" s="31">
        <v>1224</v>
      </c>
      <c r="G947" s="31">
        <v>1867</v>
      </c>
      <c r="H947" s="200" t="s">
        <v>1987</v>
      </c>
      <c r="I947" s="33" t="s">
        <v>53</v>
      </c>
      <c r="J947" s="45"/>
      <c r="K947" s="231"/>
    </row>
    <row r="948" spans="1:11" s="5" customFormat="1" ht="33" customHeight="1" x14ac:dyDescent="0.2">
      <c r="A948" s="21">
        <f t="shared" si="28"/>
        <v>913</v>
      </c>
      <c r="B948" s="28" t="s">
        <v>2040</v>
      </c>
      <c r="C948" s="22" t="s">
        <v>17</v>
      </c>
      <c r="D948" s="233">
        <v>2016.09</v>
      </c>
      <c r="E948" s="30" t="s">
        <v>108</v>
      </c>
      <c r="F948" s="31">
        <v>4187</v>
      </c>
      <c r="G948" s="31">
        <v>7263</v>
      </c>
      <c r="H948" s="32" t="s">
        <v>42</v>
      </c>
      <c r="I948" s="33" t="s">
        <v>53</v>
      </c>
      <c r="J948" s="46"/>
      <c r="K948" s="231"/>
    </row>
    <row r="949" spans="1:11" s="5" customFormat="1" ht="33" customHeight="1" x14ac:dyDescent="0.2">
      <c r="A949" s="21">
        <f t="shared" si="28"/>
        <v>914</v>
      </c>
      <c r="B949" s="28" t="s">
        <v>2041</v>
      </c>
      <c r="C949" s="22" t="s">
        <v>17</v>
      </c>
      <c r="D949" s="233">
        <v>2016.09</v>
      </c>
      <c r="E949" s="30" t="s">
        <v>177</v>
      </c>
      <c r="F949" s="31">
        <v>1339</v>
      </c>
      <c r="G949" s="31">
        <v>2138</v>
      </c>
      <c r="H949" s="32" t="s">
        <v>42</v>
      </c>
      <c r="I949" s="33" t="s">
        <v>53</v>
      </c>
      <c r="J949" s="46"/>
      <c r="K949" s="231"/>
    </row>
    <row r="950" spans="1:11" s="5" customFormat="1" ht="33" customHeight="1" x14ac:dyDescent="0.2">
      <c r="A950" s="21">
        <f t="shared" si="28"/>
        <v>915</v>
      </c>
      <c r="B950" s="28" t="s">
        <v>2042</v>
      </c>
      <c r="C950" s="22" t="s">
        <v>17</v>
      </c>
      <c r="D950" s="233">
        <v>2016.09</v>
      </c>
      <c r="E950" s="30" t="s">
        <v>178</v>
      </c>
      <c r="F950" s="31">
        <v>4843</v>
      </c>
      <c r="G950" s="31">
        <v>9636</v>
      </c>
      <c r="H950" s="200" t="s">
        <v>4</v>
      </c>
      <c r="I950" s="33" t="s">
        <v>53</v>
      </c>
      <c r="J950" s="46"/>
      <c r="K950" s="231"/>
    </row>
    <row r="951" spans="1:11" s="5" customFormat="1" ht="33" customHeight="1" x14ac:dyDescent="0.2">
      <c r="A951" s="21">
        <f t="shared" si="28"/>
        <v>916</v>
      </c>
      <c r="B951" s="28" t="s">
        <v>2043</v>
      </c>
      <c r="C951" s="22" t="s">
        <v>17</v>
      </c>
      <c r="D951" s="233" t="s">
        <v>2044</v>
      </c>
      <c r="E951" s="30" t="s">
        <v>186</v>
      </c>
      <c r="F951" s="31">
        <v>262</v>
      </c>
      <c r="G951" s="31">
        <v>528</v>
      </c>
      <c r="H951" s="32" t="s">
        <v>4</v>
      </c>
      <c r="I951" s="33" t="s">
        <v>53</v>
      </c>
      <c r="J951" s="46"/>
      <c r="K951" s="231"/>
    </row>
    <row r="952" spans="1:11" s="5" customFormat="1" ht="33" customHeight="1" x14ac:dyDescent="0.2">
      <c r="A952" s="21">
        <f t="shared" si="28"/>
        <v>917</v>
      </c>
      <c r="B952" s="28" t="s">
        <v>2045</v>
      </c>
      <c r="C952" s="22" t="s">
        <v>17</v>
      </c>
      <c r="D952" s="233">
        <v>2016.12</v>
      </c>
      <c r="E952" s="30" t="s">
        <v>137</v>
      </c>
      <c r="F952" s="31">
        <v>1756</v>
      </c>
      <c r="G952" s="31">
        <v>3043</v>
      </c>
      <c r="H952" s="32" t="s">
        <v>42</v>
      </c>
      <c r="I952" s="64" t="s">
        <v>53</v>
      </c>
      <c r="J952" s="46"/>
      <c r="K952" s="231"/>
    </row>
    <row r="953" spans="1:11" s="5" customFormat="1" ht="33" customHeight="1" x14ac:dyDescent="0.2">
      <c r="A953" s="21">
        <f t="shared" si="28"/>
        <v>918</v>
      </c>
      <c r="B953" s="28" t="s">
        <v>2046</v>
      </c>
      <c r="C953" s="47" t="s">
        <v>17</v>
      </c>
      <c r="D953" s="233">
        <v>2016.12</v>
      </c>
      <c r="E953" s="30" t="s">
        <v>126</v>
      </c>
      <c r="F953" s="31">
        <v>2434</v>
      </c>
      <c r="G953" s="31">
        <v>5399</v>
      </c>
      <c r="H953" s="32" t="s">
        <v>4</v>
      </c>
      <c r="I953" s="64" t="s">
        <v>53</v>
      </c>
      <c r="J953" s="46"/>
      <c r="K953" s="231"/>
    </row>
    <row r="954" spans="1:11" s="5" customFormat="1" ht="33" customHeight="1" x14ac:dyDescent="0.2">
      <c r="A954" s="21">
        <f t="shared" ref="A954:A1017" si="29">ROW()-35</f>
        <v>919</v>
      </c>
      <c r="B954" s="28" t="s">
        <v>2047</v>
      </c>
      <c r="C954" s="47" t="s">
        <v>17</v>
      </c>
      <c r="D954" s="233">
        <v>2017.01</v>
      </c>
      <c r="E954" s="30" t="s">
        <v>148</v>
      </c>
      <c r="F954" s="77">
        <v>477</v>
      </c>
      <c r="G954" s="31">
        <v>795</v>
      </c>
      <c r="H954" s="32" t="s">
        <v>42</v>
      </c>
      <c r="I954" s="64" t="s">
        <v>53</v>
      </c>
      <c r="J954" s="46"/>
      <c r="K954" s="231"/>
    </row>
    <row r="955" spans="1:11" s="5" customFormat="1" ht="33" customHeight="1" x14ac:dyDescent="0.2">
      <c r="A955" s="21">
        <f t="shared" si="29"/>
        <v>920</v>
      </c>
      <c r="B955" s="28" t="s">
        <v>2048</v>
      </c>
      <c r="C955" s="22" t="s">
        <v>17</v>
      </c>
      <c r="D955" s="233">
        <v>2017.02</v>
      </c>
      <c r="E955" s="30" t="s">
        <v>135</v>
      </c>
      <c r="F955" s="77">
        <v>181</v>
      </c>
      <c r="G955" s="31">
        <v>344</v>
      </c>
      <c r="H955" s="277" t="s">
        <v>1995</v>
      </c>
      <c r="I955" s="64" t="s">
        <v>53</v>
      </c>
      <c r="J955" s="46"/>
      <c r="K955" s="231"/>
    </row>
    <row r="956" spans="1:11" s="5" customFormat="1" ht="33" customHeight="1" x14ac:dyDescent="0.2">
      <c r="A956" s="21">
        <f t="shared" si="29"/>
        <v>921</v>
      </c>
      <c r="B956" s="28" t="s">
        <v>2049</v>
      </c>
      <c r="C956" s="129" t="s">
        <v>17</v>
      </c>
      <c r="D956" s="233">
        <v>2017.03</v>
      </c>
      <c r="E956" s="30" t="s">
        <v>151</v>
      </c>
      <c r="F956" s="31">
        <v>1981</v>
      </c>
      <c r="G956" s="31">
        <v>3861</v>
      </c>
      <c r="H956" s="65" t="s">
        <v>1987</v>
      </c>
      <c r="I956" s="64" t="s">
        <v>53</v>
      </c>
      <c r="J956" s="46"/>
      <c r="K956" s="231"/>
    </row>
    <row r="957" spans="1:11" s="5" customFormat="1" ht="33" customHeight="1" x14ac:dyDescent="0.2">
      <c r="A957" s="21">
        <f t="shared" si="29"/>
        <v>922</v>
      </c>
      <c r="B957" s="28" t="s">
        <v>2050</v>
      </c>
      <c r="C957" s="22" t="s">
        <v>17</v>
      </c>
      <c r="D957" s="233">
        <v>2017.03</v>
      </c>
      <c r="E957" s="30" t="s">
        <v>165</v>
      </c>
      <c r="F957" s="31">
        <v>11325</v>
      </c>
      <c r="G957" s="31">
        <v>21168</v>
      </c>
      <c r="H957" s="32" t="s">
        <v>42</v>
      </c>
      <c r="I957" s="64" t="s">
        <v>53</v>
      </c>
      <c r="J957" s="46"/>
      <c r="K957" s="231"/>
    </row>
    <row r="958" spans="1:11" s="5" customFormat="1" ht="33" customHeight="1" x14ac:dyDescent="0.2">
      <c r="A958" s="21">
        <f t="shared" si="29"/>
        <v>923</v>
      </c>
      <c r="B958" s="79" t="s">
        <v>2051</v>
      </c>
      <c r="C958" s="22" t="s">
        <v>17</v>
      </c>
      <c r="D958" s="233">
        <v>2017.04</v>
      </c>
      <c r="E958" s="30" t="s">
        <v>135</v>
      </c>
      <c r="F958" s="31">
        <v>436</v>
      </c>
      <c r="G958" s="31">
        <v>751</v>
      </c>
      <c r="H958" s="32" t="s">
        <v>4</v>
      </c>
      <c r="I958" s="64" t="s">
        <v>53</v>
      </c>
      <c r="J958" s="46"/>
      <c r="K958" s="231"/>
    </row>
    <row r="959" spans="1:11" s="5" customFormat="1" ht="33" customHeight="1" x14ac:dyDescent="0.2">
      <c r="A959" s="21">
        <f t="shared" si="29"/>
        <v>924</v>
      </c>
      <c r="B959" s="79" t="s">
        <v>2052</v>
      </c>
      <c r="C959" s="22" t="s">
        <v>17</v>
      </c>
      <c r="D959" s="233">
        <v>2017.04</v>
      </c>
      <c r="E959" s="30" t="s">
        <v>105</v>
      </c>
      <c r="F959" s="31">
        <v>609</v>
      </c>
      <c r="G959" s="31">
        <v>1217</v>
      </c>
      <c r="H959" s="32" t="s">
        <v>42</v>
      </c>
      <c r="I959" s="64" t="s">
        <v>53</v>
      </c>
      <c r="J959" s="46"/>
      <c r="K959" s="231"/>
    </row>
    <row r="960" spans="1:11" s="5" customFormat="1" ht="33" customHeight="1" x14ac:dyDescent="0.2">
      <c r="A960" s="21">
        <f t="shared" si="29"/>
        <v>925</v>
      </c>
      <c r="B960" s="79" t="s">
        <v>2053</v>
      </c>
      <c r="C960" s="22" t="s">
        <v>17</v>
      </c>
      <c r="D960" s="233">
        <v>2017.04</v>
      </c>
      <c r="E960" s="30" t="s">
        <v>169</v>
      </c>
      <c r="F960" s="31">
        <v>1220</v>
      </c>
      <c r="G960" s="31">
        <v>3079</v>
      </c>
      <c r="H960" s="32" t="s">
        <v>4</v>
      </c>
      <c r="I960" s="64" t="s">
        <v>53</v>
      </c>
      <c r="J960" s="46"/>
      <c r="K960" s="231"/>
    </row>
    <row r="961" spans="1:11" s="5" customFormat="1" ht="33" customHeight="1" x14ac:dyDescent="0.2">
      <c r="A961" s="21">
        <f t="shared" si="29"/>
        <v>926</v>
      </c>
      <c r="B961" s="79" t="s">
        <v>2054</v>
      </c>
      <c r="C961" s="22" t="s">
        <v>17</v>
      </c>
      <c r="D961" s="233">
        <v>2017.04</v>
      </c>
      <c r="E961" s="30" t="s">
        <v>171</v>
      </c>
      <c r="F961" s="31">
        <v>779</v>
      </c>
      <c r="G961" s="31">
        <v>2952</v>
      </c>
      <c r="H961" s="32" t="s">
        <v>1987</v>
      </c>
      <c r="I961" s="64" t="s">
        <v>53</v>
      </c>
      <c r="J961" s="46"/>
      <c r="K961" s="231"/>
    </row>
    <row r="962" spans="1:11" s="5" customFormat="1" ht="33" customHeight="1" x14ac:dyDescent="0.2">
      <c r="A962" s="21">
        <f t="shared" si="29"/>
        <v>927</v>
      </c>
      <c r="B962" s="79" t="s">
        <v>2055</v>
      </c>
      <c r="C962" s="22" t="s">
        <v>17</v>
      </c>
      <c r="D962" s="233">
        <v>2017.04</v>
      </c>
      <c r="E962" s="30" t="s">
        <v>171</v>
      </c>
      <c r="F962" s="31">
        <v>1495</v>
      </c>
      <c r="G962" s="31">
        <v>1481</v>
      </c>
      <c r="H962" s="200" t="s">
        <v>1987</v>
      </c>
      <c r="I962" s="64" t="s">
        <v>53</v>
      </c>
      <c r="J962" s="46"/>
      <c r="K962" s="231"/>
    </row>
    <row r="963" spans="1:11" s="5" customFormat="1" ht="33" customHeight="1" x14ac:dyDescent="0.2">
      <c r="A963" s="21">
        <f t="shared" si="29"/>
        <v>928</v>
      </c>
      <c r="B963" s="28" t="s">
        <v>2056</v>
      </c>
      <c r="C963" s="28" t="s">
        <v>17</v>
      </c>
      <c r="D963" s="233">
        <v>2017.05</v>
      </c>
      <c r="E963" s="30" t="s">
        <v>130</v>
      </c>
      <c r="F963" s="31">
        <v>4200</v>
      </c>
      <c r="G963" s="31">
        <v>8294</v>
      </c>
      <c r="H963" s="200" t="s">
        <v>1987</v>
      </c>
      <c r="I963" s="64" t="s">
        <v>53</v>
      </c>
      <c r="J963" s="46"/>
      <c r="K963" s="231"/>
    </row>
    <row r="964" spans="1:11" s="5" customFormat="1" ht="33" customHeight="1" x14ac:dyDescent="0.2">
      <c r="A964" s="21">
        <f t="shared" si="29"/>
        <v>929</v>
      </c>
      <c r="B964" s="28" t="s">
        <v>77</v>
      </c>
      <c r="C964" s="54" t="s">
        <v>17</v>
      </c>
      <c r="D964" s="233">
        <v>2017.05</v>
      </c>
      <c r="E964" s="30" t="s">
        <v>130</v>
      </c>
      <c r="F964" s="31">
        <v>3206</v>
      </c>
      <c r="G964" s="31">
        <v>7236</v>
      </c>
      <c r="H964" s="32" t="s">
        <v>1987</v>
      </c>
      <c r="I964" s="64" t="s">
        <v>53</v>
      </c>
      <c r="J964" s="46"/>
      <c r="K964" s="231"/>
    </row>
    <row r="965" spans="1:11" s="5" customFormat="1" ht="33" customHeight="1" x14ac:dyDescent="0.2">
      <c r="A965" s="21">
        <f t="shared" si="29"/>
        <v>930</v>
      </c>
      <c r="B965" s="28" t="s">
        <v>2057</v>
      </c>
      <c r="C965" s="22" t="s">
        <v>17</v>
      </c>
      <c r="D965" s="233">
        <v>2017.05</v>
      </c>
      <c r="E965" s="30" t="s">
        <v>87</v>
      </c>
      <c r="F965" s="31">
        <v>654</v>
      </c>
      <c r="G965" s="31">
        <v>1118</v>
      </c>
      <c r="H965" s="200" t="s">
        <v>4</v>
      </c>
      <c r="I965" s="64" t="s">
        <v>53</v>
      </c>
      <c r="J965" s="46"/>
      <c r="K965" s="231"/>
    </row>
    <row r="966" spans="1:11" s="5" customFormat="1" ht="33" customHeight="1" x14ac:dyDescent="0.2">
      <c r="A966" s="21">
        <f t="shared" si="29"/>
        <v>931</v>
      </c>
      <c r="B966" s="28" t="s">
        <v>2058</v>
      </c>
      <c r="C966" s="22" t="s">
        <v>17</v>
      </c>
      <c r="D966" s="233">
        <v>2017.05</v>
      </c>
      <c r="E966" s="30" t="s">
        <v>111</v>
      </c>
      <c r="F966" s="31">
        <v>4390</v>
      </c>
      <c r="G966" s="31">
        <v>8552</v>
      </c>
      <c r="H966" s="32" t="s">
        <v>1987</v>
      </c>
      <c r="I966" s="64" t="s">
        <v>53</v>
      </c>
      <c r="J966" s="46"/>
      <c r="K966" s="231"/>
    </row>
    <row r="967" spans="1:11" s="5" customFormat="1" ht="33" customHeight="1" x14ac:dyDescent="0.2">
      <c r="A967" s="21">
        <f t="shared" si="29"/>
        <v>932</v>
      </c>
      <c r="B967" s="79" t="s">
        <v>2059</v>
      </c>
      <c r="C967" s="22" t="s">
        <v>17</v>
      </c>
      <c r="D967" s="233">
        <v>2017.06</v>
      </c>
      <c r="E967" s="30" t="s">
        <v>117</v>
      </c>
      <c r="F967" s="31">
        <v>4962</v>
      </c>
      <c r="G967" s="31">
        <v>8515</v>
      </c>
      <c r="H967" s="32" t="s">
        <v>42</v>
      </c>
      <c r="I967" s="33" t="s">
        <v>53</v>
      </c>
      <c r="J967" s="46"/>
      <c r="K967" s="231"/>
    </row>
    <row r="968" spans="1:11" s="5" customFormat="1" ht="33" customHeight="1" x14ac:dyDescent="0.2">
      <c r="A968" s="21">
        <f t="shared" si="29"/>
        <v>933</v>
      </c>
      <c r="B968" s="79" t="s">
        <v>2060</v>
      </c>
      <c r="C968" s="22" t="s">
        <v>17</v>
      </c>
      <c r="D968" s="233">
        <v>2017.07</v>
      </c>
      <c r="E968" s="30" t="s">
        <v>105</v>
      </c>
      <c r="F968" s="31">
        <v>1365</v>
      </c>
      <c r="G968" s="31">
        <v>2557</v>
      </c>
      <c r="H968" s="32" t="s">
        <v>1987</v>
      </c>
      <c r="I968" s="33" t="s">
        <v>53</v>
      </c>
      <c r="J968" s="46"/>
      <c r="K968" s="231"/>
    </row>
    <row r="969" spans="1:11" s="5" customFormat="1" ht="33" customHeight="1" x14ac:dyDescent="0.2">
      <c r="A969" s="21">
        <f t="shared" si="29"/>
        <v>934</v>
      </c>
      <c r="B969" s="79" t="s">
        <v>2061</v>
      </c>
      <c r="C969" s="47" t="s">
        <v>17</v>
      </c>
      <c r="D969" s="233">
        <v>2017.07</v>
      </c>
      <c r="E969" s="30" t="s">
        <v>99</v>
      </c>
      <c r="F969" s="31">
        <v>1780</v>
      </c>
      <c r="G969" s="31">
        <v>2833</v>
      </c>
      <c r="H969" s="32" t="s">
        <v>1987</v>
      </c>
      <c r="I969" s="33" t="s">
        <v>53</v>
      </c>
      <c r="J969" s="46"/>
      <c r="K969" s="231"/>
    </row>
    <row r="970" spans="1:11" s="5" customFormat="1" ht="33" customHeight="1" x14ac:dyDescent="0.2">
      <c r="A970" s="21">
        <f t="shared" si="29"/>
        <v>935</v>
      </c>
      <c r="B970" s="79" t="s">
        <v>2062</v>
      </c>
      <c r="C970" s="22" t="s">
        <v>17</v>
      </c>
      <c r="D970" s="233">
        <v>2017.07</v>
      </c>
      <c r="E970" s="30" t="s">
        <v>96</v>
      </c>
      <c r="F970" s="31">
        <v>2534</v>
      </c>
      <c r="G970" s="31">
        <v>5623</v>
      </c>
      <c r="H970" s="32" t="s">
        <v>1987</v>
      </c>
      <c r="I970" s="33" t="s">
        <v>53</v>
      </c>
      <c r="J970" s="46"/>
      <c r="K970" s="231"/>
    </row>
    <row r="971" spans="1:11" s="5" customFormat="1" ht="33" customHeight="1" x14ac:dyDescent="0.2">
      <c r="A971" s="21">
        <f t="shared" si="29"/>
        <v>936</v>
      </c>
      <c r="B971" s="79" t="s">
        <v>2063</v>
      </c>
      <c r="C971" s="22" t="s">
        <v>17</v>
      </c>
      <c r="D971" s="233">
        <v>2017.07</v>
      </c>
      <c r="E971" s="30" t="s">
        <v>95</v>
      </c>
      <c r="F971" s="31">
        <v>1572</v>
      </c>
      <c r="G971" s="31">
        <v>3009</v>
      </c>
      <c r="H971" s="200" t="s">
        <v>1987</v>
      </c>
      <c r="I971" s="33" t="s">
        <v>53</v>
      </c>
      <c r="J971" s="46"/>
      <c r="K971" s="231"/>
    </row>
    <row r="972" spans="1:11" s="5" customFormat="1" ht="33" customHeight="1" x14ac:dyDescent="0.2">
      <c r="A972" s="21">
        <f t="shared" si="29"/>
        <v>937</v>
      </c>
      <c r="B972" s="79" t="s">
        <v>2064</v>
      </c>
      <c r="C972" s="28" t="s">
        <v>17</v>
      </c>
      <c r="D972" s="233">
        <v>2017.07</v>
      </c>
      <c r="E972" s="30" t="s">
        <v>94</v>
      </c>
      <c r="F972" s="31">
        <v>1710</v>
      </c>
      <c r="G972" s="31">
        <v>4495</v>
      </c>
      <c r="H972" s="200" t="s">
        <v>1987</v>
      </c>
      <c r="I972" s="33" t="s">
        <v>53</v>
      </c>
      <c r="J972" s="46"/>
      <c r="K972" s="231"/>
    </row>
    <row r="973" spans="1:11" s="5" customFormat="1" ht="33" customHeight="1" x14ac:dyDescent="0.2">
      <c r="A973" s="21">
        <f t="shared" si="29"/>
        <v>938</v>
      </c>
      <c r="B973" s="79" t="s">
        <v>2065</v>
      </c>
      <c r="C973" s="22" t="s">
        <v>17</v>
      </c>
      <c r="D973" s="233">
        <v>2017.08</v>
      </c>
      <c r="E973" s="30" t="s">
        <v>85</v>
      </c>
      <c r="F973" s="31">
        <v>1359</v>
      </c>
      <c r="G973" s="31">
        <v>3120</v>
      </c>
      <c r="H973" s="32" t="s">
        <v>2</v>
      </c>
      <c r="I973" s="33" t="s">
        <v>53</v>
      </c>
      <c r="J973" s="46"/>
      <c r="K973" s="231"/>
    </row>
    <row r="974" spans="1:11" s="5" customFormat="1" ht="33" customHeight="1" x14ac:dyDescent="0.2">
      <c r="A974" s="21">
        <f t="shared" si="29"/>
        <v>939</v>
      </c>
      <c r="B974" s="79" t="s">
        <v>2066</v>
      </c>
      <c r="C974" s="54" t="s">
        <v>17</v>
      </c>
      <c r="D974" s="233">
        <v>2017.09</v>
      </c>
      <c r="E974" s="30" t="s">
        <v>2067</v>
      </c>
      <c r="F974" s="31">
        <v>952</v>
      </c>
      <c r="G974" s="31">
        <v>1861</v>
      </c>
      <c r="H974" s="200" t="s">
        <v>4</v>
      </c>
      <c r="I974" s="33" t="s">
        <v>53</v>
      </c>
      <c r="J974" s="46"/>
      <c r="K974" s="231"/>
    </row>
    <row r="975" spans="1:11" s="5" customFormat="1" ht="33" customHeight="1" x14ac:dyDescent="0.2">
      <c r="A975" s="21">
        <f t="shared" si="29"/>
        <v>940</v>
      </c>
      <c r="B975" s="79" t="s">
        <v>2068</v>
      </c>
      <c r="C975" s="47" t="s">
        <v>17</v>
      </c>
      <c r="D975" s="233">
        <v>2017.09</v>
      </c>
      <c r="E975" s="30" t="s">
        <v>2069</v>
      </c>
      <c r="F975" s="31">
        <v>301</v>
      </c>
      <c r="G975" s="31">
        <v>618</v>
      </c>
      <c r="H975" s="32" t="s">
        <v>43</v>
      </c>
      <c r="I975" s="33" t="s">
        <v>53</v>
      </c>
      <c r="J975" s="46"/>
      <c r="K975" s="231"/>
    </row>
    <row r="976" spans="1:11" s="5" customFormat="1" ht="33" customHeight="1" x14ac:dyDescent="0.2">
      <c r="A976" s="21">
        <f t="shared" si="29"/>
        <v>941</v>
      </c>
      <c r="B976" s="79" t="s">
        <v>2070</v>
      </c>
      <c r="C976" s="47" t="s">
        <v>17</v>
      </c>
      <c r="D976" s="233" t="s">
        <v>2071</v>
      </c>
      <c r="E976" s="30" t="s">
        <v>218</v>
      </c>
      <c r="F976" s="31">
        <v>1280</v>
      </c>
      <c r="G976" s="31">
        <v>3473</v>
      </c>
      <c r="H976" s="32" t="s">
        <v>2</v>
      </c>
      <c r="I976" s="33" t="s">
        <v>53</v>
      </c>
      <c r="J976" s="46"/>
      <c r="K976" s="231"/>
    </row>
    <row r="977" spans="1:11" s="5" customFormat="1" ht="33" customHeight="1" x14ac:dyDescent="0.2">
      <c r="A977" s="21">
        <f t="shared" si="29"/>
        <v>942</v>
      </c>
      <c r="B977" s="79" t="s">
        <v>2072</v>
      </c>
      <c r="C977" s="47" t="s">
        <v>17</v>
      </c>
      <c r="D977" s="233">
        <v>2017.11</v>
      </c>
      <c r="E977" s="30" t="s">
        <v>513</v>
      </c>
      <c r="F977" s="31">
        <v>2400</v>
      </c>
      <c r="G977" s="31">
        <v>6083</v>
      </c>
      <c r="H977" s="200" t="s">
        <v>42</v>
      </c>
      <c r="I977" s="33" t="s">
        <v>53</v>
      </c>
      <c r="J977" s="46"/>
      <c r="K977" s="231"/>
    </row>
    <row r="978" spans="1:11" s="5" customFormat="1" ht="33" customHeight="1" x14ac:dyDescent="0.2">
      <c r="A978" s="21">
        <f t="shared" si="29"/>
        <v>943</v>
      </c>
      <c r="B978" s="79" t="s">
        <v>2073</v>
      </c>
      <c r="C978" s="22" t="s">
        <v>17</v>
      </c>
      <c r="D978" s="233">
        <v>2017.12</v>
      </c>
      <c r="E978" s="80" t="s">
        <v>2074</v>
      </c>
      <c r="F978" s="31">
        <v>1441</v>
      </c>
      <c r="G978" s="31">
        <v>3159</v>
      </c>
      <c r="H978" s="200" t="s">
        <v>4</v>
      </c>
      <c r="I978" s="33" t="s">
        <v>53</v>
      </c>
      <c r="J978" s="46" t="s">
        <v>2010</v>
      </c>
      <c r="K978" s="231"/>
    </row>
    <row r="979" spans="1:11" s="5" customFormat="1" ht="33" customHeight="1" x14ac:dyDescent="0.2">
      <c r="A979" s="21">
        <f t="shared" si="29"/>
        <v>944</v>
      </c>
      <c r="B979" s="79" t="s">
        <v>2075</v>
      </c>
      <c r="C979" s="22" t="s">
        <v>17</v>
      </c>
      <c r="D979" s="233">
        <v>2017.12</v>
      </c>
      <c r="E979" s="80" t="s">
        <v>519</v>
      </c>
      <c r="F979" s="31">
        <v>722</v>
      </c>
      <c r="G979" s="31">
        <v>1885</v>
      </c>
      <c r="H979" s="32" t="s">
        <v>4</v>
      </c>
      <c r="I979" s="33" t="s">
        <v>53</v>
      </c>
      <c r="J979" s="46"/>
      <c r="K979" s="231"/>
    </row>
    <row r="980" spans="1:11" s="5" customFormat="1" ht="33" customHeight="1" x14ac:dyDescent="0.2">
      <c r="A980" s="21">
        <f t="shared" si="29"/>
        <v>945</v>
      </c>
      <c r="B980" s="79" t="s">
        <v>2076</v>
      </c>
      <c r="C980" s="47" t="s">
        <v>17</v>
      </c>
      <c r="D980" s="233">
        <v>2018.01</v>
      </c>
      <c r="E980" s="30" t="s">
        <v>2077</v>
      </c>
      <c r="F980" s="31">
        <v>342</v>
      </c>
      <c r="G980" s="31">
        <v>758</v>
      </c>
      <c r="H980" s="32" t="s">
        <v>42</v>
      </c>
      <c r="I980" s="33" t="s">
        <v>53</v>
      </c>
      <c r="J980" s="46"/>
      <c r="K980" s="231"/>
    </row>
    <row r="981" spans="1:11" s="5" customFormat="1" ht="33" customHeight="1" x14ac:dyDescent="0.2">
      <c r="A981" s="21">
        <f t="shared" si="29"/>
        <v>946</v>
      </c>
      <c r="B981" s="79" t="s">
        <v>2078</v>
      </c>
      <c r="C981" s="54" t="s">
        <v>17</v>
      </c>
      <c r="D981" s="233">
        <v>2018.02</v>
      </c>
      <c r="E981" s="30" t="s">
        <v>152</v>
      </c>
      <c r="F981" s="31">
        <v>6063</v>
      </c>
      <c r="G981" s="31">
        <v>12281</v>
      </c>
      <c r="H981" s="32" t="s">
        <v>2</v>
      </c>
      <c r="I981" s="33" t="s">
        <v>871</v>
      </c>
      <c r="J981" s="46" t="s">
        <v>2079</v>
      </c>
      <c r="K981" s="231"/>
    </row>
    <row r="982" spans="1:11" s="5" customFormat="1" ht="33" customHeight="1" x14ac:dyDescent="0.2">
      <c r="A982" s="21">
        <f t="shared" si="29"/>
        <v>947</v>
      </c>
      <c r="B982" s="79" t="s">
        <v>2080</v>
      </c>
      <c r="C982" s="47" t="s">
        <v>17</v>
      </c>
      <c r="D982" s="233">
        <v>2018.03</v>
      </c>
      <c r="E982" s="30" t="s">
        <v>531</v>
      </c>
      <c r="F982" s="31">
        <v>3329</v>
      </c>
      <c r="G982" s="31">
        <v>5887</v>
      </c>
      <c r="H982" s="32" t="s">
        <v>2</v>
      </c>
      <c r="I982" s="33" t="s">
        <v>871</v>
      </c>
      <c r="J982" s="46"/>
      <c r="K982" s="231"/>
    </row>
    <row r="983" spans="1:11" s="5" customFormat="1" ht="33" customHeight="1" x14ac:dyDescent="0.2">
      <c r="A983" s="21">
        <f t="shared" si="29"/>
        <v>948</v>
      </c>
      <c r="B983" s="28" t="s">
        <v>2081</v>
      </c>
      <c r="C983" s="28" t="s">
        <v>17</v>
      </c>
      <c r="D983" s="233">
        <v>2018.03</v>
      </c>
      <c r="E983" s="30" t="s">
        <v>537</v>
      </c>
      <c r="F983" s="31">
        <v>1713</v>
      </c>
      <c r="G983" s="31">
        <v>3564</v>
      </c>
      <c r="H983" s="32" t="s">
        <v>4</v>
      </c>
      <c r="I983" s="33" t="s">
        <v>871</v>
      </c>
      <c r="J983" s="46"/>
      <c r="K983" s="231"/>
    </row>
    <row r="984" spans="1:11" s="5" customFormat="1" ht="33" customHeight="1" x14ac:dyDescent="0.2">
      <c r="A984" s="21">
        <f t="shared" si="29"/>
        <v>949</v>
      </c>
      <c r="B984" s="28" t="s">
        <v>2082</v>
      </c>
      <c r="C984" s="47" t="s">
        <v>17</v>
      </c>
      <c r="D984" s="233">
        <v>2018.05</v>
      </c>
      <c r="E984" s="30" t="s">
        <v>2083</v>
      </c>
      <c r="F984" s="31">
        <v>4182</v>
      </c>
      <c r="G984" s="31">
        <v>7921</v>
      </c>
      <c r="H984" s="32" t="s">
        <v>2</v>
      </c>
      <c r="I984" s="33" t="s">
        <v>871</v>
      </c>
      <c r="J984" s="46"/>
      <c r="K984" s="231"/>
    </row>
    <row r="985" spans="1:11" s="5" customFormat="1" ht="33" customHeight="1" x14ac:dyDescent="0.2">
      <c r="A985" s="21">
        <f t="shared" si="29"/>
        <v>950</v>
      </c>
      <c r="B985" s="79" t="s">
        <v>2084</v>
      </c>
      <c r="C985" s="22" t="s">
        <v>17</v>
      </c>
      <c r="D985" s="233">
        <v>2018.06</v>
      </c>
      <c r="E985" s="30" t="s">
        <v>2085</v>
      </c>
      <c r="F985" s="31">
        <v>1261</v>
      </c>
      <c r="G985" s="31">
        <v>3821</v>
      </c>
      <c r="H985" s="32" t="s">
        <v>42</v>
      </c>
      <c r="I985" s="33" t="s">
        <v>871</v>
      </c>
      <c r="J985" s="46"/>
      <c r="K985" s="231"/>
    </row>
    <row r="986" spans="1:11" s="5" customFormat="1" ht="33" customHeight="1" x14ac:dyDescent="0.2">
      <c r="A986" s="21">
        <f t="shared" si="29"/>
        <v>951</v>
      </c>
      <c r="B986" s="114" t="s">
        <v>2086</v>
      </c>
      <c r="C986" s="22" t="s">
        <v>17</v>
      </c>
      <c r="D986" s="234">
        <v>2018.07</v>
      </c>
      <c r="E986" s="115" t="s">
        <v>2087</v>
      </c>
      <c r="F986" s="179">
        <v>3558</v>
      </c>
      <c r="G986" s="179">
        <v>9401</v>
      </c>
      <c r="H986" s="32" t="s">
        <v>1343</v>
      </c>
      <c r="I986" s="181" t="s">
        <v>871</v>
      </c>
      <c r="J986" s="72"/>
      <c r="K986" s="231"/>
    </row>
    <row r="987" spans="1:11" s="5" customFormat="1" ht="33" customHeight="1" x14ac:dyDescent="0.2">
      <c r="A987" s="21">
        <f t="shared" si="29"/>
        <v>952</v>
      </c>
      <c r="B987" s="114" t="s">
        <v>2088</v>
      </c>
      <c r="C987" s="22" t="s">
        <v>17</v>
      </c>
      <c r="D987" s="234">
        <v>2018.07</v>
      </c>
      <c r="E987" s="115" t="s">
        <v>2089</v>
      </c>
      <c r="F987" s="179">
        <v>170</v>
      </c>
      <c r="G987" s="179">
        <v>303</v>
      </c>
      <c r="H987" s="180" t="s">
        <v>4</v>
      </c>
      <c r="I987" s="181" t="s">
        <v>1589</v>
      </c>
      <c r="J987" s="72"/>
      <c r="K987" s="231"/>
    </row>
    <row r="988" spans="1:11" s="5" customFormat="1" ht="33" customHeight="1" x14ac:dyDescent="0.2">
      <c r="A988" s="21">
        <f t="shared" si="29"/>
        <v>953</v>
      </c>
      <c r="B988" s="114" t="s">
        <v>2090</v>
      </c>
      <c r="C988" s="47" t="s">
        <v>17</v>
      </c>
      <c r="D988" s="234">
        <v>2018.07</v>
      </c>
      <c r="E988" s="115" t="s">
        <v>2091</v>
      </c>
      <c r="F988" s="179">
        <v>355</v>
      </c>
      <c r="G988" s="179">
        <v>788</v>
      </c>
      <c r="H988" s="180" t="s">
        <v>1987</v>
      </c>
      <c r="I988" s="181" t="s">
        <v>871</v>
      </c>
      <c r="J988" s="72"/>
      <c r="K988" s="231"/>
    </row>
    <row r="989" spans="1:11" s="5" customFormat="1" ht="33" customHeight="1" x14ac:dyDescent="0.2">
      <c r="A989" s="21">
        <f t="shared" si="29"/>
        <v>954</v>
      </c>
      <c r="B989" s="114" t="s">
        <v>2090</v>
      </c>
      <c r="C989" s="22" t="s">
        <v>17</v>
      </c>
      <c r="D989" s="234">
        <v>2018.07</v>
      </c>
      <c r="E989" s="115" t="s">
        <v>2092</v>
      </c>
      <c r="F989" s="179">
        <v>2063</v>
      </c>
      <c r="G989" s="179">
        <v>4392</v>
      </c>
      <c r="H989" s="282" t="s">
        <v>1987</v>
      </c>
      <c r="I989" s="181" t="s">
        <v>871</v>
      </c>
      <c r="J989" s="72"/>
      <c r="K989" s="231"/>
    </row>
    <row r="990" spans="1:11" s="5" customFormat="1" ht="33" customHeight="1" x14ac:dyDescent="0.2">
      <c r="A990" s="21">
        <f t="shared" si="29"/>
        <v>955</v>
      </c>
      <c r="B990" s="247" t="s">
        <v>2093</v>
      </c>
      <c r="C990" s="47" t="s">
        <v>17</v>
      </c>
      <c r="D990" s="234">
        <v>2018.07</v>
      </c>
      <c r="E990" s="115" t="s">
        <v>2094</v>
      </c>
      <c r="F990" s="179">
        <v>2769</v>
      </c>
      <c r="G990" s="179">
        <v>6877</v>
      </c>
      <c r="H990" s="282" t="s">
        <v>1023</v>
      </c>
      <c r="I990" s="181" t="s">
        <v>871</v>
      </c>
      <c r="J990" s="72"/>
      <c r="K990" s="231"/>
    </row>
    <row r="991" spans="1:11" s="5" customFormat="1" ht="33" customHeight="1" x14ac:dyDescent="0.2">
      <c r="A991" s="21">
        <f t="shared" si="29"/>
        <v>956</v>
      </c>
      <c r="B991" s="28" t="s">
        <v>2095</v>
      </c>
      <c r="C991" s="22" t="s">
        <v>17</v>
      </c>
      <c r="D991" s="233">
        <v>2018.08</v>
      </c>
      <c r="E991" s="112" t="s">
        <v>556</v>
      </c>
      <c r="F991" s="31">
        <v>2861</v>
      </c>
      <c r="G991" s="31">
        <v>6398</v>
      </c>
      <c r="H991" s="200" t="s">
        <v>1023</v>
      </c>
      <c r="I991" s="33" t="s">
        <v>871</v>
      </c>
      <c r="J991" s="46"/>
      <c r="K991" s="231"/>
    </row>
    <row r="992" spans="1:11" s="5" customFormat="1" ht="33" customHeight="1" x14ac:dyDescent="0.2">
      <c r="A992" s="21">
        <f t="shared" si="29"/>
        <v>957</v>
      </c>
      <c r="B992" s="35" t="s">
        <v>2096</v>
      </c>
      <c r="C992" s="34" t="s">
        <v>17</v>
      </c>
      <c r="D992" s="237">
        <v>2018.08</v>
      </c>
      <c r="E992" s="296" t="s">
        <v>2097</v>
      </c>
      <c r="F992" s="161">
        <v>1322</v>
      </c>
      <c r="G992" s="161">
        <v>2728</v>
      </c>
      <c r="H992" s="162" t="s">
        <v>1987</v>
      </c>
      <c r="I992" s="163" t="s">
        <v>871</v>
      </c>
      <c r="J992" s="46"/>
      <c r="K992" s="231"/>
    </row>
    <row r="993" spans="1:11" s="5" customFormat="1" ht="33" customHeight="1" x14ac:dyDescent="0.2">
      <c r="A993" s="21">
        <f t="shared" si="29"/>
        <v>958</v>
      </c>
      <c r="B993" s="41" t="s">
        <v>2098</v>
      </c>
      <c r="C993" s="40" t="s">
        <v>17</v>
      </c>
      <c r="D993" s="232">
        <v>2018.08</v>
      </c>
      <c r="E993" s="297" t="s">
        <v>2099</v>
      </c>
      <c r="F993" s="108">
        <v>2165</v>
      </c>
      <c r="G993" s="108">
        <v>4435</v>
      </c>
      <c r="H993" s="200" t="s">
        <v>1987</v>
      </c>
      <c r="I993" s="196" t="s">
        <v>871</v>
      </c>
      <c r="J993" s="46"/>
      <c r="K993" s="231"/>
    </row>
    <row r="994" spans="1:11" s="5" customFormat="1" ht="33" customHeight="1" x14ac:dyDescent="0.2">
      <c r="A994" s="21">
        <f t="shared" si="29"/>
        <v>959</v>
      </c>
      <c r="B994" s="28" t="s">
        <v>2100</v>
      </c>
      <c r="C994" s="22" t="s">
        <v>17</v>
      </c>
      <c r="D994" s="233">
        <v>2018.09</v>
      </c>
      <c r="E994" s="30" t="s">
        <v>118</v>
      </c>
      <c r="F994" s="90">
        <v>393</v>
      </c>
      <c r="G994" s="90">
        <v>825</v>
      </c>
      <c r="H994" s="91" t="s">
        <v>43</v>
      </c>
      <c r="I994" s="92" t="s">
        <v>53</v>
      </c>
      <c r="J994" s="46"/>
      <c r="K994" s="231"/>
    </row>
    <row r="995" spans="1:11" s="5" customFormat="1" ht="33" customHeight="1" x14ac:dyDescent="0.2">
      <c r="A995" s="21">
        <f t="shared" si="29"/>
        <v>960</v>
      </c>
      <c r="B995" s="28" t="s">
        <v>2101</v>
      </c>
      <c r="C995" s="47" t="s">
        <v>17</v>
      </c>
      <c r="D995" s="233" t="s">
        <v>562</v>
      </c>
      <c r="E995" s="112" t="s">
        <v>2102</v>
      </c>
      <c r="F995" s="31">
        <v>767</v>
      </c>
      <c r="G995" s="31">
        <v>1558</v>
      </c>
      <c r="H995" s="32" t="s">
        <v>1987</v>
      </c>
      <c r="I995" s="33" t="s">
        <v>871</v>
      </c>
      <c r="J995" s="46"/>
      <c r="K995" s="231"/>
    </row>
    <row r="996" spans="1:11" s="5" customFormat="1" ht="33" customHeight="1" x14ac:dyDescent="0.2">
      <c r="A996" s="21">
        <f t="shared" si="29"/>
        <v>961</v>
      </c>
      <c r="B996" s="79" t="s">
        <v>2103</v>
      </c>
      <c r="C996" s="95" t="s">
        <v>17</v>
      </c>
      <c r="D996" s="233" t="s">
        <v>562</v>
      </c>
      <c r="E996" s="111" t="s">
        <v>2104</v>
      </c>
      <c r="F996" s="155">
        <v>1955</v>
      </c>
      <c r="G996" s="90">
        <v>4583</v>
      </c>
      <c r="H996" s="91" t="s">
        <v>43</v>
      </c>
      <c r="I996" s="92" t="s">
        <v>53</v>
      </c>
      <c r="J996" s="46" t="s">
        <v>2010</v>
      </c>
      <c r="K996" s="231"/>
    </row>
    <row r="997" spans="1:11" s="5" customFormat="1" ht="33" customHeight="1" x14ac:dyDescent="0.2">
      <c r="A997" s="21">
        <f t="shared" si="29"/>
        <v>962</v>
      </c>
      <c r="B997" s="28" t="s">
        <v>2105</v>
      </c>
      <c r="C997" s="22" t="s">
        <v>17</v>
      </c>
      <c r="D997" s="233">
        <v>2018.11</v>
      </c>
      <c r="E997" s="30" t="s">
        <v>2106</v>
      </c>
      <c r="F997" s="90">
        <v>1129</v>
      </c>
      <c r="G997" s="90">
        <v>2407</v>
      </c>
      <c r="H997" s="149" t="s">
        <v>1987</v>
      </c>
      <c r="I997" s="92" t="s">
        <v>871</v>
      </c>
      <c r="J997" s="46"/>
      <c r="K997" s="231"/>
    </row>
    <row r="998" spans="1:11" s="5" customFormat="1" ht="33" customHeight="1" x14ac:dyDescent="0.2">
      <c r="A998" s="21">
        <f t="shared" si="29"/>
        <v>963</v>
      </c>
      <c r="B998" s="28" t="s">
        <v>2107</v>
      </c>
      <c r="C998" s="22" t="s">
        <v>17</v>
      </c>
      <c r="D998" s="233">
        <v>2018.12</v>
      </c>
      <c r="E998" s="111" t="s">
        <v>567</v>
      </c>
      <c r="F998" s="31">
        <v>253</v>
      </c>
      <c r="G998" s="31">
        <v>425</v>
      </c>
      <c r="H998" s="180" t="s">
        <v>4</v>
      </c>
      <c r="I998" s="92" t="s">
        <v>35</v>
      </c>
      <c r="J998" s="27"/>
      <c r="K998" s="231"/>
    </row>
    <row r="999" spans="1:11" s="5" customFormat="1" ht="33" customHeight="1" x14ac:dyDescent="0.2">
      <c r="A999" s="21">
        <f t="shared" si="29"/>
        <v>964</v>
      </c>
      <c r="B999" s="28" t="s">
        <v>573</v>
      </c>
      <c r="C999" s="22" t="s">
        <v>17</v>
      </c>
      <c r="D999" s="233">
        <v>2018.12</v>
      </c>
      <c r="E999" s="112" t="s">
        <v>85</v>
      </c>
      <c r="F999" s="31">
        <v>797</v>
      </c>
      <c r="G999" s="31">
        <v>1667</v>
      </c>
      <c r="H999" s="91" t="s">
        <v>1987</v>
      </c>
      <c r="I999" s="92" t="s">
        <v>35</v>
      </c>
      <c r="J999" s="27"/>
      <c r="K999" s="231"/>
    </row>
    <row r="1000" spans="1:11" s="5" customFormat="1" ht="33" customHeight="1" x14ac:dyDescent="0.2">
      <c r="A1000" s="21">
        <f t="shared" si="29"/>
        <v>965</v>
      </c>
      <c r="B1000" s="28" t="s">
        <v>574</v>
      </c>
      <c r="C1000" s="22" t="s">
        <v>17</v>
      </c>
      <c r="D1000" s="233">
        <v>2018.12</v>
      </c>
      <c r="E1000" s="112" t="s">
        <v>85</v>
      </c>
      <c r="F1000" s="31">
        <v>522</v>
      </c>
      <c r="G1000" s="31">
        <v>1037</v>
      </c>
      <c r="H1000" s="149" t="s">
        <v>1987</v>
      </c>
      <c r="I1000" s="92" t="s">
        <v>35</v>
      </c>
      <c r="J1000" s="27"/>
      <c r="K1000" s="231"/>
    </row>
    <row r="1001" spans="1:11" s="5" customFormat="1" ht="33" customHeight="1" x14ac:dyDescent="0.2">
      <c r="A1001" s="21">
        <f t="shared" si="29"/>
        <v>966</v>
      </c>
      <c r="B1001" s="22" t="s">
        <v>588</v>
      </c>
      <c r="C1001" s="47" t="s">
        <v>17</v>
      </c>
      <c r="D1001" s="244">
        <v>2019.01</v>
      </c>
      <c r="E1001" s="23" t="s">
        <v>510</v>
      </c>
      <c r="F1001" s="142">
        <v>4768</v>
      </c>
      <c r="G1001" s="142">
        <v>9491</v>
      </c>
      <c r="H1001" s="143" t="s">
        <v>43</v>
      </c>
      <c r="I1001" s="144" t="s">
        <v>35</v>
      </c>
      <c r="J1001" s="46"/>
      <c r="K1001" s="231"/>
    </row>
    <row r="1002" spans="1:11" s="5" customFormat="1" ht="33" customHeight="1" x14ac:dyDescent="0.2">
      <c r="A1002" s="21">
        <f t="shared" si="29"/>
        <v>967</v>
      </c>
      <c r="B1002" s="28" t="s">
        <v>2108</v>
      </c>
      <c r="C1002" s="23" t="s">
        <v>17</v>
      </c>
      <c r="D1002" s="244">
        <v>2019.02</v>
      </c>
      <c r="E1002" s="22" t="s">
        <v>599</v>
      </c>
      <c r="F1002" s="119">
        <v>7077</v>
      </c>
      <c r="G1002" s="119">
        <v>12558</v>
      </c>
      <c r="H1002" s="120" t="s">
        <v>938</v>
      </c>
      <c r="I1002" s="121" t="s">
        <v>35</v>
      </c>
      <c r="J1002" s="27"/>
      <c r="K1002" s="231"/>
    </row>
    <row r="1003" spans="1:11" s="5" customFormat="1" ht="33" customHeight="1" x14ac:dyDescent="0.2">
      <c r="A1003" s="21">
        <f t="shared" si="29"/>
        <v>968</v>
      </c>
      <c r="B1003" s="22" t="s">
        <v>2109</v>
      </c>
      <c r="C1003" s="47" t="s">
        <v>17</v>
      </c>
      <c r="D1003" s="244">
        <v>2019.02</v>
      </c>
      <c r="E1003" s="22" t="s">
        <v>2110</v>
      </c>
      <c r="F1003" s="119">
        <v>290</v>
      </c>
      <c r="G1003" s="119">
        <v>532</v>
      </c>
      <c r="H1003" s="298" t="s">
        <v>1987</v>
      </c>
      <c r="I1003" s="121" t="s">
        <v>35</v>
      </c>
      <c r="J1003" s="27"/>
      <c r="K1003" s="231"/>
    </row>
    <row r="1004" spans="1:11" s="5" customFormat="1" ht="33" customHeight="1" x14ac:dyDescent="0.2">
      <c r="A1004" s="21">
        <f t="shared" si="29"/>
        <v>969</v>
      </c>
      <c r="B1004" s="22" t="s">
        <v>2111</v>
      </c>
      <c r="C1004" s="47" t="s">
        <v>17</v>
      </c>
      <c r="D1004" s="244">
        <v>2019.02</v>
      </c>
      <c r="E1004" s="22" t="s">
        <v>601</v>
      </c>
      <c r="F1004" s="119">
        <v>650</v>
      </c>
      <c r="G1004" s="119">
        <v>1279</v>
      </c>
      <c r="H1004" s="120" t="s">
        <v>938</v>
      </c>
      <c r="I1004" s="121" t="s">
        <v>35</v>
      </c>
      <c r="J1004" s="27"/>
      <c r="K1004" s="231"/>
    </row>
    <row r="1005" spans="1:11" s="5" customFormat="1" ht="33" customHeight="1" x14ac:dyDescent="0.2">
      <c r="A1005" s="21">
        <f t="shared" si="29"/>
        <v>970</v>
      </c>
      <c r="B1005" s="28" t="s">
        <v>2112</v>
      </c>
      <c r="C1005" s="22" t="s">
        <v>17</v>
      </c>
      <c r="D1005" s="233">
        <v>2019.03</v>
      </c>
      <c r="E1005" s="111" t="s">
        <v>612</v>
      </c>
      <c r="F1005" s="31">
        <v>10113</v>
      </c>
      <c r="G1005" s="31">
        <v>19818</v>
      </c>
      <c r="H1005" s="91" t="s">
        <v>2113</v>
      </c>
      <c r="I1005" s="92" t="s">
        <v>35</v>
      </c>
      <c r="J1005" s="27" t="s">
        <v>1045</v>
      </c>
      <c r="K1005" s="231"/>
    </row>
    <row r="1006" spans="1:11" s="5" customFormat="1" ht="33" customHeight="1" x14ac:dyDescent="0.2">
      <c r="A1006" s="21">
        <f t="shared" si="29"/>
        <v>971</v>
      </c>
      <c r="B1006" s="28" t="s">
        <v>2114</v>
      </c>
      <c r="C1006" s="47" t="s">
        <v>17</v>
      </c>
      <c r="D1006" s="233">
        <v>2019.03</v>
      </c>
      <c r="E1006" s="111" t="s">
        <v>613</v>
      </c>
      <c r="F1006" s="31">
        <v>16374</v>
      </c>
      <c r="G1006" s="31">
        <v>36885</v>
      </c>
      <c r="H1006" s="91" t="s">
        <v>42</v>
      </c>
      <c r="I1006" s="92" t="s">
        <v>35</v>
      </c>
      <c r="J1006" s="27"/>
      <c r="K1006" s="231"/>
    </row>
    <row r="1007" spans="1:11" s="5" customFormat="1" ht="33" customHeight="1" x14ac:dyDescent="0.2">
      <c r="A1007" s="21">
        <f t="shared" si="29"/>
        <v>972</v>
      </c>
      <c r="B1007" s="28" t="s">
        <v>2115</v>
      </c>
      <c r="C1007" s="47" t="s">
        <v>17</v>
      </c>
      <c r="D1007" s="233">
        <v>2019.04</v>
      </c>
      <c r="E1007" s="111" t="s">
        <v>624</v>
      </c>
      <c r="F1007" s="31">
        <v>1612</v>
      </c>
      <c r="G1007" s="31">
        <v>3610</v>
      </c>
      <c r="H1007" s="91" t="s">
        <v>43</v>
      </c>
      <c r="I1007" s="92" t="s">
        <v>53</v>
      </c>
      <c r="J1007" s="27" t="s">
        <v>1045</v>
      </c>
      <c r="K1007" s="231"/>
    </row>
    <row r="1008" spans="1:11" s="5" customFormat="1" ht="33" customHeight="1" x14ac:dyDescent="0.2">
      <c r="A1008" s="21">
        <f t="shared" si="29"/>
        <v>973</v>
      </c>
      <c r="B1008" s="28" t="s">
        <v>2116</v>
      </c>
      <c r="C1008" s="47" t="s">
        <v>17</v>
      </c>
      <c r="D1008" s="233">
        <v>2019.04</v>
      </c>
      <c r="E1008" s="111" t="s">
        <v>628</v>
      </c>
      <c r="F1008" s="31">
        <v>845</v>
      </c>
      <c r="G1008" s="31">
        <v>1767</v>
      </c>
      <c r="H1008" s="120" t="s">
        <v>856</v>
      </c>
      <c r="I1008" s="92" t="s">
        <v>53</v>
      </c>
      <c r="J1008" s="27"/>
      <c r="K1008" s="231"/>
    </row>
    <row r="1009" spans="1:11" s="5" customFormat="1" ht="33" customHeight="1" x14ac:dyDescent="0.2">
      <c r="A1009" s="21">
        <f t="shared" si="29"/>
        <v>974</v>
      </c>
      <c r="B1009" s="28" t="s">
        <v>2117</v>
      </c>
      <c r="C1009" s="22" t="s">
        <v>17</v>
      </c>
      <c r="D1009" s="233">
        <v>2019.06</v>
      </c>
      <c r="E1009" s="111" t="s">
        <v>646</v>
      </c>
      <c r="F1009" s="31">
        <v>4168</v>
      </c>
      <c r="G1009" s="31">
        <v>9571</v>
      </c>
      <c r="H1009" s="91" t="s">
        <v>619</v>
      </c>
      <c r="I1009" s="92" t="s">
        <v>35</v>
      </c>
      <c r="J1009" s="27" t="s">
        <v>2118</v>
      </c>
      <c r="K1009" s="231"/>
    </row>
    <row r="1010" spans="1:11" s="5" customFormat="1" ht="33" customHeight="1" x14ac:dyDescent="0.2">
      <c r="A1010" s="21">
        <f t="shared" si="29"/>
        <v>975</v>
      </c>
      <c r="B1010" s="28" t="s">
        <v>2119</v>
      </c>
      <c r="C1010" s="22" t="s">
        <v>17</v>
      </c>
      <c r="D1010" s="233">
        <v>2019.06</v>
      </c>
      <c r="E1010" s="111" t="s">
        <v>645</v>
      </c>
      <c r="F1010" s="31">
        <v>678</v>
      </c>
      <c r="G1010" s="31">
        <v>1560</v>
      </c>
      <c r="H1010" s="91" t="s">
        <v>619</v>
      </c>
      <c r="I1010" s="92" t="s">
        <v>35</v>
      </c>
      <c r="J1010" s="27"/>
      <c r="K1010" s="231"/>
    </row>
    <row r="1011" spans="1:11" s="5" customFormat="1" ht="33" customHeight="1" x14ac:dyDescent="0.2">
      <c r="A1011" s="21">
        <f t="shared" si="29"/>
        <v>976</v>
      </c>
      <c r="B1011" s="28" t="s">
        <v>2120</v>
      </c>
      <c r="C1011" s="22" t="s">
        <v>17</v>
      </c>
      <c r="D1011" s="233">
        <v>2019.07</v>
      </c>
      <c r="E1011" s="111" t="s">
        <v>662</v>
      </c>
      <c r="F1011" s="31">
        <v>14385</v>
      </c>
      <c r="G1011" s="31">
        <v>24275</v>
      </c>
      <c r="H1011" s="91" t="s">
        <v>619</v>
      </c>
      <c r="I1011" s="92" t="s">
        <v>35</v>
      </c>
      <c r="J1011" s="27" t="s">
        <v>2079</v>
      </c>
      <c r="K1011" s="231"/>
    </row>
    <row r="1012" spans="1:11" s="5" customFormat="1" ht="33" customHeight="1" x14ac:dyDescent="0.2">
      <c r="A1012" s="21">
        <f t="shared" si="29"/>
        <v>977</v>
      </c>
      <c r="B1012" s="28" t="s">
        <v>2121</v>
      </c>
      <c r="C1012" s="22" t="s">
        <v>17</v>
      </c>
      <c r="D1012" s="233">
        <v>2019.07</v>
      </c>
      <c r="E1012" s="111" t="s">
        <v>661</v>
      </c>
      <c r="F1012" s="31">
        <v>5124</v>
      </c>
      <c r="G1012" s="31">
        <v>12226</v>
      </c>
      <c r="H1012" s="91" t="s">
        <v>619</v>
      </c>
      <c r="I1012" s="92" t="s">
        <v>35</v>
      </c>
      <c r="J1012" s="27" t="s">
        <v>911</v>
      </c>
      <c r="K1012" s="231"/>
    </row>
    <row r="1013" spans="1:11" s="5" customFormat="1" ht="33" customHeight="1" x14ac:dyDescent="0.2">
      <c r="A1013" s="21">
        <f t="shared" si="29"/>
        <v>978</v>
      </c>
      <c r="B1013" s="28" t="s">
        <v>2122</v>
      </c>
      <c r="C1013" s="47" t="s">
        <v>17</v>
      </c>
      <c r="D1013" s="233">
        <v>2019.07</v>
      </c>
      <c r="E1013" s="111" t="s">
        <v>622</v>
      </c>
      <c r="F1013" s="31">
        <v>2782</v>
      </c>
      <c r="G1013" s="31">
        <v>6788</v>
      </c>
      <c r="H1013" s="91" t="s">
        <v>619</v>
      </c>
      <c r="I1013" s="92" t="s">
        <v>35</v>
      </c>
      <c r="J1013" s="27"/>
      <c r="K1013" s="231"/>
    </row>
    <row r="1014" spans="1:11" s="5" customFormat="1" ht="33" customHeight="1" x14ac:dyDescent="0.2">
      <c r="A1014" s="21">
        <f t="shared" si="29"/>
        <v>979</v>
      </c>
      <c r="B1014" s="28" t="s">
        <v>2123</v>
      </c>
      <c r="C1014" s="22" t="s">
        <v>17</v>
      </c>
      <c r="D1014" s="233">
        <v>2019.07</v>
      </c>
      <c r="E1014" s="111" t="s">
        <v>659</v>
      </c>
      <c r="F1014" s="31">
        <v>1034</v>
      </c>
      <c r="G1014" s="31">
        <v>2053</v>
      </c>
      <c r="H1014" s="149" t="s">
        <v>619</v>
      </c>
      <c r="I1014" s="92" t="s">
        <v>35</v>
      </c>
      <c r="J1014" s="27"/>
      <c r="K1014" s="231"/>
    </row>
    <row r="1015" spans="1:11" s="5" customFormat="1" ht="33" customHeight="1" x14ac:dyDescent="0.2">
      <c r="A1015" s="21">
        <f t="shared" si="29"/>
        <v>980</v>
      </c>
      <c r="B1015" s="28" t="s">
        <v>665</v>
      </c>
      <c r="C1015" s="22" t="s">
        <v>17</v>
      </c>
      <c r="D1015" s="233">
        <v>2019.07</v>
      </c>
      <c r="E1015" s="111" t="s">
        <v>628</v>
      </c>
      <c r="F1015" s="31">
        <v>373</v>
      </c>
      <c r="G1015" s="31">
        <v>774</v>
      </c>
      <c r="H1015" s="91" t="s">
        <v>43</v>
      </c>
      <c r="I1015" s="92" t="s">
        <v>871</v>
      </c>
      <c r="J1015" s="27"/>
      <c r="K1015" s="231"/>
    </row>
    <row r="1016" spans="1:11" s="5" customFormat="1" ht="33" customHeight="1" x14ac:dyDescent="0.2">
      <c r="A1016" s="21">
        <f t="shared" si="29"/>
        <v>981</v>
      </c>
      <c r="B1016" s="28" t="s">
        <v>2124</v>
      </c>
      <c r="C1016" s="47" t="s">
        <v>17</v>
      </c>
      <c r="D1016" s="233">
        <v>2019.08</v>
      </c>
      <c r="E1016" s="111" t="s">
        <v>667</v>
      </c>
      <c r="F1016" s="31">
        <v>10173</v>
      </c>
      <c r="G1016" s="31">
        <v>18784</v>
      </c>
      <c r="H1016" s="91" t="s">
        <v>619</v>
      </c>
      <c r="I1016" s="92" t="s">
        <v>35</v>
      </c>
      <c r="J1016" s="27" t="s">
        <v>911</v>
      </c>
      <c r="K1016" s="231"/>
    </row>
    <row r="1017" spans="1:11" s="5" customFormat="1" ht="33" customHeight="1" x14ac:dyDescent="0.2">
      <c r="A1017" s="21">
        <f t="shared" si="29"/>
        <v>982</v>
      </c>
      <c r="B1017" s="28" t="s">
        <v>2125</v>
      </c>
      <c r="C1017" s="89" t="s">
        <v>17</v>
      </c>
      <c r="D1017" s="233">
        <v>2019.08</v>
      </c>
      <c r="E1017" s="111" t="s">
        <v>644</v>
      </c>
      <c r="F1017" s="31">
        <v>10516</v>
      </c>
      <c r="G1017" s="31">
        <v>23339</v>
      </c>
      <c r="H1017" s="91" t="s">
        <v>619</v>
      </c>
      <c r="I1017" s="92" t="s">
        <v>35</v>
      </c>
      <c r="J1017" s="154"/>
      <c r="K1017" s="231"/>
    </row>
    <row r="1018" spans="1:11" s="5" customFormat="1" ht="33" customHeight="1" x14ac:dyDescent="0.2">
      <c r="A1018" s="21">
        <f t="shared" ref="A1018:A1064" si="30">ROW()-35</f>
        <v>983</v>
      </c>
      <c r="B1018" s="28" t="s">
        <v>2126</v>
      </c>
      <c r="C1018" s="89" t="s">
        <v>17</v>
      </c>
      <c r="D1018" s="233">
        <v>2019.08</v>
      </c>
      <c r="E1018" s="111" t="s">
        <v>671</v>
      </c>
      <c r="F1018" s="31">
        <v>3951</v>
      </c>
      <c r="G1018" s="31">
        <v>7604</v>
      </c>
      <c r="H1018" s="149" t="s">
        <v>619</v>
      </c>
      <c r="I1018" s="92" t="s">
        <v>35</v>
      </c>
      <c r="J1018" s="27" t="s">
        <v>1045</v>
      </c>
      <c r="K1018" s="231"/>
    </row>
    <row r="1019" spans="1:11" s="11" customFormat="1" ht="33" customHeight="1" x14ac:dyDescent="0.2">
      <c r="A1019" s="21">
        <f t="shared" si="30"/>
        <v>984</v>
      </c>
      <c r="B1019" s="28" t="s">
        <v>2127</v>
      </c>
      <c r="C1019" s="89" t="s">
        <v>17</v>
      </c>
      <c r="D1019" s="233">
        <v>2019.08</v>
      </c>
      <c r="E1019" s="111" t="s">
        <v>672</v>
      </c>
      <c r="F1019" s="31">
        <v>2775</v>
      </c>
      <c r="G1019" s="31">
        <v>6369</v>
      </c>
      <c r="H1019" s="120" t="s">
        <v>1179</v>
      </c>
      <c r="I1019" s="92" t="s">
        <v>35</v>
      </c>
      <c r="J1019" s="154"/>
      <c r="K1019" s="299"/>
    </row>
    <row r="1020" spans="1:11" s="5" customFormat="1" ht="33" customHeight="1" x14ac:dyDescent="0.2">
      <c r="A1020" s="21">
        <f t="shared" si="30"/>
        <v>985</v>
      </c>
      <c r="B1020" s="28" t="s">
        <v>2128</v>
      </c>
      <c r="C1020" s="22" t="s">
        <v>17</v>
      </c>
      <c r="D1020" s="233">
        <v>2019.09</v>
      </c>
      <c r="E1020" s="111" t="s">
        <v>679</v>
      </c>
      <c r="F1020" s="31">
        <v>3162</v>
      </c>
      <c r="G1020" s="31">
        <v>7707</v>
      </c>
      <c r="H1020" s="91" t="s">
        <v>43</v>
      </c>
      <c r="I1020" s="92" t="s">
        <v>53</v>
      </c>
      <c r="J1020" s="27"/>
      <c r="K1020" s="231"/>
    </row>
    <row r="1021" spans="1:11" s="5" customFormat="1" ht="33" customHeight="1" x14ac:dyDescent="0.2">
      <c r="A1021" s="21">
        <f t="shared" si="30"/>
        <v>986</v>
      </c>
      <c r="B1021" s="28" t="s">
        <v>2129</v>
      </c>
      <c r="C1021" s="47" t="s">
        <v>17</v>
      </c>
      <c r="D1021" s="233">
        <v>2019.09</v>
      </c>
      <c r="E1021" s="111" t="s">
        <v>688</v>
      </c>
      <c r="F1021" s="31">
        <v>617</v>
      </c>
      <c r="G1021" s="31">
        <v>1608</v>
      </c>
      <c r="H1021" s="91" t="s">
        <v>43</v>
      </c>
      <c r="I1021" s="92" t="s">
        <v>53</v>
      </c>
      <c r="J1021" s="27"/>
      <c r="K1021" s="231"/>
    </row>
    <row r="1022" spans="1:11" s="5" customFormat="1" ht="33" customHeight="1" x14ac:dyDescent="0.2">
      <c r="A1022" s="21">
        <f t="shared" si="30"/>
        <v>987</v>
      </c>
      <c r="B1022" s="28" t="s">
        <v>2130</v>
      </c>
      <c r="C1022" s="22" t="s">
        <v>17</v>
      </c>
      <c r="D1022" s="233" t="s">
        <v>1039</v>
      </c>
      <c r="E1022" s="111" t="s">
        <v>622</v>
      </c>
      <c r="F1022" s="31">
        <v>841</v>
      </c>
      <c r="G1022" s="31">
        <v>2183</v>
      </c>
      <c r="H1022" s="91" t="s">
        <v>43</v>
      </c>
      <c r="I1022" s="92" t="s">
        <v>53</v>
      </c>
      <c r="J1022" s="27"/>
      <c r="K1022" s="231"/>
    </row>
    <row r="1023" spans="1:11" s="5" customFormat="1" ht="33" customHeight="1" x14ac:dyDescent="0.2">
      <c r="A1023" s="21">
        <f t="shared" si="30"/>
        <v>988</v>
      </c>
      <c r="B1023" s="28" t="s">
        <v>2131</v>
      </c>
      <c r="C1023" s="22" t="s">
        <v>17</v>
      </c>
      <c r="D1023" s="233" t="s">
        <v>1039</v>
      </c>
      <c r="E1023" s="111" t="s">
        <v>696</v>
      </c>
      <c r="F1023" s="31">
        <v>188</v>
      </c>
      <c r="G1023" s="31">
        <v>413</v>
      </c>
      <c r="H1023" s="91" t="s">
        <v>43</v>
      </c>
      <c r="I1023" s="92" t="s">
        <v>53</v>
      </c>
      <c r="J1023" s="27" t="s">
        <v>2079</v>
      </c>
      <c r="K1023" s="231"/>
    </row>
    <row r="1024" spans="1:11" s="5" customFormat="1" ht="33" customHeight="1" x14ac:dyDescent="0.2">
      <c r="A1024" s="21">
        <f t="shared" si="30"/>
        <v>989</v>
      </c>
      <c r="B1024" s="28" t="s">
        <v>2132</v>
      </c>
      <c r="C1024" s="89" t="s">
        <v>17</v>
      </c>
      <c r="D1024" s="233">
        <v>2019.11</v>
      </c>
      <c r="E1024" s="111" t="s">
        <v>625</v>
      </c>
      <c r="F1024" s="31">
        <v>807</v>
      </c>
      <c r="G1024" s="31">
        <v>1613</v>
      </c>
      <c r="H1024" s="91" t="s">
        <v>43</v>
      </c>
      <c r="I1024" s="92" t="s">
        <v>53</v>
      </c>
      <c r="J1024" s="27" t="s">
        <v>2133</v>
      </c>
      <c r="K1024" s="231"/>
    </row>
    <row r="1025" spans="1:11" s="5" customFormat="1" ht="33" customHeight="1" x14ac:dyDescent="0.2">
      <c r="A1025" s="21">
        <f t="shared" si="30"/>
        <v>990</v>
      </c>
      <c r="B1025" s="28" t="s">
        <v>2134</v>
      </c>
      <c r="C1025" s="22" t="s">
        <v>17</v>
      </c>
      <c r="D1025" s="233">
        <v>2019.11</v>
      </c>
      <c r="E1025" s="111" t="s">
        <v>701</v>
      </c>
      <c r="F1025" s="31">
        <v>1149</v>
      </c>
      <c r="G1025" s="31">
        <v>2365</v>
      </c>
      <c r="H1025" s="91" t="s">
        <v>43</v>
      </c>
      <c r="I1025" s="92" t="s">
        <v>53</v>
      </c>
      <c r="J1025" s="27"/>
      <c r="K1025" s="231"/>
    </row>
    <row r="1026" spans="1:11" s="5" customFormat="1" ht="33" customHeight="1" x14ac:dyDescent="0.2">
      <c r="A1026" s="21">
        <f t="shared" si="30"/>
        <v>991</v>
      </c>
      <c r="B1026" s="28" t="s">
        <v>2135</v>
      </c>
      <c r="C1026" s="22" t="s">
        <v>17</v>
      </c>
      <c r="D1026" s="233">
        <v>2019.12</v>
      </c>
      <c r="E1026" s="111" t="s">
        <v>712</v>
      </c>
      <c r="F1026" s="31">
        <v>693</v>
      </c>
      <c r="G1026" s="31">
        <v>1568</v>
      </c>
      <c r="H1026" s="149" t="s">
        <v>43</v>
      </c>
      <c r="I1026" s="92" t="s">
        <v>53</v>
      </c>
      <c r="J1026" s="27" t="s">
        <v>2010</v>
      </c>
      <c r="K1026" s="231"/>
    </row>
    <row r="1027" spans="1:11" s="5" customFormat="1" ht="33" customHeight="1" x14ac:dyDescent="0.2">
      <c r="A1027" s="21">
        <f t="shared" si="30"/>
        <v>992</v>
      </c>
      <c r="B1027" s="28" t="s">
        <v>2136</v>
      </c>
      <c r="C1027" s="47" t="s">
        <v>17</v>
      </c>
      <c r="D1027" s="233">
        <v>2020.03</v>
      </c>
      <c r="E1027" s="111" t="s">
        <v>622</v>
      </c>
      <c r="F1027" s="31">
        <v>3411</v>
      </c>
      <c r="G1027" s="31">
        <v>7848</v>
      </c>
      <c r="H1027" s="91" t="s">
        <v>43</v>
      </c>
      <c r="I1027" s="92" t="s">
        <v>53</v>
      </c>
      <c r="J1027" s="27" t="s">
        <v>1595</v>
      </c>
      <c r="K1027" s="231"/>
    </row>
    <row r="1028" spans="1:11" s="5" customFormat="1" ht="33" customHeight="1" x14ac:dyDescent="0.2">
      <c r="A1028" s="21">
        <f t="shared" si="30"/>
        <v>993</v>
      </c>
      <c r="B1028" s="28" t="s">
        <v>2137</v>
      </c>
      <c r="C1028" s="22" t="s">
        <v>17</v>
      </c>
      <c r="D1028" s="233">
        <v>2020.03</v>
      </c>
      <c r="E1028" s="111" t="s">
        <v>738</v>
      </c>
      <c r="F1028" s="31">
        <v>6097</v>
      </c>
      <c r="G1028" s="31">
        <v>10460</v>
      </c>
      <c r="H1028" s="91" t="s">
        <v>43</v>
      </c>
      <c r="I1028" s="92" t="s">
        <v>53</v>
      </c>
      <c r="J1028" s="27" t="s">
        <v>2079</v>
      </c>
      <c r="K1028" s="231"/>
    </row>
    <row r="1029" spans="1:11" s="5" customFormat="1" ht="33" customHeight="1" x14ac:dyDescent="0.2">
      <c r="A1029" s="21">
        <f t="shared" si="30"/>
        <v>994</v>
      </c>
      <c r="B1029" s="28" t="s">
        <v>2138</v>
      </c>
      <c r="C1029" s="89" t="s">
        <v>743</v>
      </c>
      <c r="D1029" s="233">
        <v>2020.04</v>
      </c>
      <c r="E1029" s="111" t="s">
        <v>717</v>
      </c>
      <c r="F1029" s="31">
        <v>3524</v>
      </c>
      <c r="G1029" s="31">
        <v>6172</v>
      </c>
      <c r="H1029" s="91" t="s">
        <v>43</v>
      </c>
      <c r="I1029" s="92" t="s">
        <v>53</v>
      </c>
      <c r="J1029" s="27" t="s">
        <v>1595</v>
      </c>
      <c r="K1029" s="231"/>
    </row>
    <row r="1030" spans="1:11" s="5" customFormat="1" ht="33" customHeight="1" x14ac:dyDescent="0.2">
      <c r="A1030" s="21">
        <f t="shared" si="30"/>
        <v>995</v>
      </c>
      <c r="B1030" s="28" t="s">
        <v>744</v>
      </c>
      <c r="C1030" s="89" t="s">
        <v>743</v>
      </c>
      <c r="D1030" s="233">
        <v>2020.04</v>
      </c>
      <c r="E1030" s="111" t="s">
        <v>745</v>
      </c>
      <c r="F1030" s="31">
        <v>1281</v>
      </c>
      <c r="G1030" s="31">
        <v>2668</v>
      </c>
      <c r="H1030" s="149" t="s">
        <v>43</v>
      </c>
      <c r="I1030" s="92" t="s">
        <v>53</v>
      </c>
      <c r="J1030" s="27" t="s">
        <v>2079</v>
      </c>
      <c r="K1030" s="231"/>
    </row>
    <row r="1031" spans="1:11" s="5" customFormat="1" ht="33" customHeight="1" x14ac:dyDescent="0.2">
      <c r="A1031" s="21">
        <f t="shared" si="30"/>
        <v>996</v>
      </c>
      <c r="B1031" s="28" t="s">
        <v>2030</v>
      </c>
      <c r="C1031" s="89" t="s">
        <v>743</v>
      </c>
      <c r="D1031" s="233">
        <v>2020.04</v>
      </c>
      <c r="E1031" s="111" t="s">
        <v>746</v>
      </c>
      <c r="F1031" s="31">
        <v>1888</v>
      </c>
      <c r="G1031" s="31">
        <v>4253</v>
      </c>
      <c r="H1031" s="149" t="s">
        <v>43</v>
      </c>
      <c r="I1031" s="92" t="s">
        <v>53</v>
      </c>
      <c r="J1031" s="27"/>
      <c r="K1031" s="231"/>
    </row>
    <row r="1032" spans="1:11" s="5" customFormat="1" ht="33" customHeight="1" x14ac:dyDescent="0.2">
      <c r="A1032" s="21">
        <f t="shared" si="30"/>
        <v>997</v>
      </c>
      <c r="B1032" s="28" t="s">
        <v>747</v>
      </c>
      <c r="C1032" s="89" t="s">
        <v>743</v>
      </c>
      <c r="D1032" s="233">
        <v>2020.04</v>
      </c>
      <c r="E1032" s="111" t="s">
        <v>622</v>
      </c>
      <c r="F1032" s="31">
        <v>5561</v>
      </c>
      <c r="G1032" s="31">
        <v>10503</v>
      </c>
      <c r="H1032" s="149" t="s">
        <v>1998</v>
      </c>
      <c r="I1032" s="92" t="s">
        <v>53</v>
      </c>
      <c r="J1032" s="27"/>
      <c r="K1032" s="231"/>
    </row>
    <row r="1033" spans="1:11" ht="33" customHeight="1" x14ac:dyDescent="0.2">
      <c r="A1033" s="21">
        <f t="shared" si="30"/>
        <v>998</v>
      </c>
      <c r="B1033" s="54" t="s">
        <v>2139</v>
      </c>
      <c r="C1033" s="95" t="s">
        <v>743</v>
      </c>
      <c r="D1033" s="224">
        <v>2020.04</v>
      </c>
      <c r="E1033" s="96" t="s">
        <v>622</v>
      </c>
      <c r="F1033" s="56">
        <v>4352</v>
      </c>
      <c r="G1033" s="56">
        <v>12899</v>
      </c>
      <c r="H1033" s="98" t="s">
        <v>43</v>
      </c>
      <c r="I1033" s="94" t="s">
        <v>53</v>
      </c>
    </row>
    <row r="1034" spans="1:11" ht="33" customHeight="1" x14ac:dyDescent="0.2">
      <c r="A1034" s="21">
        <f t="shared" si="30"/>
        <v>999</v>
      </c>
      <c r="B1034" s="54" t="s">
        <v>2140</v>
      </c>
      <c r="C1034" s="89" t="s">
        <v>17</v>
      </c>
      <c r="D1034" s="224">
        <v>2020.05</v>
      </c>
      <c r="E1034" s="96" t="s">
        <v>2141</v>
      </c>
      <c r="F1034" s="56">
        <v>1303</v>
      </c>
      <c r="G1034" s="56">
        <v>3326</v>
      </c>
      <c r="H1034" s="98" t="s">
        <v>1998</v>
      </c>
      <c r="I1034" s="94" t="s">
        <v>53</v>
      </c>
      <c r="J1034" s="27" t="s">
        <v>911</v>
      </c>
    </row>
    <row r="1035" spans="1:11" ht="33" customHeight="1" x14ac:dyDescent="0.2">
      <c r="A1035" s="21">
        <f t="shared" si="30"/>
        <v>1000</v>
      </c>
      <c r="B1035" s="54" t="s">
        <v>764</v>
      </c>
      <c r="C1035" s="89" t="s">
        <v>17</v>
      </c>
      <c r="D1035" s="224">
        <v>2020.05</v>
      </c>
      <c r="E1035" s="96" t="s">
        <v>765</v>
      </c>
      <c r="F1035" s="56">
        <v>6631</v>
      </c>
      <c r="G1035" s="56">
        <v>12993</v>
      </c>
      <c r="H1035" s="98" t="s">
        <v>1998</v>
      </c>
      <c r="I1035" s="94" t="s">
        <v>53</v>
      </c>
      <c r="J1035" s="27" t="s">
        <v>2079</v>
      </c>
    </row>
    <row r="1036" spans="1:11" ht="33" customHeight="1" x14ac:dyDescent="0.2">
      <c r="A1036" s="21">
        <f t="shared" si="30"/>
        <v>1001</v>
      </c>
      <c r="B1036" s="73" t="s">
        <v>766</v>
      </c>
      <c r="C1036" s="95" t="s">
        <v>743</v>
      </c>
      <c r="D1036" s="300">
        <v>2020.05</v>
      </c>
      <c r="E1036" s="102" t="s">
        <v>2142</v>
      </c>
      <c r="F1036" s="74">
        <v>2415</v>
      </c>
      <c r="G1036" s="74">
        <v>4783</v>
      </c>
      <c r="H1036" s="262" t="s">
        <v>43</v>
      </c>
      <c r="I1036" s="166" t="s">
        <v>53</v>
      </c>
    </row>
    <row r="1037" spans="1:11" ht="33" customHeight="1" x14ac:dyDescent="0.2">
      <c r="A1037" s="21">
        <f t="shared" si="30"/>
        <v>1002</v>
      </c>
      <c r="B1037" s="47" t="s">
        <v>2143</v>
      </c>
      <c r="C1037" s="47" t="s">
        <v>743</v>
      </c>
      <c r="D1037" s="223">
        <v>2020.06</v>
      </c>
      <c r="E1037" s="48" t="s">
        <v>679</v>
      </c>
      <c r="F1037" s="49">
        <v>1368</v>
      </c>
      <c r="G1037" s="49">
        <v>1814</v>
      </c>
      <c r="H1037" s="50" t="s">
        <v>43</v>
      </c>
      <c r="I1037" s="51" t="s">
        <v>53</v>
      </c>
    </row>
    <row r="1038" spans="1:11" ht="33" customHeight="1" x14ac:dyDescent="0.2">
      <c r="A1038" s="21">
        <f t="shared" si="30"/>
        <v>1003</v>
      </c>
      <c r="B1038" s="47" t="s">
        <v>769</v>
      </c>
      <c r="C1038" s="22" t="s">
        <v>743</v>
      </c>
      <c r="D1038" s="223">
        <v>2020.06</v>
      </c>
      <c r="E1038" s="48" t="s">
        <v>703</v>
      </c>
      <c r="F1038" s="49">
        <v>1470</v>
      </c>
      <c r="G1038" s="49">
        <v>3227</v>
      </c>
      <c r="H1038" s="50" t="s">
        <v>43</v>
      </c>
      <c r="I1038" s="51" t="s">
        <v>53</v>
      </c>
      <c r="J1038" s="27" t="s">
        <v>1049</v>
      </c>
    </row>
    <row r="1039" spans="1:11" ht="33" customHeight="1" x14ac:dyDescent="0.2">
      <c r="A1039" s="21">
        <f t="shared" si="30"/>
        <v>1004</v>
      </c>
      <c r="B1039" s="47" t="s">
        <v>2144</v>
      </c>
      <c r="C1039" s="22" t="s">
        <v>743</v>
      </c>
      <c r="D1039" s="223">
        <v>2020.06</v>
      </c>
      <c r="E1039" s="48" t="s">
        <v>770</v>
      </c>
      <c r="F1039" s="49">
        <v>1636</v>
      </c>
      <c r="G1039" s="49">
        <v>2613</v>
      </c>
      <c r="H1039" s="50" t="s">
        <v>43</v>
      </c>
      <c r="I1039" s="51" t="s">
        <v>53</v>
      </c>
    </row>
    <row r="1040" spans="1:11" ht="33" customHeight="1" x14ac:dyDescent="0.2">
      <c r="A1040" s="21">
        <f t="shared" si="30"/>
        <v>1005</v>
      </c>
      <c r="B1040" s="47" t="s">
        <v>2145</v>
      </c>
      <c r="C1040" s="47" t="s">
        <v>743</v>
      </c>
      <c r="D1040" s="223">
        <v>2020.06</v>
      </c>
      <c r="E1040" s="48" t="s">
        <v>715</v>
      </c>
      <c r="F1040" s="49">
        <v>976</v>
      </c>
      <c r="G1040" s="49">
        <v>1528</v>
      </c>
      <c r="H1040" s="50" t="s">
        <v>43</v>
      </c>
      <c r="I1040" s="51" t="s">
        <v>53</v>
      </c>
      <c r="J1040" s="27" t="s">
        <v>2079</v>
      </c>
    </row>
    <row r="1041" spans="1:10" ht="33" customHeight="1" x14ac:dyDescent="0.2">
      <c r="A1041" s="21">
        <f t="shared" si="30"/>
        <v>1006</v>
      </c>
      <c r="B1041" s="47" t="s">
        <v>2146</v>
      </c>
      <c r="C1041" s="47" t="s">
        <v>743</v>
      </c>
      <c r="D1041" s="223">
        <v>2020.06</v>
      </c>
      <c r="E1041" s="48" t="s">
        <v>771</v>
      </c>
      <c r="F1041" s="49">
        <v>1211</v>
      </c>
      <c r="G1041" s="49">
        <v>2617</v>
      </c>
      <c r="H1041" s="50" t="s">
        <v>43</v>
      </c>
      <c r="I1041" s="51" t="s">
        <v>53</v>
      </c>
    </row>
    <row r="1042" spans="1:10" ht="33" customHeight="1" x14ac:dyDescent="0.2">
      <c r="A1042" s="21">
        <f t="shared" si="30"/>
        <v>1007</v>
      </c>
      <c r="B1042" s="47" t="s">
        <v>2147</v>
      </c>
      <c r="C1042" s="22" t="s">
        <v>17</v>
      </c>
      <c r="D1042" s="223">
        <v>2020.07</v>
      </c>
      <c r="E1042" s="48" t="s">
        <v>781</v>
      </c>
      <c r="F1042" s="49">
        <v>6298</v>
      </c>
      <c r="G1042" s="49">
        <v>3060</v>
      </c>
      <c r="H1042" s="50" t="s">
        <v>43</v>
      </c>
      <c r="I1042" s="51" t="s">
        <v>53</v>
      </c>
    </row>
    <row r="1043" spans="1:10" ht="33" customHeight="1" x14ac:dyDescent="0.2">
      <c r="A1043" s="21">
        <f t="shared" si="30"/>
        <v>1008</v>
      </c>
      <c r="B1043" s="47" t="s">
        <v>2148</v>
      </c>
      <c r="C1043" s="22" t="s">
        <v>743</v>
      </c>
      <c r="D1043" s="223">
        <v>2020.07</v>
      </c>
      <c r="E1043" s="48" t="s">
        <v>780</v>
      </c>
      <c r="F1043" s="49">
        <v>552</v>
      </c>
      <c r="G1043" s="49">
        <v>1092</v>
      </c>
      <c r="H1043" s="98" t="s">
        <v>1998</v>
      </c>
      <c r="I1043" s="51" t="s">
        <v>53</v>
      </c>
    </row>
    <row r="1044" spans="1:10" ht="33" customHeight="1" x14ac:dyDescent="0.2">
      <c r="A1044" s="21">
        <f t="shared" si="30"/>
        <v>1009</v>
      </c>
      <c r="B1044" s="54" t="s">
        <v>2149</v>
      </c>
      <c r="C1044" s="54" t="s">
        <v>743</v>
      </c>
      <c r="D1044" s="224">
        <v>2020.08</v>
      </c>
      <c r="E1044" s="55" t="s">
        <v>793</v>
      </c>
      <c r="F1044" s="56">
        <v>1688</v>
      </c>
      <c r="G1044" s="56">
        <v>2677</v>
      </c>
      <c r="H1044" s="57" t="s">
        <v>43</v>
      </c>
      <c r="I1044" s="58" t="s">
        <v>53</v>
      </c>
      <c r="J1044" s="46" t="s">
        <v>2079</v>
      </c>
    </row>
    <row r="1045" spans="1:10" ht="33" customHeight="1" x14ac:dyDescent="0.2">
      <c r="A1045" s="21">
        <f t="shared" si="30"/>
        <v>1010</v>
      </c>
      <c r="B1045" s="54" t="s">
        <v>2150</v>
      </c>
      <c r="C1045" s="54" t="s">
        <v>743</v>
      </c>
      <c r="D1045" s="224">
        <v>2020.08</v>
      </c>
      <c r="E1045" s="55" t="s">
        <v>794</v>
      </c>
      <c r="F1045" s="56">
        <v>5481</v>
      </c>
      <c r="G1045" s="56">
        <v>13317</v>
      </c>
      <c r="H1045" s="98" t="s">
        <v>2151</v>
      </c>
      <c r="I1045" s="58" t="s">
        <v>53</v>
      </c>
      <c r="J1045" s="46"/>
    </row>
    <row r="1046" spans="1:10" ht="33" customHeight="1" x14ac:dyDescent="0.2">
      <c r="A1046" s="21">
        <f t="shared" si="30"/>
        <v>1011</v>
      </c>
      <c r="B1046" s="54" t="s">
        <v>2152</v>
      </c>
      <c r="C1046" s="28" t="s">
        <v>743</v>
      </c>
      <c r="D1046" s="224">
        <v>2020.08</v>
      </c>
      <c r="E1046" s="55" t="s">
        <v>795</v>
      </c>
      <c r="F1046" s="56">
        <v>782</v>
      </c>
      <c r="G1046" s="56">
        <v>1467</v>
      </c>
      <c r="H1046" s="98" t="s">
        <v>2151</v>
      </c>
      <c r="I1046" s="58" t="s">
        <v>53</v>
      </c>
      <c r="J1046" s="46"/>
    </row>
    <row r="1047" spans="1:10" ht="33" customHeight="1" x14ac:dyDescent="0.2">
      <c r="A1047" s="21">
        <f t="shared" si="30"/>
        <v>1012</v>
      </c>
      <c r="B1047" s="47" t="s">
        <v>803</v>
      </c>
      <c r="C1047" s="47" t="s">
        <v>743</v>
      </c>
      <c r="D1047" s="223">
        <v>2020.09</v>
      </c>
      <c r="E1047" s="48" t="s">
        <v>229</v>
      </c>
      <c r="F1047" s="49">
        <v>816</v>
      </c>
      <c r="G1047" s="49">
        <v>1846</v>
      </c>
      <c r="H1047" s="98" t="s">
        <v>54</v>
      </c>
      <c r="I1047" s="51" t="s">
        <v>53</v>
      </c>
      <c r="J1047" s="27" t="s">
        <v>801</v>
      </c>
    </row>
    <row r="1048" spans="1:10" ht="33" customHeight="1" x14ac:dyDescent="0.2">
      <c r="A1048" s="21">
        <f t="shared" si="30"/>
        <v>1013</v>
      </c>
      <c r="B1048" s="216" t="s">
        <v>2153</v>
      </c>
      <c r="C1048" s="22" t="s">
        <v>743</v>
      </c>
      <c r="D1048" s="301" t="s">
        <v>820</v>
      </c>
      <c r="E1048" s="302" t="s">
        <v>2154</v>
      </c>
      <c r="F1048" s="137">
        <v>5347</v>
      </c>
      <c r="G1048" s="137">
        <v>10858</v>
      </c>
      <c r="H1048" s="50" t="s">
        <v>43</v>
      </c>
      <c r="I1048" s="138" t="s">
        <v>53</v>
      </c>
      <c r="J1048" s="27" t="s">
        <v>801</v>
      </c>
    </row>
    <row r="1049" spans="1:10" ht="33" customHeight="1" x14ac:dyDescent="0.2">
      <c r="A1049" s="21">
        <f t="shared" si="30"/>
        <v>1014</v>
      </c>
      <c r="B1049" s="47" t="s">
        <v>2155</v>
      </c>
      <c r="C1049" s="47" t="s">
        <v>17</v>
      </c>
      <c r="D1049" s="223">
        <v>2020.11</v>
      </c>
      <c r="E1049" s="48" t="s">
        <v>2156</v>
      </c>
      <c r="F1049" s="49">
        <v>2814</v>
      </c>
      <c r="G1049" s="49">
        <v>5468</v>
      </c>
      <c r="H1049" s="50" t="s">
        <v>719</v>
      </c>
      <c r="I1049" s="51" t="s">
        <v>53</v>
      </c>
      <c r="J1049" s="27" t="s">
        <v>801</v>
      </c>
    </row>
    <row r="1050" spans="1:10" ht="33" customHeight="1" x14ac:dyDescent="0.2">
      <c r="A1050" s="21">
        <f t="shared" si="30"/>
        <v>1015</v>
      </c>
      <c r="B1050" s="47" t="s">
        <v>2157</v>
      </c>
      <c r="C1050" s="47" t="s">
        <v>743</v>
      </c>
      <c r="D1050" s="223">
        <v>2020.11</v>
      </c>
      <c r="E1050" s="48" t="s">
        <v>2158</v>
      </c>
      <c r="F1050" s="49">
        <v>256</v>
      </c>
      <c r="G1050" s="49">
        <v>572</v>
      </c>
      <c r="H1050" s="50" t="s">
        <v>43</v>
      </c>
      <c r="I1050" s="51" t="s">
        <v>53</v>
      </c>
    </row>
    <row r="1051" spans="1:10" ht="33" customHeight="1" x14ac:dyDescent="0.2">
      <c r="A1051" s="21">
        <f t="shared" si="30"/>
        <v>1016</v>
      </c>
      <c r="B1051" s="47" t="s">
        <v>2159</v>
      </c>
      <c r="C1051" s="47" t="s">
        <v>743</v>
      </c>
      <c r="D1051" s="223">
        <v>2020.11</v>
      </c>
      <c r="E1051" s="302" t="s">
        <v>2160</v>
      </c>
      <c r="F1051" s="49">
        <v>2066</v>
      </c>
      <c r="G1051" s="49">
        <v>4394</v>
      </c>
      <c r="H1051" s="50" t="s">
        <v>719</v>
      </c>
      <c r="I1051" s="51" t="s">
        <v>53</v>
      </c>
      <c r="J1051" s="27" t="s">
        <v>802</v>
      </c>
    </row>
    <row r="1052" spans="1:10" ht="33" customHeight="1" x14ac:dyDescent="0.2">
      <c r="A1052" s="21">
        <f t="shared" si="30"/>
        <v>1017</v>
      </c>
      <c r="B1052" s="129" t="s">
        <v>2161</v>
      </c>
      <c r="C1052" s="129" t="s">
        <v>743</v>
      </c>
      <c r="D1052" s="220">
        <v>2020.11</v>
      </c>
      <c r="E1052" s="48" t="s">
        <v>2162</v>
      </c>
      <c r="F1052" s="132">
        <v>2061</v>
      </c>
      <c r="G1052" s="132">
        <v>5051</v>
      </c>
      <c r="H1052" s="133" t="s">
        <v>719</v>
      </c>
      <c r="I1052" s="134" t="s">
        <v>53</v>
      </c>
      <c r="J1052" s="27" t="s">
        <v>800</v>
      </c>
    </row>
    <row r="1053" spans="1:10" ht="33" customHeight="1" x14ac:dyDescent="0.2">
      <c r="A1053" s="21">
        <f t="shared" si="30"/>
        <v>1018</v>
      </c>
      <c r="B1053" s="47" t="s">
        <v>2163</v>
      </c>
      <c r="C1053" s="47" t="s">
        <v>743</v>
      </c>
      <c r="D1053" s="223">
        <v>2020.11</v>
      </c>
      <c r="E1053" s="48" t="s">
        <v>181</v>
      </c>
      <c r="F1053" s="49">
        <v>1412</v>
      </c>
      <c r="G1053" s="49">
        <v>2642</v>
      </c>
      <c r="H1053" s="50" t="s">
        <v>43</v>
      </c>
      <c r="I1053" s="51" t="s">
        <v>53</v>
      </c>
    </row>
    <row r="1054" spans="1:10" ht="33" customHeight="1" x14ac:dyDescent="0.2">
      <c r="A1054" s="21">
        <f t="shared" si="30"/>
        <v>1019</v>
      </c>
      <c r="B1054" s="47" t="s">
        <v>2716</v>
      </c>
      <c r="C1054" s="47" t="s">
        <v>743</v>
      </c>
      <c r="D1054" s="223">
        <v>2020.12</v>
      </c>
      <c r="E1054" s="48" t="s">
        <v>2717</v>
      </c>
      <c r="F1054" s="49">
        <v>1052</v>
      </c>
      <c r="G1054" s="49">
        <v>2168</v>
      </c>
      <c r="H1054" s="50" t="s">
        <v>719</v>
      </c>
      <c r="I1054" s="156" t="s">
        <v>53</v>
      </c>
    </row>
    <row r="1055" spans="1:10" ht="33" customHeight="1" x14ac:dyDescent="0.2">
      <c r="A1055" s="21">
        <f t="shared" si="30"/>
        <v>1020</v>
      </c>
      <c r="B1055" s="47" t="s">
        <v>2718</v>
      </c>
      <c r="C1055" s="47" t="s">
        <v>743</v>
      </c>
      <c r="D1055" s="223">
        <v>2020.12</v>
      </c>
      <c r="E1055" s="48" t="s">
        <v>344</v>
      </c>
      <c r="F1055" s="49">
        <v>7633</v>
      </c>
      <c r="G1055" s="49">
        <v>15823</v>
      </c>
      <c r="H1055" s="50" t="s">
        <v>719</v>
      </c>
      <c r="I1055" s="156" t="s">
        <v>53</v>
      </c>
    </row>
    <row r="1056" spans="1:10" ht="33" customHeight="1" x14ac:dyDescent="0.2">
      <c r="A1056" s="21">
        <f t="shared" si="30"/>
        <v>1021</v>
      </c>
      <c r="B1056" s="47" t="s">
        <v>2719</v>
      </c>
      <c r="C1056" s="47" t="s">
        <v>743</v>
      </c>
      <c r="D1056" s="223">
        <v>2020.12</v>
      </c>
      <c r="E1056" s="48" t="s">
        <v>2720</v>
      </c>
      <c r="F1056" s="49">
        <v>2368</v>
      </c>
      <c r="G1056" s="49">
        <v>5513</v>
      </c>
      <c r="H1056" s="50" t="s">
        <v>43</v>
      </c>
      <c r="I1056" s="156" t="s">
        <v>53</v>
      </c>
      <c r="J1056" s="27" t="s">
        <v>800</v>
      </c>
    </row>
    <row r="1057" spans="1:11" ht="33" customHeight="1" x14ac:dyDescent="0.2">
      <c r="A1057" s="21">
        <f t="shared" si="30"/>
        <v>1022</v>
      </c>
      <c r="B1057" s="47" t="s">
        <v>2721</v>
      </c>
      <c r="C1057" s="47" t="s">
        <v>743</v>
      </c>
      <c r="D1057" s="223">
        <v>2020.12</v>
      </c>
      <c r="E1057" s="48" t="s">
        <v>2722</v>
      </c>
      <c r="F1057" s="49">
        <v>2195</v>
      </c>
      <c r="G1057" s="49">
        <v>4060</v>
      </c>
      <c r="H1057" s="50" t="s">
        <v>43</v>
      </c>
      <c r="I1057" s="156" t="s">
        <v>53</v>
      </c>
    </row>
    <row r="1058" spans="1:11" ht="33" customHeight="1" x14ac:dyDescent="0.2">
      <c r="A1058" s="21">
        <f t="shared" si="30"/>
        <v>1023</v>
      </c>
      <c r="B1058" s="47" t="s">
        <v>2723</v>
      </c>
      <c r="C1058" s="47" t="s">
        <v>743</v>
      </c>
      <c r="D1058" s="223">
        <v>2020.12</v>
      </c>
      <c r="E1058" s="48" t="s">
        <v>713</v>
      </c>
      <c r="F1058" s="49">
        <v>684</v>
      </c>
      <c r="G1058" s="49">
        <v>1361</v>
      </c>
      <c r="H1058" s="50" t="s">
        <v>43</v>
      </c>
      <c r="I1058" s="156" t="s">
        <v>53</v>
      </c>
    </row>
    <row r="1059" spans="1:11" ht="33" customHeight="1" x14ac:dyDescent="0.2">
      <c r="A1059" s="21">
        <f t="shared" si="30"/>
        <v>1024</v>
      </c>
      <c r="B1059" s="47" t="s">
        <v>2746</v>
      </c>
      <c r="C1059" s="47" t="s">
        <v>743</v>
      </c>
      <c r="D1059" s="47">
        <v>2021.01</v>
      </c>
      <c r="E1059" s="48" t="s">
        <v>2722</v>
      </c>
      <c r="F1059" s="49">
        <v>2279</v>
      </c>
      <c r="G1059" s="49">
        <v>4311</v>
      </c>
      <c r="H1059" s="50" t="s">
        <v>43</v>
      </c>
      <c r="I1059" s="156" t="s">
        <v>53</v>
      </c>
      <c r="J1059" s="27" t="s">
        <v>801</v>
      </c>
    </row>
    <row r="1060" spans="1:11" ht="33" customHeight="1" x14ac:dyDescent="0.2">
      <c r="A1060" s="21">
        <f t="shared" si="30"/>
        <v>1025</v>
      </c>
      <c r="B1060" s="47" t="s">
        <v>2747</v>
      </c>
      <c r="C1060" s="47" t="s">
        <v>743</v>
      </c>
      <c r="D1060" s="47" t="s">
        <v>2739</v>
      </c>
      <c r="E1060" s="48" t="s">
        <v>85</v>
      </c>
      <c r="F1060" s="49">
        <v>831</v>
      </c>
      <c r="G1060" s="49">
        <v>1566</v>
      </c>
      <c r="H1060" s="50" t="s">
        <v>54</v>
      </c>
      <c r="I1060" s="156" t="s">
        <v>53</v>
      </c>
    </row>
    <row r="1061" spans="1:11" ht="32.4" x14ac:dyDescent="0.2">
      <c r="A1061" s="21">
        <f t="shared" si="30"/>
        <v>1026</v>
      </c>
      <c r="B1061" s="47" t="s">
        <v>2765</v>
      </c>
      <c r="C1061" s="47" t="s">
        <v>17</v>
      </c>
      <c r="D1061" s="47" t="s">
        <v>2766</v>
      </c>
      <c r="E1061" s="48" t="s">
        <v>2767</v>
      </c>
      <c r="F1061" s="49">
        <v>3046</v>
      </c>
      <c r="G1061" s="49">
        <v>7188</v>
      </c>
      <c r="H1061" s="50" t="s">
        <v>43</v>
      </c>
      <c r="I1061" s="156" t="s">
        <v>53</v>
      </c>
      <c r="K1061" s="1"/>
    </row>
    <row r="1062" spans="1:11" ht="32.4" x14ac:dyDescent="0.2">
      <c r="A1062" s="21">
        <f t="shared" si="30"/>
        <v>1027</v>
      </c>
      <c r="B1062" s="47" t="s">
        <v>2768</v>
      </c>
      <c r="C1062" s="47" t="s">
        <v>17</v>
      </c>
      <c r="D1062" s="47" t="s">
        <v>2766</v>
      </c>
      <c r="E1062" s="48" t="s">
        <v>587</v>
      </c>
      <c r="F1062" s="49">
        <v>1840</v>
      </c>
      <c r="G1062" s="49">
        <v>4294</v>
      </c>
      <c r="H1062" s="50" t="s">
        <v>610</v>
      </c>
      <c r="I1062" s="156" t="s">
        <v>53</v>
      </c>
      <c r="J1062" s="27" t="s">
        <v>801</v>
      </c>
      <c r="K1062" s="1"/>
    </row>
    <row r="1063" spans="1:11" ht="32.4" x14ac:dyDescent="0.2">
      <c r="A1063" s="21">
        <f t="shared" si="30"/>
        <v>1028</v>
      </c>
      <c r="B1063" s="47" t="s">
        <v>2769</v>
      </c>
      <c r="C1063" s="47" t="s">
        <v>17</v>
      </c>
      <c r="D1063" s="47" t="s">
        <v>2766</v>
      </c>
      <c r="E1063" s="48" t="s">
        <v>2770</v>
      </c>
      <c r="F1063" s="49">
        <v>1012</v>
      </c>
      <c r="G1063" s="49">
        <v>811</v>
      </c>
      <c r="H1063" s="50" t="s">
        <v>43</v>
      </c>
      <c r="I1063" s="156" t="s">
        <v>53</v>
      </c>
      <c r="J1063" s="27" t="s">
        <v>801</v>
      </c>
      <c r="K1063" s="1"/>
    </row>
    <row r="1064" spans="1:11" ht="32.4" x14ac:dyDescent="0.2">
      <c r="A1064" s="21">
        <f t="shared" si="30"/>
        <v>1029</v>
      </c>
      <c r="B1064" s="47" t="s">
        <v>2771</v>
      </c>
      <c r="C1064" s="47" t="s">
        <v>17</v>
      </c>
      <c r="D1064" s="47" t="s">
        <v>2766</v>
      </c>
      <c r="E1064" s="48" t="s">
        <v>112</v>
      </c>
      <c r="F1064" s="49">
        <v>651</v>
      </c>
      <c r="G1064" s="49">
        <v>1458</v>
      </c>
      <c r="H1064" s="50" t="s">
        <v>43</v>
      </c>
      <c r="I1064" s="156" t="s">
        <v>53</v>
      </c>
      <c r="K1064" s="1"/>
    </row>
    <row r="1065" spans="1:11" s="5" customFormat="1" ht="33" customHeight="1" x14ac:dyDescent="0.2">
      <c r="A1065" s="357" t="s">
        <v>65</v>
      </c>
      <c r="B1065" s="358"/>
      <c r="C1065" s="358"/>
      <c r="D1065" s="358"/>
      <c r="E1065" s="358"/>
      <c r="F1065" s="358"/>
      <c r="G1065" s="358"/>
      <c r="H1065" s="358"/>
      <c r="I1065" s="358"/>
      <c r="J1065" s="359"/>
      <c r="K1065" s="231"/>
    </row>
    <row r="1066" spans="1:11" s="5" customFormat="1" ht="33" customHeight="1" x14ac:dyDescent="0.2">
      <c r="A1066" s="21">
        <f>ROW()-36</f>
        <v>1030</v>
      </c>
      <c r="B1066" s="22" t="s">
        <v>2164</v>
      </c>
      <c r="C1066" s="54" t="s">
        <v>65</v>
      </c>
      <c r="D1066" s="233">
        <v>2010.12</v>
      </c>
      <c r="E1066" s="23" t="s">
        <v>443</v>
      </c>
      <c r="F1066" s="24">
        <v>2835</v>
      </c>
      <c r="G1066" s="24">
        <v>4512</v>
      </c>
      <c r="H1066" s="25" t="s">
        <v>4</v>
      </c>
      <c r="I1066" s="153" t="s">
        <v>53</v>
      </c>
      <c r="J1066" s="127"/>
      <c r="K1066" s="231"/>
    </row>
    <row r="1067" spans="1:11" s="5" customFormat="1" ht="33" customHeight="1" x14ac:dyDescent="0.2">
      <c r="A1067" s="21">
        <f t="shared" ref="A1067:A1085" si="31">ROW()-36</f>
        <v>1031</v>
      </c>
      <c r="B1067" s="22" t="s">
        <v>2165</v>
      </c>
      <c r="C1067" s="28" t="s">
        <v>65</v>
      </c>
      <c r="D1067" s="233">
        <v>2011.11</v>
      </c>
      <c r="E1067" s="23" t="s">
        <v>396</v>
      </c>
      <c r="F1067" s="24">
        <v>3981</v>
      </c>
      <c r="G1067" s="24">
        <v>6960</v>
      </c>
      <c r="H1067" s="25" t="s">
        <v>4</v>
      </c>
      <c r="I1067" s="26" t="s">
        <v>53</v>
      </c>
      <c r="J1067" s="27"/>
      <c r="K1067" s="231"/>
    </row>
    <row r="1068" spans="1:11" s="5" customFormat="1" ht="33" customHeight="1" x14ac:dyDescent="0.2">
      <c r="A1068" s="21">
        <f t="shared" si="31"/>
        <v>1032</v>
      </c>
      <c r="B1068" s="22" t="s">
        <v>2166</v>
      </c>
      <c r="C1068" s="28" t="s">
        <v>65</v>
      </c>
      <c r="D1068" s="235">
        <v>2012.06</v>
      </c>
      <c r="E1068" s="23" t="s">
        <v>302</v>
      </c>
      <c r="F1068" s="24">
        <v>2346</v>
      </c>
      <c r="G1068" s="24">
        <v>3337</v>
      </c>
      <c r="H1068" s="29" t="s">
        <v>2</v>
      </c>
      <c r="I1068" s="26" t="s">
        <v>53</v>
      </c>
      <c r="J1068" s="27"/>
      <c r="K1068" s="231"/>
    </row>
    <row r="1069" spans="1:11" s="5" customFormat="1" ht="33" customHeight="1" x14ac:dyDescent="0.2">
      <c r="A1069" s="21">
        <f t="shared" si="31"/>
        <v>1033</v>
      </c>
      <c r="B1069" s="22" t="s">
        <v>2167</v>
      </c>
      <c r="C1069" s="54" t="s">
        <v>65</v>
      </c>
      <c r="D1069" s="235">
        <v>2012.06</v>
      </c>
      <c r="E1069" s="23" t="s">
        <v>302</v>
      </c>
      <c r="F1069" s="24">
        <v>1518</v>
      </c>
      <c r="G1069" s="24">
        <v>2234</v>
      </c>
      <c r="H1069" s="29" t="s">
        <v>2</v>
      </c>
      <c r="I1069" s="26" t="s">
        <v>53</v>
      </c>
      <c r="J1069" s="27"/>
      <c r="K1069" s="231"/>
    </row>
    <row r="1070" spans="1:11" s="5" customFormat="1" ht="33" customHeight="1" x14ac:dyDescent="0.2">
      <c r="A1070" s="21">
        <f t="shared" si="31"/>
        <v>1034</v>
      </c>
      <c r="B1070" s="28" t="s">
        <v>2168</v>
      </c>
      <c r="C1070" s="54" t="s">
        <v>65</v>
      </c>
      <c r="D1070" s="235">
        <v>2013.02</v>
      </c>
      <c r="E1070" s="23" t="s">
        <v>374</v>
      </c>
      <c r="F1070" s="24">
        <v>1561</v>
      </c>
      <c r="G1070" s="24">
        <v>5288</v>
      </c>
      <c r="H1070" s="29" t="s">
        <v>1995</v>
      </c>
      <c r="I1070" s="26" t="s">
        <v>53</v>
      </c>
      <c r="J1070" s="27"/>
      <c r="K1070" s="231"/>
    </row>
    <row r="1071" spans="1:11" s="5" customFormat="1" ht="33" customHeight="1" x14ac:dyDescent="0.2">
      <c r="A1071" s="21">
        <f t="shared" si="31"/>
        <v>1035</v>
      </c>
      <c r="B1071" s="28" t="s">
        <v>2169</v>
      </c>
      <c r="C1071" s="28" t="s">
        <v>65</v>
      </c>
      <c r="D1071" s="235">
        <v>2013.03</v>
      </c>
      <c r="E1071" s="23" t="s">
        <v>378</v>
      </c>
      <c r="F1071" s="24">
        <v>2433</v>
      </c>
      <c r="G1071" s="24">
        <v>5947</v>
      </c>
      <c r="H1071" s="29" t="s">
        <v>1995</v>
      </c>
      <c r="I1071" s="26" t="s">
        <v>53</v>
      </c>
      <c r="J1071" s="27"/>
      <c r="K1071" s="231"/>
    </row>
    <row r="1072" spans="1:11" s="5" customFormat="1" ht="33" customHeight="1" x14ac:dyDescent="0.2">
      <c r="A1072" s="21">
        <f t="shared" si="31"/>
        <v>1036</v>
      </c>
      <c r="B1072" s="28" t="s">
        <v>2170</v>
      </c>
      <c r="C1072" s="28" t="s">
        <v>65</v>
      </c>
      <c r="D1072" s="235">
        <v>2013.04</v>
      </c>
      <c r="E1072" s="23" t="s">
        <v>379</v>
      </c>
      <c r="F1072" s="24">
        <v>2632</v>
      </c>
      <c r="G1072" s="24">
        <v>4792</v>
      </c>
      <c r="H1072" s="29" t="s">
        <v>1998</v>
      </c>
      <c r="I1072" s="26" t="s">
        <v>53</v>
      </c>
      <c r="J1072" s="27"/>
      <c r="K1072" s="231"/>
    </row>
    <row r="1073" spans="1:11" s="5" customFormat="1" ht="33" customHeight="1" x14ac:dyDescent="0.2">
      <c r="A1073" s="21">
        <f t="shared" si="31"/>
        <v>1037</v>
      </c>
      <c r="B1073" s="28" t="s">
        <v>2171</v>
      </c>
      <c r="C1073" s="28" t="s">
        <v>65</v>
      </c>
      <c r="D1073" s="235">
        <v>2013.04</v>
      </c>
      <c r="E1073" s="23" t="s">
        <v>379</v>
      </c>
      <c r="F1073" s="24">
        <v>2499</v>
      </c>
      <c r="G1073" s="24">
        <v>4958</v>
      </c>
      <c r="H1073" s="172" t="s">
        <v>1987</v>
      </c>
      <c r="I1073" s="26" t="s">
        <v>53</v>
      </c>
      <c r="J1073" s="27"/>
      <c r="K1073" s="231"/>
    </row>
    <row r="1074" spans="1:11" s="5" customFormat="1" ht="33" customHeight="1" x14ac:dyDescent="0.2">
      <c r="A1074" s="21">
        <f t="shared" si="31"/>
        <v>1038</v>
      </c>
      <c r="B1074" s="28" t="s">
        <v>2172</v>
      </c>
      <c r="C1074" s="28" t="s">
        <v>65</v>
      </c>
      <c r="D1074" s="235">
        <v>2013.04</v>
      </c>
      <c r="E1074" s="23" t="s">
        <v>379</v>
      </c>
      <c r="F1074" s="24">
        <v>2057</v>
      </c>
      <c r="G1074" s="24">
        <v>4949</v>
      </c>
      <c r="H1074" s="29" t="s">
        <v>1998</v>
      </c>
      <c r="I1074" s="26" t="s">
        <v>53</v>
      </c>
      <c r="J1074" s="27"/>
      <c r="K1074" s="231"/>
    </row>
    <row r="1075" spans="1:11" s="5" customFormat="1" ht="33" customHeight="1" x14ac:dyDescent="0.2">
      <c r="A1075" s="21">
        <f t="shared" si="31"/>
        <v>1039</v>
      </c>
      <c r="B1075" s="28" t="s">
        <v>2173</v>
      </c>
      <c r="C1075" s="28" t="s">
        <v>65</v>
      </c>
      <c r="D1075" s="235">
        <v>2013.04</v>
      </c>
      <c r="E1075" s="23" t="s">
        <v>196</v>
      </c>
      <c r="F1075" s="24">
        <v>1285</v>
      </c>
      <c r="G1075" s="24">
        <v>2699</v>
      </c>
      <c r="H1075" s="29" t="s">
        <v>1987</v>
      </c>
      <c r="I1075" s="26" t="s">
        <v>53</v>
      </c>
      <c r="J1075" s="27"/>
      <c r="K1075" s="231"/>
    </row>
    <row r="1076" spans="1:11" s="5" customFormat="1" ht="33" customHeight="1" x14ac:dyDescent="0.2">
      <c r="A1076" s="21">
        <f t="shared" si="31"/>
        <v>1040</v>
      </c>
      <c r="B1076" s="28" t="s">
        <v>2174</v>
      </c>
      <c r="C1076" s="28" t="s">
        <v>65</v>
      </c>
      <c r="D1076" s="235">
        <v>2013.09</v>
      </c>
      <c r="E1076" s="23" t="s">
        <v>275</v>
      </c>
      <c r="F1076" s="24">
        <v>1389</v>
      </c>
      <c r="G1076" s="24">
        <v>2725</v>
      </c>
      <c r="H1076" s="29" t="s">
        <v>1995</v>
      </c>
      <c r="I1076" s="26" t="s">
        <v>53</v>
      </c>
      <c r="J1076" s="27"/>
      <c r="K1076" s="231"/>
    </row>
    <row r="1077" spans="1:11" ht="33" customHeight="1" x14ac:dyDescent="0.2">
      <c r="A1077" s="21">
        <f t="shared" si="31"/>
        <v>1041</v>
      </c>
      <c r="B1077" s="54" t="s">
        <v>2175</v>
      </c>
      <c r="C1077" s="54" t="s">
        <v>2176</v>
      </c>
      <c r="D1077" s="224">
        <v>2016.09</v>
      </c>
      <c r="E1077" s="55" t="s">
        <v>183</v>
      </c>
      <c r="F1077" s="56">
        <v>2057</v>
      </c>
      <c r="G1077" s="56">
        <v>3604</v>
      </c>
      <c r="H1077" s="57" t="s">
        <v>42</v>
      </c>
      <c r="I1077" s="58" t="s">
        <v>53</v>
      </c>
      <c r="J1077" s="46"/>
    </row>
    <row r="1078" spans="1:11" ht="33" customHeight="1" x14ac:dyDescent="0.2">
      <c r="A1078" s="21">
        <f t="shared" si="31"/>
        <v>1042</v>
      </c>
      <c r="B1078" s="130" t="s">
        <v>2177</v>
      </c>
      <c r="C1078" s="61" t="s">
        <v>2176</v>
      </c>
      <c r="D1078" s="255">
        <v>2016.11</v>
      </c>
      <c r="E1078" s="59" t="s">
        <v>197</v>
      </c>
      <c r="F1078" s="173">
        <v>3592</v>
      </c>
      <c r="G1078" s="174">
        <v>7123</v>
      </c>
      <c r="H1078" s="139" t="s">
        <v>4</v>
      </c>
      <c r="I1078" s="175" t="s">
        <v>53</v>
      </c>
      <c r="J1078" s="46"/>
    </row>
    <row r="1079" spans="1:11" ht="33" customHeight="1" x14ac:dyDescent="0.2">
      <c r="A1079" s="21">
        <f t="shared" si="31"/>
        <v>1043</v>
      </c>
      <c r="B1079" s="78" t="s">
        <v>2178</v>
      </c>
      <c r="C1079" s="54" t="s">
        <v>525</v>
      </c>
      <c r="D1079" s="224">
        <v>2018.01</v>
      </c>
      <c r="E1079" s="55" t="s">
        <v>2179</v>
      </c>
      <c r="F1079" s="56">
        <v>1098</v>
      </c>
      <c r="G1079" s="56">
        <v>2234</v>
      </c>
      <c r="H1079" s="57" t="s">
        <v>4</v>
      </c>
      <c r="I1079" s="58" t="s">
        <v>53</v>
      </c>
      <c r="J1079" s="46"/>
    </row>
    <row r="1080" spans="1:11" ht="33" customHeight="1" x14ac:dyDescent="0.2">
      <c r="A1080" s="21">
        <f t="shared" si="31"/>
        <v>1044</v>
      </c>
      <c r="B1080" s="47" t="s">
        <v>2180</v>
      </c>
      <c r="C1080" s="48" t="s">
        <v>525</v>
      </c>
      <c r="D1080" s="260">
        <v>2019.01</v>
      </c>
      <c r="E1080" s="48" t="s">
        <v>201</v>
      </c>
      <c r="F1080" s="176">
        <v>2467</v>
      </c>
      <c r="G1080" s="176">
        <v>5511</v>
      </c>
      <c r="H1080" s="177" t="s">
        <v>2181</v>
      </c>
      <c r="I1080" s="178" t="s">
        <v>35</v>
      </c>
      <c r="J1080" s="46"/>
    </row>
    <row r="1081" spans="1:11" ht="33" customHeight="1" x14ac:dyDescent="0.2">
      <c r="A1081" s="21">
        <f t="shared" si="31"/>
        <v>1045</v>
      </c>
      <c r="B1081" s="47" t="s">
        <v>589</v>
      </c>
      <c r="C1081" s="48" t="s">
        <v>525</v>
      </c>
      <c r="D1081" s="260">
        <v>2019.01</v>
      </c>
      <c r="E1081" s="47" t="s">
        <v>590</v>
      </c>
      <c r="F1081" s="176">
        <v>2357</v>
      </c>
      <c r="G1081" s="176">
        <v>5269</v>
      </c>
      <c r="H1081" s="177" t="s">
        <v>43</v>
      </c>
      <c r="I1081" s="178" t="s">
        <v>35</v>
      </c>
    </row>
    <row r="1082" spans="1:11" ht="33" customHeight="1" x14ac:dyDescent="0.2">
      <c r="A1082" s="21">
        <f t="shared" si="31"/>
        <v>1046</v>
      </c>
      <c r="B1082" s="47" t="s">
        <v>2182</v>
      </c>
      <c r="C1082" s="48" t="s">
        <v>2183</v>
      </c>
      <c r="D1082" s="260">
        <v>2019.02</v>
      </c>
      <c r="E1082" s="47" t="s">
        <v>600</v>
      </c>
      <c r="F1082" s="182">
        <v>1839</v>
      </c>
      <c r="G1082" s="182">
        <v>4701</v>
      </c>
      <c r="H1082" s="183" t="s">
        <v>2184</v>
      </c>
      <c r="I1082" s="184" t="s">
        <v>35</v>
      </c>
    </row>
    <row r="1083" spans="1:11" ht="33" customHeight="1" x14ac:dyDescent="0.2">
      <c r="A1083" s="21">
        <f t="shared" si="31"/>
        <v>1047</v>
      </c>
      <c r="B1083" s="130" t="s">
        <v>2185</v>
      </c>
      <c r="C1083" s="167" t="s">
        <v>525</v>
      </c>
      <c r="D1083" s="255">
        <v>2019.03</v>
      </c>
      <c r="E1083" s="168" t="s">
        <v>616</v>
      </c>
      <c r="F1083" s="60">
        <v>2956</v>
      </c>
      <c r="G1083" s="60">
        <v>6392</v>
      </c>
      <c r="H1083" s="169" t="s">
        <v>2186</v>
      </c>
      <c r="I1083" s="259" t="s">
        <v>35</v>
      </c>
      <c r="J1083" s="27" t="s">
        <v>911</v>
      </c>
    </row>
    <row r="1084" spans="1:11" ht="33" customHeight="1" x14ac:dyDescent="0.2">
      <c r="A1084" s="21">
        <f t="shared" si="31"/>
        <v>1048</v>
      </c>
      <c r="B1084" s="54" t="s">
        <v>2187</v>
      </c>
      <c r="C1084" s="95" t="s">
        <v>525</v>
      </c>
      <c r="D1084" s="224">
        <v>2019.11</v>
      </c>
      <c r="E1084" s="96" t="s">
        <v>705</v>
      </c>
      <c r="F1084" s="56">
        <v>2656</v>
      </c>
      <c r="G1084" s="56">
        <v>5630</v>
      </c>
      <c r="H1084" s="98" t="s">
        <v>2188</v>
      </c>
      <c r="I1084" s="94" t="s">
        <v>53</v>
      </c>
      <c r="J1084" s="27" t="s">
        <v>2079</v>
      </c>
    </row>
    <row r="1085" spans="1:11" ht="33" customHeight="1" x14ac:dyDescent="0.2">
      <c r="A1085" s="21">
        <f t="shared" si="31"/>
        <v>1049</v>
      </c>
      <c r="B1085" s="47" t="s">
        <v>2189</v>
      </c>
      <c r="C1085" s="47" t="s">
        <v>525</v>
      </c>
      <c r="D1085" s="223">
        <v>2020.09</v>
      </c>
      <c r="E1085" s="48" t="s">
        <v>805</v>
      </c>
      <c r="F1085" s="49">
        <v>901</v>
      </c>
      <c r="G1085" s="49">
        <v>2101</v>
      </c>
      <c r="H1085" s="50" t="s">
        <v>610</v>
      </c>
      <c r="I1085" s="51" t="s">
        <v>53</v>
      </c>
      <c r="J1085" s="27" t="s">
        <v>801</v>
      </c>
    </row>
    <row r="1086" spans="1:11" s="5" customFormat="1" ht="33" customHeight="1" x14ac:dyDescent="0.2">
      <c r="A1086" s="357" t="s">
        <v>608</v>
      </c>
      <c r="B1086" s="358"/>
      <c r="C1086" s="358"/>
      <c r="D1086" s="358"/>
      <c r="E1086" s="358"/>
      <c r="F1086" s="358"/>
      <c r="G1086" s="358"/>
      <c r="H1086" s="358"/>
      <c r="I1086" s="358"/>
      <c r="J1086" s="359"/>
      <c r="K1086" s="231"/>
    </row>
    <row r="1087" spans="1:11" s="5" customFormat="1" ht="33" customHeight="1" x14ac:dyDescent="0.2">
      <c r="A1087" s="21">
        <f>ROW()-37</f>
        <v>1050</v>
      </c>
      <c r="B1087" s="28" t="s">
        <v>2190</v>
      </c>
      <c r="C1087" s="89" t="s">
        <v>608</v>
      </c>
      <c r="D1087" s="233">
        <v>2013.12</v>
      </c>
      <c r="E1087" s="52" t="s">
        <v>261</v>
      </c>
      <c r="F1087" s="31">
        <v>391</v>
      </c>
      <c r="G1087" s="24">
        <v>111</v>
      </c>
      <c r="H1087" s="29" t="s">
        <v>2191</v>
      </c>
      <c r="I1087" s="26"/>
      <c r="J1087" s="27" t="s">
        <v>2192</v>
      </c>
      <c r="K1087" s="231"/>
    </row>
    <row r="1088" spans="1:11" s="5" customFormat="1" ht="33" customHeight="1" x14ac:dyDescent="0.2">
      <c r="A1088" s="21">
        <f t="shared" ref="A1088:A1092" si="32">ROW()-37</f>
        <v>1051</v>
      </c>
      <c r="B1088" s="28" t="s">
        <v>2193</v>
      </c>
      <c r="C1088" s="89" t="s">
        <v>608</v>
      </c>
      <c r="D1088" s="233">
        <v>2016.04</v>
      </c>
      <c r="E1088" s="30" t="s">
        <v>133</v>
      </c>
      <c r="F1088" s="31">
        <v>784</v>
      </c>
      <c r="G1088" s="31">
        <v>1545</v>
      </c>
      <c r="H1088" s="200" t="s">
        <v>868</v>
      </c>
      <c r="I1088" s="33" t="s">
        <v>53</v>
      </c>
      <c r="J1088" s="46"/>
      <c r="K1088" s="231"/>
    </row>
    <row r="1089" spans="1:11" s="5" customFormat="1" ht="33" customHeight="1" x14ac:dyDescent="0.2">
      <c r="A1089" s="21">
        <f t="shared" si="32"/>
        <v>1052</v>
      </c>
      <c r="B1089" s="28" t="s">
        <v>2194</v>
      </c>
      <c r="C1089" s="89" t="s">
        <v>608</v>
      </c>
      <c r="D1089" s="233">
        <v>2017.03</v>
      </c>
      <c r="E1089" s="30" t="s">
        <v>133</v>
      </c>
      <c r="F1089" s="31">
        <v>425</v>
      </c>
      <c r="G1089" s="31">
        <v>822</v>
      </c>
      <c r="H1089" s="32" t="s">
        <v>1955</v>
      </c>
      <c r="I1089" s="64" t="s">
        <v>53</v>
      </c>
      <c r="J1089" s="46"/>
      <c r="K1089" s="231"/>
    </row>
    <row r="1090" spans="1:11" s="5" customFormat="1" ht="33" customHeight="1" x14ac:dyDescent="0.2">
      <c r="A1090" s="21">
        <f t="shared" si="32"/>
        <v>1053</v>
      </c>
      <c r="B1090" s="79" t="s">
        <v>2195</v>
      </c>
      <c r="C1090" s="89" t="s">
        <v>608</v>
      </c>
      <c r="D1090" s="233">
        <v>2017.09</v>
      </c>
      <c r="E1090" s="30" t="s">
        <v>2196</v>
      </c>
      <c r="F1090" s="31">
        <v>391</v>
      </c>
      <c r="G1090" s="31">
        <v>773</v>
      </c>
      <c r="H1090" s="32" t="s">
        <v>2197</v>
      </c>
      <c r="I1090" s="33" t="s">
        <v>2197</v>
      </c>
      <c r="J1090" s="46"/>
      <c r="K1090" s="231"/>
    </row>
    <row r="1091" spans="1:11" s="5" customFormat="1" ht="33" customHeight="1" x14ac:dyDescent="0.2">
      <c r="A1091" s="21">
        <f t="shared" si="32"/>
        <v>1054</v>
      </c>
      <c r="B1091" s="79" t="s">
        <v>2198</v>
      </c>
      <c r="C1091" s="89" t="s">
        <v>608</v>
      </c>
      <c r="D1091" s="233">
        <v>2018.11</v>
      </c>
      <c r="E1091" s="30" t="s">
        <v>2199</v>
      </c>
      <c r="F1091" s="90">
        <v>530</v>
      </c>
      <c r="G1091" s="90">
        <v>1006</v>
      </c>
      <c r="H1091" s="149" t="s">
        <v>2197</v>
      </c>
      <c r="I1091" s="92" t="s">
        <v>1349</v>
      </c>
      <c r="J1091" s="46"/>
      <c r="K1091" s="231"/>
    </row>
    <row r="1092" spans="1:11" s="5" customFormat="1" ht="33" customHeight="1" x14ac:dyDescent="0.2">
      <c r="A1092" s="21">
        <f t="shared" si="32"/>
        <v>1055</v>
      </c>
      <c r="B1092" s="28" t="s">
        <v>2200</v>
      </c>
      <c r="C1092" s="95" t="s">
        <v>608</v>
      </c>
      <c r="D1092" s="233">
        <v>2019.03</v>
      </c>
      <c r="E1092" s="111" t="s">
        <v>411</v>
      </c>
      <c r="F1092" s="31">
        <v>5706</v>
      </c>
      <c r="G1092" s="31">
        <v>25950</v>
      </c>
      <c r="H1092" s="91" t="s">
        <v>1955</v>
      </c>
      <c r="I1092" s="92" t="s">
        <v>2197</v>
      </c>
      <c r="J1092" s="27" t="s">
        <v>2201</v>
      </c>
      <c r="K1092" s="231"/>
    </row>
    <row r="1093" spans="1:11" s="5" customFormat="1" ht="33" customHeight="1" x14ac:dyDescent="0.2">
      <c r="A1093" s="357" t="s">
        <v>2202</v>
      </c>
      <c r="B1093" s="358"/>
      <c r="C1093" s="358"/>
      <c r="D1093" s="358"/>
      <c r="E1093" s="358"/>
      <c r="F1093" s="358"/>
      <c r="G1093" s="358"/>
      <c r="H1093" s="358"/>
      <c r="I1093" s="358"/>
      <c r="J1093" s="359"/>
      <c r="K1093" s="231"/>
    </row>
    <row r="1094" spans="1:11" s="5" customFormat="1" ht="33" customHeight="1" x14ac:dyDescent="0.2">
      <c r="A1094" s="21">
        <f>ROW()-38</f>
        <v>1056</v>
      </c>
      <c r="B1094" s="22" t="s">
        <v>2203</v>
      </c>
      <c r="C1094" s="22" t="s">
        <v>2202</v>
      </c>
      <c r="D1094" s="235">
        <v>2005.09</v>
      </c>
      <c r="E1094" s="23" t="s">
        <v>108</v>
      </c>
      <c r="F1094" s="24">
        <v>1079</v>
      </c>
      <c r="G1094" s="24">
        <v>1515</v>
      </c>
      <c r="H1094" s="172" t="s">
        <v>2</v>
      </c>
      <c r="I1094" s="26" t="s">
        <v>53</v>
      </c>
      <c r="J1094" s="27"/>
      <c r="K1094" s="231"/>
    </row>
    <row r="1095" spans="1:11" s="5" customFormat="1" ht="33" customHeight="1" x14ac:dyDescent="0.2">
      <c r="A1095" s="21">
        <f t="shared" ref="A1095:A1109" si="33">ROW()-38</f>
        <v>1057</v>
      </c>
      <c r="B1095" s="22" t="s">
        <v>2204</v>
      </c>
      <c r="C1095" s="22" t="s">
        <v>2202</v>
      </c>
      <c r="D1095" s="233">
        <v>2012.03</v>
      </c>
      <c r="E1095" s="23" t="s">
        <v>409</v>
      </c>
      <c r="F1095" s="24">
        <v>7874</v>
      </c>
      <c r="G1095" s="24">
        <v>14934</v>
      </c>
      <c r="H1095" s="29" t="s">
        <v>936</v>
      </c>
      <c r="I1095" s="26" t="s">
        <v>53</v>
      </c>
      <c r="J1095" s="27"/>
      <c r="K1095" s="231"/>
    </row>
    <row r="1096" spans="1:11" s="5" customFormat="1" ht="33" customHeight="1" x14ac:dyDescent="0.2">
      <c r="A1096" s="21">
        <f t="shared" si="33"/>
        <v>1058</v>
      </c>
      <c r="B1096" s="22" t="s">
        <v>2205</v>
      </c>
      <c r="C1096" s="47" t="s">
        <v>2206</v>
      </c>
      <c r="D1096" s="235">
        <v>2012.05</v>
      </c>
      <c r="E1096" s="23" t="s">
        <v>415</v>
      </c>
      <c r="F1096" s="24">
        <v>7761</v>
      </c>
      <c r="G1096" s="24">
        <v>19288</v>
      </c>
      <c r="H1096" s="172" t="s">
        <v>1143</v>
      </c>
      <c r="I1096" s="26" t="s">
        <v>53</v>
      </c>
      <c r="J1096" s="27"/>
      <c r="K1096" s="231"/>
    </row>
    <row r="1097" spans="1:11" s="5" customFormat="1" ht="33" customHeight="1" x14ac:dyDescent="0.2">
      <c r="A1097" s="21">
        <f t="shared" si="33"/>
        <v>1059</v>
      </c>
      <c r="B1097" s="28" t="s">
        <v>56</v>
      </c>
      <c r="C1097" s="47" t="s">
        <v>2207</v>
      </c>
      <c r="D1097" s="235">
        <v>2013.01</v>
      </c>
      <c r="E1097" s="23" t="s">
        <v>367</v>
      </c>
      <c r="F1097" s="24">
        <v>842</v>
      </c>
      <c r="G1097" s="24">
        <v>1465</v>
      </c>
      <c r="H1097" s="29" t="s">
        <v>938</v>
      </c>
      <c r="I1097" s="26" t="s">
        <v>53</v>
      </c>
      <c r="J1097" s="27"/>
      <c r="K1097" s="231"/>
    </row>
    <row r="1098" spans="1:11" s="5" customFormat="1" ht="33" customHeight="1" x14ac:dyDescent="0.2">
      <c r="A1098" s="21">
        <f t="shared" si="33"/>
        <v>1060</v>
      </c>
      <c r="B1098" s="28" t="s">
        <v>2208</v>
      </c>
      <c r="C1098" s="22" t="s">
        <v>2209</v>
      </c>
      <c r="D1098" s="235">
        <v>2013.05</v>
      </c>
      <c r="E1098" s="23" t="s">
        <v>99</v>
      </c>
      <c r="F1098" s="24">
        <v>3723</v>
      </c>
      <c r="G1098" s="24">
        <v>7399</v>
      </c>
      <c r="H1098" s="29" t="s">
        <v>1698</v>
      </c>
      <c r="I1098" s="26" t="s">
        <v>53</v>
      </c>
      <c r="J1098" s="27"/>
      <c r="K1098" s="231"/>
    </row>
    <row r="1099" spans="1:11" s="5" customFormat="1" ht="33" customHeight="1" x14ac:dyDescent="0.2">
      <c r="A1099" s="21">
        <f t="shared" si="33"/>
        <v>1061</v>
      </c>
      <c r="B1099" s="28" t="s">
        <v>2210</v>
      </c>
      <c r="C1099" s="22" t="s">
        <v>2209</v>
      </c>
      <c r="D1099" s="235">
        <v>2013.06</v>
      </c>
      <c r="E1099" s="23" t="s">
        <v>342</v>
      </c>
      <c r="F1099" s="24">
        <v>7787</v>
      </c>
      <c r="G1099" s="24">
        <v>15449</v>
      </c>
      <c r="H1099" s="29" t="s">
        <v>1078</v>
      </c>
      <c r="I1099" s="26" t="s">
        <v>53</v>
      </c>
      <c r="J1099" s="27"/>
      <c r="K1099" s="231"/>
    </row>
    <row r="1100" spans="1:11" s="5" customFormat="1" ht="33" customHeight="1" x14ac:dyDescent="0.2">
      <c r="A1100" s="21">
        <f t="shared" si="33"/>
        <v>1062</v>
      </c>
      <c r="B1100" s="28" t="s">
        <v>2211</v>
      </c>
      <c r="C1100" s="22" t="s">
        <v>2209</v>
      </c>
      <c r="D1100" s="235">
        <v>2013.07</v>
      </c>
      <c r="E1100" s="23" t="s">
        <v>344</v>
      </c>
      <c r="F1100" s="24">
        <v>4628</v>
      </c>
      <c r="G1100" s="24">
        <v>7069</v>
      </c>
      <c r="H1100" s="172" t="s">
        <v>2212</v>
      </c>
      <c r="I1100" s="26" t="s">
        <v>53</v>
      </c>
      <c r="J1100" s="27"/>
      <c r="K1100" s="231"/>
    </row>
    <row r="1101" spans="1:11" s="5" customFormat="1" ht="33" customHeight="1" x14ac:dyDescent="0.2">
      <c r="A1101" s="21">
        <f t="shared" si="33"/>
        <v>1063</v>
      </c>
      <c r="B1101" s="35" t="s">
        <v>2213</v>
      </c>
      <c r="C1101" s="47" t="s">
        <v>2202</v>
      </c>
      <c r="D1101" s="264">
        <v>2013.08</v>
      </c>
      <c r="E1101" s="36" t="s">
        <v>145</v>
      </c>
      <c r="F1101" s="37">
        <v>807</v>
      </c>
      <c r="G1101" s="37">
        <v>1546</v>
      </c>
      <c r="H1101" s="38" t="s">
        <v>853</v>
      </c>
      <c r="I1101" s="39" t="s">
        <v>53</v>
      </c>
      <c r="J1101" s="27"/>
      <c r="K1101" s="231"/>
    </row>
    <row r="1102" spans="1:11" s="5" customFormat="1" ht="33" customHeight="1" x14ac:dyDescent="0.2">
      <c r="A1102" s="21">
        <f t="shared" si="33"/>
        <v>1064</v>
      </c>
      <c r="B1102" s="303" t="s">
        <v>2214</v>
      </c>
      <c r="C1102" s="22" t="s">
        <v>2202</v>
      </c>
      <c r="D1102" s="304" t="s">
        <v>2215</v>
      </c>
      <c r="E1102" s="305" t="s">
        <v>301</v>
      </c>
      <c r="F1102" s="306">
        <v>4126</v>
      </c>
      <c r="G1102" s="306">
        <v>9381</v>
      </c>
      <c r="H1102" s="172" t="s">
        <v>1175</v>
      </c>
      <c r="I1102" s="307" t="s">
        <v>53</v>
      </c>
      <c r="J1102" s="27"/>
      <c r="K1102" s="231"/>
    </row>
    <row r="1103" spans="1:11" s="5" customFormat="1" ht="33" customHeight="1" x14ac:dyDescent="0.2">
      <c r="A1103" s="21">
        <f t="shared" si="33"/>
        <v>1065</v>
      </c>
      <c r="B1103" s="308" t="s">
        <v>2216</v>
      </c>
      <c r="C1103" s="308" t="s">
        <v>2217</v>
      </c>
      <c r="D1103" s="309">
        <v>2015.01</v>
      </c>
      <c r="E1103" s="310" t="s">
        <v>118</v>
      </c>
      <c r="F1103" s="311">
        <v>3049</v>
      </c>
      <c r="G1103" s="311">
        <v>5308</v>
      </c>
      <c r="H1103" s="312" t="s">
        <v>2218</v>
      </c>
      <c r="I1103" s="313" t="s">
        <v>53</v>
      </c>
      <c r="J1103" s="27"/>
      <c r="K1103" s="231"/>
    </row>
    <row r="1104" spans="1:11" s="5" customFormat="1" ht="33" customHeight="1" x14ac:dyDescent="0.2">
      <c r="A1104" s="21">
        <f t="shared" si="33"/>
        <v>1066</v>
      </c>
      <c r="B1104" s="187" t="s">
        <v>2219</v>
      </c>
      <c r="C1104" s="22" t="s">
        <v>2220</v>
      </c>
      <c r="D1104" s="309">
        <v>2015.11</v>
      </c>
      <c r="E1104" s="188" t="s">
        <v>106</v>
      </c>
      <c r="F1104" s="189">
        <v>2767</v>
      </c>
      <c r="G1104" s="189">
        <v>7550</v>
      </c>
      <c r="H1104" s="200" t="s">
        <v>1747</v>
      </c>
      <c r="I1104" s="191" t="s">
        <v>53</v>
      </c>
      <c r="J1104" s="46"/>
      <c r="K1104" s="231"/>
    </row>
    <row r="1105" spans="1:11" s="5" customFormat="1" ht="33" customHeight="1" x14ac:dyDescent="0.2">
      <c r="A1105" s="21">
        <f t="shared" si="33"/>
        <v>1067</v>
      </c>
      <c r="B1105" s="186" t="s">
        <v>2221</v>
      </c>
      <c r="C1105" s="308" t="s">
        <v>2222</v>
      </c>
      <c r="D1105" s="309">
        <v>2017.04</v>
      </c>
      <c r="E1105" s="188" t="s">
        <v>139</v>
      </c>
      <c r="F1105" s="189">
        <v>1020</v>
      </c>
      <c r="G1105" s="189">
        <v>1995</v>
      </c>
      <c r="H1105" s="190" t="s">
        <v>2009</v>
      </c>
      <c r="I1105" s="314" t="s">
        <v>53</v>
      </c>
      <c r="J1105" s="46"/>
      <c r="K1105" s="231"/>
    </row>
    <row r="1106" spans="1:11" s="5" customFormat="1" ht="33" customHeight="1" x14ac:dyDescent="0.2">
      <c r="A1106" s="21">
        <f t="shared" si="33"/>
        <v>1068</v>
      </c>
      <c r="B1106" s="186" t="s">
        <v>2223</v>
      </c>
      <c r="C1106" s="22" t="s">
        <v>2222</v>
      </c>
      <c r="D1106" s="309">
        <v>2017.12</v>
      </c>
      <c r="E1106" s="315" t="s">
        <v>486</v>
      </c>
      <c r="F1106" s="189">
        <v>1550</v>
      </c>
      <c r="G1106" s="189">
        <v>3157</v>
      </c>
      <c r="H1106" s="190" t="s">
        <v>936</v>
      </c>
      <c r="I1106" s="191" t="s">
        <v>53</v>
      </c>
      <c r="J1106" s="46" t="s">
        <v>2224</v>
      </c>
      <c r="K1106" s="231"/>
    </row>
    <row r="1107" spans="1:11" s="5" customFormat="1" ht="33" customHeight="1" x14ac:dyDescent="0.2">
      <c r="A1107" s="21">
        <f t="shared" si="33"/>
        <v>1069</v>
      </c>
      <c r="B1107" s="187" t="s">
        <v>2225</v>
      </c>
      <c r="C1107" s="22" t="s">
        <v>2202</v>
      </c>
      <c r="D1107" s="309">
        <v>2018.05</v>
      </c>
      <c r="E1107" s="188" t="s">
        <v>553</v>
      </c>
      <c r="F1107" s="189">
        <v>3038</v>
      </c>
      <c r="G1107" s="189">
        <v>3830</v>
      </c>
      <c r="H1107" s="190" t="s">
        <v>936</v>
      </c>
      <c r="I1107" s="191" t="s">
        <v>2226</v>
      </c>
      <c r="J1107" s="46"/>
      <c r="K1107" s="231"/>
    </row>
    <row r="1108" spans="1:11" s="5" customFormat="1" ht="33" customHeight="1" x14ac:dyDescent="0.2">
      <c r="A1108" s="21">
        <f t="shared" si="33"/>
        <v>1070</v>
      </c>
      <c r="B1108" s="316" t="s">
        <v>2227</v>
      </c>
      <c r="C1108" s="308" t="s">
        <v>2206</v>
      </c>
      <c r="D1108" s="317">
        <v>2018.07</v>
      </c>
      <c r="E1108" s="318" t="s">
        <v>2228</v>
      </c>
      <c r="F1108" s="319">
        <v>4609</v>
      </c>
      <c r="G1108" s="319">
        <v>8856</v>
      </c>
      <c r="H1108" s="320" t="s">
        <v>936</v>
      </c>
      <c r="I1108" s="321" t="s">
        <v>871</v>
      </c>
      <c r="J1108" s="72"/>
      <c r="K1108" s="231"/>
    </row>
    <row r="1109" spans="1:11" s="5" customFormat="1" ht="33" customHeight="1" x14ac:dyDescent="0.2">
      <c r="A1109" s="21">
        <f t="shared" si="33"/>
        <v>1071</v>
      </c>
      <c r="B1109" s="187" t="s">
        <v>2229</v>
      </c>
      <c r="C1109" s="308" t="s">
        <v>2230</v>
      </c>
      <c r="D1109" s="309">
        <v>2018.08</v>
      </c>
      <c r="E1109" s="322" t="s">
        <v>555</v>
      </c>
      <c r="F1109" s="189">
        <v>1048</v>
      </c>
      <c r="G1109" s="189">
        <v>2066</v>
      </c>
      <c r="H1109" s="190" t="s">
        <v>2009</v>
      </c>
      <c r="I1109" s="191" t="s">
        <v>871</v>
      </c>
      <c r="J1109" s="46"/>
      <c r="K1109" s="231"/>
    </row>
    <row r="1110" spans="1:11" s="5" customFormat="1" ht="33" customHeight="1" x14ac:dyDescent="0.2">
      <c r="A1110" s="357" t="s">
        <v>2231</v>
      </c>
      <c r="B1110" s="358"/>
      <c r="C1110" s="358"/>
      <c r="D1110" s="358"/>
      <c r="E1110" s="358"/>
      <c r="F1110" s="358"/>
      <c r="G1110" s="358"/>
      <c r="H1110" s="358"/>
      <c r="I1110" s="358"/>
      <c r="J1110" s="359"/>
      <c r="K1110" s="231"/>
    </row>
    <row r="1111" spans="1:11" s="5" customFormat="1" ht="33" customHeight="1" x14ac:dyDescent="0.2">
      <c r="A1111" s="323">
        <f>ROW()-39</f>
        <v>1072</v>
      </c>
      <c r="B1111" s="308" t="s">
        <v>2232</v>
      </c>
      <c r="C1111" s="308" t="s">
        <v>2231</v>
      </c>
      <c r="D1111" s="324">
        <v>2005.04</v>
      </c>
      <c r="E1111" s="310" t="s">
        <v>151</v>
      </c>
      <c r="F1111" s="311">
        <v>1467</v>
      </c>
      <c r="G1111" s="311">
        <v>2920</v>
      </c>
      <c r="H1111" s="312" t="s">
        <v>4</v>
      </c>
      <c r="I1111" s="313" t="s">
        <v>53</v>
      </c>
      <c r="J1111" s="27"/>
      <c r="K1111" s="231"/>
    </row>
    <row r="1112" spans="1:11" s="5" customFormat="1" ht="33" customHeight="1" x14ac:dyDescent="0.2">
      <c r="A1112" s="323">
        <f t="shared" ref="A1112:A1175" si="34">ROW()-39</f>
        <v>1073</v>
      </c>
      <c r="B1112" s="308" t="s">
        <v>2233</v>
      </c>
      <c r="C1112" s="308" t="s">
        <v>2231</v>
      </c>
      <c r="D1112" s="324">
        <v>2005.04</v>
      </c>
      <c r="E1112" s="310" t="s">
        <v>86</v>
      </c>
      <c r="F1112" s="311">
        <v>1039</v>
      </c>
      <c r="G1112" s="311">
        <v>2473</v>
      </c>
      <c r="H1112" s="312" t="s">
        <v>2</v>
      </c>
      <c r="I1112" s="313" t="s">
        <v>53</v>
      </c>
      <c r="J1112" s="27"/>
      <c r="K1112" s="231"/>
    </row>
    <row r="1113" spans="1:11" s="5" customFormat="1" ht="33" customHeight="1" x14ac:dyDescent="0.2">
      <c r="A1113" s="323">
        <f t="shared" si="34"/>
        <v>1074</v>
      </c>
      <c r="B1113" s="308" t="s">
        <v>2234</v>
      </c>
      <c r="C1113" s="308" t="s">
        <v>2235</v>
      </c>
      <c r="D1113" s="324">
        <v>2005.04</v>
      </c>
      <c r="E1113" s="310" t="s">
        <v>398</v>
      </c>
      <c r="F1113" s="311">
        <v>1160</v>
      </c>
      <c r="G1113" s="311">
        <v>1515</v>
      </c>
      <c r="H1113" s="312" t="s">
        <v>2</v>
      </c>
      <c r="I1113" s="313" t="s">
        <v>53</v>
      </c>
      <c r="J1113" s="27"/>
      <c r="K1113" s="231"/>
    </row>
    <row r="1114" spans="1:11" s="5" customFormat="1" ht="33" customHeight="1" x14ac:dyDescent="0.2">
      <c r="A1114" s="323">
        <f t="shared" si="34"/>
        <v>1075</v>
      </c>
      <c r="B1114" s="308" t="s">
        <v>2236</v>
      </c>
      <c r="C1114" s="308" t="s">
        <v>2231</v>
      </c>
      <c r="D1114" s="324">
        <v>2005.09</v>
      </c>
      <c r="E1114" s="310" t="s">
        <v>490</v>
      </c>
      <c r="F1114" s="311">
        <v>932</v>
      </c>
      <c r="G1114" s="311">
        <v>1574</v>
      </c>
      <c r="H1114" s="172" t="s">
        <v>2</v>
      </c>
      <c r="I1114" s="313" t="s">
        <v>53</v>
      </c>
      <c r="J1114" s="27"/>
      <c r="K1114" s="231"/>
    </row>
    <row r="1115" spans="1:11" s="5" customFormat="1" ht="33" customHeight="1" x14ac:dyDescent="0.2">
      <c r="A1115" s="323">
        <f t="shared" si="34"/>
        <v>1076</v>
      </c>
      <c r="B1115" s="187" t="s">
        <v>2237</v>
      </c>
      <c r="C1115" s="47" t="s">
        <v>2238</v>
      </c>
      <c r="D1115" s="309">
        <v>2007.05</v>
      </c>
      <c r="E1115" s="188" t="s">
        <v>398</v>
      </c>
      <c r="F1115" s="189">
        <v>1342</v>
      </c>
      <c r="G1115" s="189">
        <v>1882</v>
      </c>
      <c r="H1115" s="203" t="s">
        <v>2</v>
      </c>
      <c r="I1115" s="313" t="s">
        <v>53</v>
      </c>
      <c r="J1115" s="46"/>
      <c r="K1115" s="231"/>
    </row>
    <row r="1116" spans="1:11" s="5" customFormat="1" ht="33" customHeight="1" x14ac:dyDescent="0.2">
      <c r="A1116" s="323">
        <f t="shared" si="34"/>
        <v>1077</v>
      </c>
      <c r="B1116" s="187" t="s">
        <v>2239</v>
      </c>
      <c r="C1116" s="129" t="s">
        <v>2231</v>
      </c>
      <c r="D1116" s="309">
        <v>2007.12</v>
      </c>
      <c r="E1116" s="188" t="s">
        <v>348</v>
      </c>
      <c r="F1116" s="189">
        <v>1389</v>
      </c>
      <c r="G1116" s="189">
        <v>2058</v>
      </c>
      <c r="H1116" s="190" t="s">
        <v>2</v>
      </c>
      <c r="I1116" s="191" t="s">
        <v>53</v>
      </c>
      <c r="J1116" s="46"/>
      <c r="K1116" s="231"/>
    </row>
    <row r="1117" spans="1:11" s="5" customFormat="1" ht="33" customHeight="1" x14ac:dyDescent="0.2">
      <c r="A1117" s="323">
        <f t="shared" si="34"/>
        <v>1078</v>
      </c>
      <c r="B1117" s="308" t="s">
        <v>2240</v>
      </c>
      <c r="C1117" s="308" t="s">
        <v>2231</v>
      </c>
      <c r="D1117" s="309">
        <v>2008.07</v>
      </c>
      <c r="E1117" s="310" t="s">
        <v>348</v>
      </c>
      <c r="F1117" s="311">
        <v>2144</v>
      </c>
      <c r="G1117" s="311">
        <v>3654</v>
      </c>
      <c r="H1117" s="312" t="s">
        <v>2</v>
      </c>
      <c r="I1117" s="313" t="s">
        <v>53</v>
      </c>
      <c r="J1117" s="27"/>
      <c r="K1117" s="231"/>
    </row>
    <row r="1118" spans="1:11" s="5" customFormat="1" ht="33" customHeight="1" x14ac:dyDescent="0.2">
      <c r="A1118" s="323">
        <f t="shared" si="34"/>
        <v>1079</v>
      </c>
      <c r="B1118" s="308" t="s">
        <v>2241</v>
      </c>
      <c r="C1118" s="47" t="s">
        <v>2231</v>
      </c>
      <c r="D1118" s="324">
        <v>2009.11</v>
      </c>
      <c r="E1118" s="310" t="s">
        <v>317</v>
      </c>
      <c r="F1118" s="311">
        <v>1319</v>
      </c>
      <c r="G1118" s="311">
        <v>2737</v>
      </c>
      <c r="H1118" s="312" t="s">
        <v>2</v>
      </c>
      <c r="I1118" s="313" t="s">
        <v>53</v>
      </c>
      <c r="J1118" s="27"/>
      <c r="K1118" s="231"/>
    </row>
    <row r="1119" spans="1:11" s="5" customFormat="1" ht="33" customHeight="1" x14ac:dyDescent="0.2">
      <c r="A1119" s="323">
        <f t="shared" si="34"/>
        <v>1080</v>
      </c>
      <c r="B1119" s="308" t="s">
        <v>2242</v>
      </c>
      <c r="C1119" s="308" t="s">
        <v>2243</v>
      </c>
      <c r="D1119" s="324">
        <v>2009.11</v>
      </c>
      <c r="E1119" s="310" t="s">
        <v>281</v>
      </c>
      <c r="F1119" s="311">
        <v>1028</v>
      </c>
      <c r="G1119" s="311">
        <v>2096</v>
      </c>
      <c r="H1119" s="312" t="s">
        <v>2</v>
      </c>
      <c r="I1119" s="313" t="s">
        <v>53</v>
      </c>
      <c r="J1119" s="27"/>
      <c r="K1119" s="231"/>
    </row>
    <row r="1120" spans="1:11" s="5" customFormat="1" ht="33" customHeight="1" x14ac:dyDescent="0.2">
      <c r="A1120" s="323">
        <f t="shared" si="34"/>
        <v>1081</v>
      </c>
      <c r="B1120" s="308" t="s">
        <v>2244</v>
      </c>
      <c r="C1120" s="308" t="s">
        <v>2231</v>
      </c>
      <c r="D1120" s="324">
        <v>2010.01</v>
      </c>
      <c r="E1120" s="310" t="s">
        <v>345</v>
      </c>
      <c r="F1120" s="311">
        <v>1290</v>
      </c>
      <c r="G1120" s="311">
        <v>1350</v>
      </c>
      <c r="H1120" s="172" t="s">
        <v>2</v>
      </c>
      <c r="I1120" s="313" t="s">
        <v>53</v>
      </c>
      <c r="J1120" s="27"/>
      <c r="K1120" s="231"/>
    </row>
    <row r="1121" spans="1:11" s="5" customFormat="1" ht="33" customHeight="1" x14ac:dyDescent="0.2">
      <c r="A1121" s="323">
        <f t="shared" si="34"/>
        <v>1082</v>
      </c>
      <c r="B1121" s="308" t="s">
        <v>2245</v>
      </c>
      <c r="C1121" s="308" t="s">
        <v>2246</v>
      </c>
      <c r="D1121" s="324">
        <v>2010.04</v>
      </c>
      <c r="E1121" s="310" t="s">
        <v>479</v>
      </c>
      <c r="F1121" s="311">
        <v>1258</v>
      </c>
      <c r="G1121" s="311">
        <v>1734</v>
      </c>
      <c r="H1121" s="312" t="s">
        <v>2</v>
      </c>
      <c r="I1121" s="313" t="s">
        <v>53</v>
      </c>
      <c r="J1121" s="27"/>
      <c r="K1121" s="231"/>
    </row>
    <row r="1122" spans="1:11" s="5" customFormat="1" ht="33" customHeight="1" x14ac:dyDescent="0.2">
      <c r="A1122" s="323">
        <f t="shared" si="34"/>
        <v>1083</v>
      </c>
      <c r="B1122" s="308" t="s">
        <v>2247</v>
      </c>
      <c r="C1122" s="22" t="s">
        <v>2235</v>
      </c>
      <c r="D1122" s="324">
        <v>2010.04</v>
      </c>
      <c r="E1122" s="310" t="s">
        <v>281</v>
      </c>
      <c r="F1122" s="311">
        <v>866</v>
      </c>
      <c r="G1122" s="311">
        <v>1652</v>
      </c>
      <c r="H1122" s="312" t="s">
        <v>2</v>
      </c>
      <c r="I1122" s="313" t="s">
        <v>53</v>
      </c>
      <c r="J1122" s="27"/>
      <c r="K1122" s="231"/>
    </row>
    <row r="1123" spans="1:11" s="5" customFormat="1" ht="33" customHeight="1" x14ac:dyDescent="0.2">
      <c r="A1123" s="323">
        <f t="shared" si="34"/>
        <v>1084</v>
      </c>
      <c r="B1123" s="308" t="s">
        <v>2248</v>
      </c>
      <c r="C1123" s="308" t="s">
        <v>2249</v>
      </c>
      <c r="D1123" s="324">
        <v>2010.05</v>
      </c>
      <c r="E1123" s="310" t="s">
        <v>481</v>
      </c>
      <c r="F1123" s="311">
        <v>1366</v>
      </c>
      <c r="G1123" s="311">
        <v>2665</v>
      </c>
      <c r="H1123" s="312" t="s">
        <v>2</v>
      </c>
      <c r="I1123" s="313" t="s">
        <v>53</v>
      </c>
      <c r="J1123" s="27"/>
      <c r="K1123" s="231"/>
    </row>
    <row r="1124" spans="1:11" s="5" customFormat="1" ht="33" customHeight="1" x14ac:dyDescent="0.2">
      <c r="A1124" s="323">
        <f t="shared" si="34"/>
        <v>1085</v>
      </c>
      <c r="B1124" s="308" t="s">
        <v>2250</v>
      </c>
      <c r="C1124" s="22" t="s">
        <v>2249</v>
      </c>
      <c r="D1124" s="324">
        <v>2010.05</v>
      </c>
      <c r="E1124" s="310" t="s">
        <v>482</v>
      </c>
      <c r="F1124" s="311">
        <v>1175</v>
      </c>
      <c r="G1124" s="311">
        <v>1288</v>
      </c>
      <c r="H1124" s="172" t="s">
        <v>2</v>
      </c>
      <c r="I1124" s="313" t="s">
        <v>53</v>
      </c>
      <c r="J1124" s="27"/>
      <c r="K1124" s="231"/>
    </row>
    <row r="1125" spans="1:11" s="5" customFormat="1" ht="33" customHeight="1" x14ac:dyDescent="0.2">
      <c r="A1125" s="323">
        <f t="shared" si="34"/>
        <v>1086</v>
      </c>
      <c r="B1125" s="308" t="s">
        <v>2251</v>
      </c>
      <c r="C1125" s="308" t="s">
        <v>2231</v>
      </c>
      <c r="D1125" s="324">
        <v>2010.06</v>
      </c>
      <c r="E1125" s="310" t="s">
        <v>424</v>
      </c>
      <c r="F1125" s="311">
        <v>1169</v>
      </c>
      <c r="G1125" s="311">
        <v>1516</v>
      </c>
      <c r="H1125" s="312" t="s">
        <v>2</v>
      </c>
      <c r="I1125" s="313" t="s">
        <v>53</v>
      </c>
      <c r="J1125" s="27"/>
      <c r="K1125" s="231"/>
    </row>
    <row r="1126" spans="1:11" s="5" customFormat="1" ht="33" customHeight="1" x14ac:dyDescent="0.2">
      <c r="A1126" s="323">
        <f t="shared" si="34"/>
        <v>1087</v>
      </c>
      <c r="B1126" s="308" t="s">
        <v>2252</v>
      </c>
      <c r="C1126" s="308" t="s">
        <v>2235</v>
      </c>
      <c r="D1126" s="309">
        <v>2010.06</v>
      </c>
      <c r="E1126" s="310" t="s">
        <v>425</v>
      </c>
      <c r="F1126" s="311">
        <v>1360</v>
      </c>
      <c r="G1126" s="311">
        <v>2728</v>
      </c>
      <c r="H1126" s="312" t="s">
        <v>2</v>
      </c>
      <c r="I1126" s="313" t="s">
        <v>53</v>
      </c>
      <c r="J1126" s="27"/>
      <c r="K1126" s="231"/>
    </row>
    <row r="1127" spans="1:11" s="5" customFormat="1" ht="33" customHeight="1" x14ac:dyDescent="0.2">
      <c r="A1127" s="323">
        <f t="shared" si="34"/>
        <v>1088</v>
      </c>
      <c r="B1127" s="308" t="s">
        <v>2253</v>
      </c>
      <c r="C1127" s="47" t="s">
        <v>2231</v>
      </c>
      <c r="D1127" s="309">
        <v>2010.07</v>
      </c>
      <c r="E1127" s="310" t="s">
        <v>428</v>
      </c>
      <c r="F1127" s="311">
        <v>1180</v>
      </c>
      <c r="G1127" s="311">
        <v>2048</v>
      </c>
      <c r="H1127" s="312" t="s">
        <v>2</v>
      </c>
      <c r="I1127" s="313" t="s">
        <v>53</v>
      </c>
      <c r="J1127" s="27"/>
      <c r="K1127" s="231"/>
    </row>
    <row r="1128" spans="1:11" s="5" customFormat="1" ht="33" customHeight="1" x14ac:dyDescent="0.2">
      <c r="A1128" s="323">
        <f t="shared" si="34"/>
        <v>1089</v>
      </c>
      <c r="B1128" s="308" t="s">
        <v>2254</v>
      </c>
      <c r="C1128" s="47" t="s">
        <v>2231</v>
      </c>
      <c r="D1128" s="309" t="s">
        <v>2255</v>
      </c>
      <c r="E1128" s="310" t="s">
        <v>439</v>
      </c>
      <c r="F1128" s="311">
        <v>1388</v>
      </c>
      <c r="G1128" s="311">
        <v>2051</v>
      </c>
      <c r="H1128" s="171" t="s">
        <v>2</v>
      </c>
      <c r="I1128" s="325" t="s">
        <v>53</v>
      </c>
      <c r="J1128" s="127"/>
      <c r="K1128" s="231"/>
    </row>
    <row r="1129" spans="1:11" s="5" customFormat="1" ht="33" customHeight="1" x14ac:dyDescent="0.2">
      <c r="A1129" s="323">
        <f t="shared" si="34"/>
        <v>1090</v>
      </c>
      <c r="B1129" s="308" t="s">
        <v>2256</v>
      </c>
      <c r="C1129" s="22" t="s">
        <v>2235</v>
      </c>
      <c r="D1129" s="309">
        <v>2010.11</v>
      </c>
      <c r="E1129" s="310" t="s">
        <v>442</v>
      </c>
      <c r="F1129" s="311">
        <v>1222</v>
      </c>
      <c r="G1129" s="311">
        <v>1551</v>
      </c>
      <c r="H1129" s="326" t="s">
        <v>2</v>
      </c>
      <c r="I1129" s="325" t="s">
        <v>53</v>
      </c>
      <c r="J1129" s="127"/>
      <c r="K1129" s="231"/>
    </row>
    <row r="1130" spans="1:11" s="5" customFormat="1" ht="33" customHeight="1" x14ac:dyDescent="0.2">
      <c r="A1130" s="323">
        <f t="shared" si="34"/>
        <v>1091</v>
      </c>
      <c r="B1130" s="308" t="s">
        <v>2257</v>
      </c>
      <c r="C1130" s="47" t="s">
        <v>877</v>
      </c>
      <c r="D1130" s="309">
        <v>2011.01</v>
      </c>
      <c r="E1130" s="310" t="s">
        <v>446</v>
      </c>
      <c r="F1130" s="311">
        <v>1334</v>
      </c>
      <c r="G1130" s="311">
        <v>1725</v>
      </c>
      <c r="H1130" s="312" t="s">
        <v>2</v>
      </c>
      <c r="I1130" s="313" t="s">
        <v>53</v>
      </c>
      <c r="J1130" s="27"/>
      <c r="K1130" s="231"/>
    </row>
    <row r="1131" spans="1:11" s="5" customFormat="1" ht="33" customHeight="1" x14ac:dyDescent="0.2">
      <c r="A1131" s="323">
        <f t="shared" si="34"/>
        <v>1092</v>
      </c>
      <c r="B1131" s="308" t="s">
        <v>2258</v>
      </c>
      <c r="C1131" s="47" t="s">
        <v>2231</v>
      </c>
      <c r="D1131" s="309">
        <v>2011.01</v>
      </c>
      <c r="E1131" s="310" t="s">
        <v>507</v>
      </c>
      <c r="F1131" s="311">
        <v>1290</v>
      </c>
      <c r="G1131" s="311">
        <v>1649</v>
      </c>
      <c r="H1131" s="312" t="s">
        <v>2</v>
      </c>
      <c r="I1131" s="313" t="s">
        <v>53</v>
      </c>
      <c r="J1131" s="27"/>
      <c r="K1131" s="231"/>
    </row>
    <row r="1132" spans="1:11" s="5" customFormat="1" ht="33" customHeight="1" x14ac:dyDescent="0.2">
      <c r="A1132" s="323">
        <f t="shared" si="34"/>
        <v>1093</v>
      </c>
      <c r="B1132" s="308" t="s">
        <v>2259</v>
      </c>
      <c r="C1132" s="22" t="s">
        <v>2231</v>
      </c>
      <c r="D1132" s="309">
        <v>2011.03</v>
      </c>
      <c r="E1132" s="310" t="s">
        <v>317</v>
      </c>
      <c r="F1132" s="311">
        <v>1348</v>
      </c>
      <c r="G1132" s="311">
        <v>1835</v>
      </c>
      <c r="H1132" s="172" t="s">
        <v>2</v>
      </c>
      <c r="I1132" s="313" t="s">
        <v>53</v>
      </c>
      <c r="J1132" s="127"/>
      <c r="K1132" s="231"/>
    </row>
    <row r="1133" spans="1:11" s="5" customFormat="1" ht="33" customHeight="1" x14ac:dyDescent="0.2">
      <c r="A1133" s="323">
        <f t="shared" si="34"/>
        <v>1094</v>
      </c>
      <c r="B1133" s="308" t="s">
        <v>2260</v>
      </c>
      <c r="C1133" s="308" t="s">
        <v>2231</v>
      </c>
      <c r="D1133" s="309">
        <v>2011.03</v>
      </c>
      <c r="E1133" s="310" t="s">
        <v>449</v>
      </c>
      <c r="F1133" s="311">
        <v>1334</v>
      </c>
      <c r="G1133" s="311">
        <v>1699</v>
      </c>
      <c r="H1133" s="312" t="s">
        <v>42</v>
      </c>
      <c r="I1133" s="313" t="s">
        <v>53</v>
      </c>
      <c r="J1133" s="27"/>
      <c r="K1133" s="231"/>
    </row>
    <row r="1134" spans="1:11" s="5" customFormat="1" ht="33" customHeight="1" x14ac:dyDescent="0.2">
      <c r="A1134" s="323">
        <f t="shared" si="34"/>
        <v>1095</v>
      </c>
      <c r="B1134" s="308" t="s">
        <v>2261</v>
      </c>
      <c r="C1134" s="22" t="s">
        <v>2262</v>
      </c>
      <c r="D1134" s="309">
        <v>2011.11</v>
      </c>
      <c r="E1134" s="310" t="s">
        <v>394</v>
      </c>
      <c r="F1134" s="311">
        <v>1282</v>
      </c>
      <c r="G1134" s="311">
        <v>1603</v>
      </c>
      <c r="H1134" s="312" t="s">
        <v>936</v>
      </c>
      <c r="I1134" s="313" t="s">
        <v>53</v>
      </c>
      <c r="J1134" s="27"/>
      <c r="K1134" s="231"/>
    </row>
    <row r="1135" spans="1:11" s="5" customFormat="1" ht="33" customHeight="1" x14ac:dyDescent="0.2">
      <c r="A1135" s="323">
        <f t="shared" si="34"/>
        <v>1096</v>
      </c>
      <c r="B1135" s="308" t="s">
        <v>2263</v>
      </c>
      <c r="C1135" s="22" t="s">
        <v>2249</v>
      </c>
      <c r="D1135" s="309">
        <v>2012.01</v>
      </c>
      <c r="E1135" s="310" t="s">
        <v>405</v>
      </c>
      <c r="F1135" s="311">
        <v>763</v>
      </c>
      <c r="G1135" s="311">
        <v>1252</v>
      </c>
      <c r="H1135" s="312" t="s">
        <v>1183</v>
      </c>
      <c r="I1135" s="313" t="s">
        <v>53</v>
      </c>
      <c r="J1135" s="27"/>
      <c r="K1135" s="231"/>
    </row>
    <row r="1136" spans="1:11" s="5" customFormat="1" ht="33" customHeight="1" x14ac:dyDescent="0.2">
      <c r="A1136" s="323">
        <f t="shared" si="34"/>
        <v>1097</v>
      </c>
      <c r="B1136" s="308" t="s">
        <v>2264</v>
      </c>
      <c r="C1136" s="22" t="s">
        <v>2231</v>
      </c>
      <c r="D1136" s="309">
        <v>2012.04</v>
      </c>
      <c r="E1136" s="310" t="s">
        <v>172</v>
      </c>
      <c r="F1136" s="311">
        <v>1167</v>
      </c>
      <c r="G1136" s="311">
        <v>1752</v>
      </c>
      <c r="H1136" s="312" t="s">
        <v>2</v>
      </c>
      <c r="I1136" s="313" t="s">
        <v>53</v>
      </c>
      <c r="J1136" s="27"/>
      <c r="K1136" s="231"/>
    </row>
    <row r="1137" spans="1:11" s="5" customFormat="1" ht="33" customHeight="1" x14ac:dyDescent="0.2">
      <c r="A1137" s="323">
        <f t="shared" si="34"/>
        <v>1098</v>
      </c>
      <c r="B1137" s="308" t="s">
        <v>2265</v>
      </c>
      <c r="C1137" s="47" t="s">
        <v>2231</v>
      </c>
      <c r="D1137" s="324">
        <v>2012.06</v>
      </c>
      <c r="E1137" s="310" t="s">
        <v>417</v>
      </c>
      <c r="F1137" s="311">
        <v>1445</v>
      </c>
      <c r="G1137" s="311">
        <v>1525</v>
      </c>
      <c r="H1137" s="312" t="s">
        <v>2</v>
      </c>
      <c r="I1137" s="313" t="s">
        <v>53</v>
      </c>
      <c r="J1137" s="27"/>
      <c r="K1137" s="231"/>
    </row>
    <row r="1138" spans="1:11" s="5" customFormat="1" ht="33" customHeight="1" x14ac:dyDescent="0.2">
      <c r="A1138" s="323">
        <f t="shared" si="34"/>
        <v>1099</v>
      </c>
      <c r="B1138" s="308" t="s">
        <v>2266</v>
      </c>
      <c r="C1138" s="22" t="s">
        <v>2231</v>
      </c>
      <c r="D1138" s="324">
        <v>2012.08</v>
      </c>
      <c r="E1138" s="310" t="s">
        <v>135</v>
      </c>
      <c r="F1138" s="311">
        <v>1302</v>
      </c>
      <c r="G1138" s="311">
        <v>1763</v>
      </c>
      <c r="H1138" s="312" t="s">
        <v>936</v>
      </c>
      <c r="I1138" s="313" t="s">
        <v>53</v>
      </c>
      <c r="J1138" s="27"/>
      <c r="K1138" s="231"/>
    </row>
    <row r="1139" spans="1:11" s="5" customFormat="1" ht="33" customHeight="1" x14ac:dyDescent="0.2">
      <c r="A1139" s="323">
        <f t="shared" si="34"/>
        <v>1100</v>
      </c>
      <c r="B1139" s="308" t="s">
        <v>2267</v>
      </c>
      <c r="C1139" s="47" t="s">
        <v>2235</v>
      </c>
      <c r="D1139" s="324">
        <v>2012.09</v>
      </c>
      <c r="E1139" s="310" t="s">
        <v>364</v>
      </c>
      <c r="F1139" s="311">
        <v>1036</v>
      </c>
      <c r="G1139" s="311">
        <v>1294</v>
      </c>
      <c r="H1139" s="172" t="s">
        <v>936</v>
      </c>
      <c r="I1139" s="313" t="s">
        <v>53</v>
      </c>
      <c r="J1139" s="27"/>
      <c r="K1139" s="231"/>
    </row>
    <row r="1140" spans="1:11" s="5" customFormat="1" ht="33" customHeight="1" x14ac:dyDescent="0.2">
      <c r="A1140" s="323">
        <f t="shared" si="34"/>
        <v>1101</v>
      </c>
      <c r="B1140" s="187" t="s">
        <v>2268</v>
      </c>
      <c r="C1140" s="22" t="s">
        <v>2235</v>
      </c>
      <c r="D1140" s="324">
        <v>2012.12</v>
      </c>
      <c r="E1140" s="310" t="s">
        <v>372</v>
      </c>
      <c r="F1140" s="311">
        <v>2331</v>
      </c>
      <c r="G1140" s="311">
        <v>2154</v>
      </c>
      <c r="H1140" s="312" t="s">
        <v>1078</v>
      </c>
      <c r="I1140" s="313" t="s">
        <v>53</v>
      </c>
      <c r="J1140" s="27"/>
      <c r="K1140" s="231"/>
    </row>
    <row r="1141" spans="1:11" s="5" customFormat="1" ht="33" customHeight="1" x14ac:dyDescent="0.2">
      <c r="A1141" s="323">
        <f t="shared" si="34"/>
        <v>1102</v>
      </c>
      <c r="B1141" s="187" t="s">
        <v>2269</v>
      </c>
      <c r="C1141" s="308" t="s">
        <v>2231</v>
      </c>
      <c r="D1141" s="324">
        <v>2012.12</v>
      </c>
      <c r="E1141" s="310" t="s">
        <v>86</v>
      </c>
      <c r="F1141" s="311">
        <v>1302</v>
      </c>
      <c r="G1141" s="311">
        <v>1826</v>
      </c>
      <c r="H1141" s="172" t="s">
        <v>901</v>
      </c>
      <c r="I1141" s="313" t="s">
        <v>53</v>
      </c>
      <c r="J1141" s="27"/>
      <c r="K1141" s="231"/>
    </row>
    <row r="1142" spans="1:11" s="5" customFormat="1" ht="33" customHeight="1" x14ac:dyDescent="0.2">
      <c r="A1142" s="323">
        <f t="shared" si="34"/>
        <v>1103</v>
      </c>
      <c r="B1142" s="187" t="s">
        <v>2270</v>
      </c>
      <c r="C1142" s="308" t="s">
        <v>2271</v>
      </c>
      <c r="D1142" s="324">
        <v>2013.01</v>
      </c>
      <c r="E1142" s="310" t="s">
        <v>369</v>
      </c>
      <c r="F1142" s="311">
        <v>1231</v>
      </c>
      <c r="G1142" s="311">
        <v>1975</v>
      </c>
      <c r="H1142" s="172" t="s">
        <v>936</v>
      </c>
      <c r="I1142" s="313" t="s">
        <v>53</v>
      </c>
      <c r="J1142" s="27"/>
      <c r="K1142" s="231"/>
    </row>
    <row r="1143" spans="1:11" s="5" customFormat="1" ht="33" customHeight="1" x14ac:dyDescent="0.2">
      <c r="A1143" s="323">
        <f t="shared" si="34"/>
        <v>1104</v>
      </c>
      <c r="B1143" s="187" t="s">
        <v>2272</v>
      </c>
      <c r="C1143" s="308" t="s">
        <v>2271</v>
      </c>
      <c r="D1143" s="324">
        <v>2013.04</v>
      </c>
      <c r="E1143" s="310" t="s">
        <v>126</v>
      </c>
      <c r="F1143" s="311">
        <v>1555</v>
      </c>
      <c r="G1143" s="311">
        <v>2622</v>
      </c>
      <c r="H1143" s="312" t="s">
        <v>2218</v>
      </c>
      <c r="I1143" s="313" t="s">
        <v>53</v>
      </c>
      <c r="J1143" s="27"/>
      <c r="K1143" s="231"/>
    </row>
    <row r="1144" spans="1:11" s="5" customFormat="1" ht="33" customHeight="1" x14ac:dyDescent="0.2">
      <c r="A1144" s="323">
        <f t="shared" si="34"/>
        <v>1105</v>
      </c>
      <c r="B1144" s="187" t="s">
        <v>2273</v>
      </c>
      <c r="C1144" s="22" t="s">
        <v>2235</v>
      </c>
      <c r="D1144" s="324">
        <v>2013.04</v>
      </c>
      <c r="E1144" s="310" t="s">
        <v>340</v>
      </c>
      <c r="F1144" s="311">
        <v>2126</v>
      </c>
      <c r="G1144" s="311">
        <v>3162</v>
      </c>
      <c r="H1144" s="312" t="s">
        <v>1987</v>
      </c>
      <c r="I1144" s="313" t="s">
        <v>53</v>
      </c>
      <c r="J1144" s="27"/>
      <c r="K1144" s="231"/>
    </row>
    <row r="1145" spans="1:11" s="5" customFormat="1" ht="33" customHeight="1" x14ac:dyDescent="0.2">
      <c r="A1145" s="323">
        <f t="shared" si="34"/>
        <v>1106</v>
      </c>
      <c r="B1145" s="187" t="s">
        <v>2274</v>
      </c>
      <c r="C1145" s="22" t="s">
        <v>2231</v>
      </c>
      <c r="D1145" s="324">
        <v>2013.07</v>
      </c>
      <c r="E1145" s="310" t="s">
        <v>166</v>
      </c>
      <c r="F1145" s="311">
        <v>1265</v>
      </c>
      <c r="G1145" s="311">
        <v>2174</v>
      </c>
      <c r="H1145" s="312" t="s">
        <v>2212</v>
      </c>
      <c r="I1145" s="313" t="s">
        <v>53</v>
      </c>
      <c r="J1145" s="27"/>
      <c r="K1145" s="231"/>
    </row>
    <row r="1146" spans="1:11" s="5" customFormat="1" ht="33" customHeight="1" x14ac:dyDescent="0.2">
      <c r="A1146" s="323">
        <f t="shared" si="34"/>
        <v>1107</v>
      </c>
      <c r="B1146" s="187" t="s">
        <v>2275</v>
      </c>
      <c r="C1146" s="22" t="s">
        <v>2276</v>
      </c>
      <c r="D1146" s="324">
        <v>2013.08</v>
      </c>
      <c r="E1146" s="310" t="s">
        <v>261</v>
      </c>
      <c r="F1146" s="311">
        <v>1163</v>
      </c>
      <c r="G1146" s="311">
        <v>2274</v>
      </c>
      <c r="H1146" s="312" t="s">
        <v>2218</v>
      </c>
      <c r="I1146" s="313" t="s">
        <v>53</v>
      </c>
      <c r="J1146" s="27"/>
      <c r="K1146" s="231"/>
    </row>
    <row r="1147" spans="1:11" s="5" customFormat="1" ht="33" customHeight="1" x14ac:dyDescent="0.2">
      <c r="A1147" s="323">
        <f t="shared" si="34"/>
        <v>1108</v>
      </c>
      <c r="B1147" s="187" t="s">
        <v>2277</v>
      </c>
      <c r="C1147" s="308" t="s">
        <v>2235</v>
      </c>
      <c r="D1147" s="324">
        <v>2013.08</v>
      </c>
      <c r="E1147" s="310" t="s">
        <v>349</v>
      </c>
      <c r="F1147" s="311">
        <v>2051</v>
      </c>
      <c r="G1147" s="311">
        <v>1863</v>
      </c>
      <c r="H1147" s="312" t="s">
        <v>957</v>
      </c>
      <c r="I1147" s="313" t="s">
        <v>53</v>
      </c>
      <c r="J1147" s="27"/>
      <c r="K1147" s="231"/>
    </row>
    <row r="1148" spans="1:11" s="5" customFormat="1" ht="33" customHeight="1" x14ac:dyDescent="0.2">
      <c r="A1148" s="323">
        <f t="shared" si="34"/>
        <v>1109</v>
      </c>
      <c r="B1148" s="308" t="s">
        <v>2278</v>
      </c>
      <c r="C1148" s="47" t="s">
        <v>2235</v>
      </c>
      <c r="D1148" s="309">
        <v>2013.12</v>
      </c>
      <c r="E1148" s="204" t="s">
        <v>237</v>
      </c>
      <c r="F1148" s="189">
        <v>1378</v>
      </c>
      <c r="G1148" s="311">
        <v>2390</v>
      </c>
      <c r="H1148" s="172" t="s">
        <v>901</v>
      </c>
      <c r="I1148" s="313" t="s">
        <v>53</v>
      </c>
      <c r="J1148" s="45"/>
      <c r="K1148" s="231"/>
    </row>
    <row r="1149" spans="1:11" s="5" customFormat="1" ht="33" customHeight="1" x14ac:dyDescent="0.2">
      <c r="A1149" s="323">
        <f t="shared" si="34"/>
        <v>1110</v>
      </c>
      <c r="B1149" s="187" t="s">
        <v>2279</v>
      </c>
      <c r="C1149" s="308" t="s">
        <v>2231</v>
      </c>
      <c r="D1149" s="309">
        <v>2014.03</v>
      </c>
      <c r="E1149" s="204" t="s">
        <v>145</v>
      </c>
      <c r="F1149" s="327">
        <v>789</v>
      </c>
      <c r="G1149" s="311">
        <v>1392</v>
      </c>
      <c r="H1149" s="312" t="s">
        <v>1987</v>
      </c>
      <c r="I1149" s="313" t="s">
        <v>53</v>
      </c>
      <c r="J1149" s="45"/>
      <c r="K1149" s="231"/>
    </row>
    <row r="1150" spans="1:11" s="5" customFormat="1" ht="33" customHeight="1" x14ac:dyDescent="0.2">
      <c r="A1150" s="323">
        <f t="shared" si="34"/>
        <v>1111</v>
      </c>
      <c r="B1150" s="187" t="s">
        <v>2280</v>
      </c>
      <c r="C1150" s="22" t="s">
        <v>2281</v>
      </c>
      <c r="D1150" s="309">
        <v>2014.05</v>
      </c>
      <c r="E1150" s="204" t="s">
        <v>329</v>
      </c>
      <c r="F1150" s="327">
        <v>2540</v>
      </c>
      <c r="G1150" s="311">
        <v>3294</v>
      </c>
      <c r="H1150" s="312" t="s">
        <v>1078</v>
      </c>
      <c r="I1150" s="313" t="s">
        <v>53</v>
      </c>
      <c r="J1150" s="45"/>
      <c r="K1150" s="231"/>
    </row>
    <row r="1151" spans="1:11" s="5" customFormat="1" ht="33" customHeight="1" x14ac:dyDescent="0.2">
      <c r="A1151" s="323">
        <f t="shared" si="34"/>
        <v>1112</v>
      </c>
      <c r="B1151" s="187" t="s">
        <v>2282</v>
      </c>
      <c r="C1151" s="47" t="s">
        <v>2281</v>
      </c>
      <c r="D1151" s="309">
        <v>2014.05</v>
      </c>
      <c r="E1151" s="204" t="s">
        <v>239</v>
      </c>
      <c r="F1151" s="327">
        <v>1467</v>
      </c>
      <c r="G1151" s="311">
        <v>2013</v>
      </c>
      <c r="H1151" s="312" t="s">
        <v>859</v>
      </c>
      <c r="I1151" s="313" t="s">
        <v>53</v>
      </c>
      <c r="J1151" s="45"/>
      <c r="K1151" s="231"/>
    </row>
    <row r="1152" spans="1:11" s="5" customFormat="1" ht="33" customHeight="1" x14ac:dyDescent="0.2">
      <c r="A1152" s="323">
        <f t="shared" si="34"/>
        <v>1113</v>
      </c>
      <c r="B1152" s="187" t="s">
        <v>2283</v>
      </c>
      <c r="C1152" s="308" t="s">
        <v>2271</v>
      </c>
      <c r="D1152" s="309">
        <v>2014.06</v>
      </c>
      <c r="E1152" s="204" t="s">
        <v>281</v>
      </c>
      <c r="F1152" s="327">
        <v>977</v>
      </c>
      <c r="G1152" s="311">
        <v>1844</v>
      </c>
      <c r="H1152" s="312" t="s">
        <v>1987</v>
      </c>
      <c r="I1152" s="313" t="s">
        <v>53</v>
      </c>
      <c r="J1152" s="45"/>
      <c r="K1152" s="231"/>
    </row>
    <row r="1153" spans="1:11" s="5" customFormat="1" ht="33" customHeight="1" x14ac:dyDescent="0.2">
      <c r="A1153" s="323">
        <f t="shared" si="34"/>
        <v>1114</v>
      </c>
      <c r="B1153" s="308" t="s">
        <v>2284</v>
      </c>
      <c r="C1153" s="308" t="s">
        <v>2235</v>
      </c>
      <c r="D1153" s="309">
        <v>2014.08</v>
      </c>
      <c r="E1153" s="310" t="s">
        <v>295</v>
      </c>
      <c r="F1153" s="311">
        <v>1379</v>
      </c>
      <c r="G1153" s="311">
        <v>2716</v>
      </c>
      <c r="H1153" s="312" t="s">
        <v>1987</v>
      </c>
      <c r="I1153" s="313" t="s">
        <v>53</v>
      </c>
      <c r="J1153" s="27"/>
      <c r="K1153" s="231"/>
    </row>
    <row r="1154" spans="1:11" ht="33" customHeight="1" x14ac:dyDescent="0.2">
      <c r="A1154" s="323">
        <f t="shared" si="34"/>
        <v>1115</v>
      </c>
      <c r="B1154" s="308" t="s">
        <v>2285</v>
      </c>
      <c r="C1154" s="308" t="s">
        <v>2235</v>
      </c>
      <c r="D1154" s="309">
        <v>2014.09</v>
      </c>
      <c r="E1154" s="310" t="s">
        <v>142</v>
      </c>
      <c r="F1154" s="311">
        <v>1405</v>
      </c>
      <c r="G1154" s="311">
        <v>2749</v>
      </c>
      <c r="H1154" s="172" t="s">
        <v>859</v>
      </c>
      <c r="I1154" s="313" t="s">
        <v>53</v>
      </c>
    </row>
    <row r="1155" spans="1:11" ht="33" customHeight="1" x14ac:dyDescent="0.2">
      <c r="A1155" s="323">
        <f t="shared" si="34"/>
        <v>1116</v>
      </c>
      <c r="B1155" s="308" t="s">
        <v>2286</v>
      </c>
      <c r="C1155" s="22" t="s">
        <v>2281</v>
      </c>
      <c r="D1155" s="309">
        <v>2014.09</v>
      </c>
      <c r="E1155" s="310" t="s">
        <v>294</v>
      </c>
      <c r="F1155" s="311">
        <v>1446</v>
      </c>
      <c r="G1155" s="311">
        <v>1446</v>
      </c>
      <c r="H1155" s="172" t="s">
        <v>901</v>
      </c>
      <c r="I1155" s="313" t="s">
        <v>53</v>
      </c>
    </row>
    <row r="1156" spans="1:11" ht="33" customHeight="1" x14ac:dyDescent="0.2">
      <c r="A1156" s="323">
        <f t="shared" si="34"/>
        <v>1117</v>
      </c>
      <c r="B1156" s="308" t="s">
        <v>2287</v>
      </c>
      <c r="C1156" s="47" t="s">
        <v>877</v>
      </c>
      <c r="D1156" s="309" t="s">
        <v>2215</v>
      </c>
      <c r="E1156" s="310" t="s">
        <v>253</v>
      </c>
      <c r="F1156" s="311">
        <v>676</v>
      </c>
      <c r="G1156" s="311">
        <v>1366</v>
      </c>
      <c r="H1156" s="312" t="s">
        <v>1078</v>
      </c>
      <c r="I1156" s="313" t="s">
        <v>53</v>
      </c>
    </row>
    <row r="1157" spans="1:11" ht="33" customHeight="1" x14ac:dyDescent="0.2">
      <c r="A1157" s="323">
        <f t="shared" si="34"/>
        <v>1118</v>
      </c>
      <c r="B1157" s="308" t="s">
        <v>2288</v>
      </c>
      <c r="C1157" s="308" t="s">
        <v>2281</v>
      </c>
      <c r="D1157" s="309">
        <v>2015.02</v>
      </c>
      <c r="E1157" s="310" t="s">
        <v>146</v>
      </c>
      <c r="F1157" s="311">
        <v>1768</v>
      </c>
      <c r="G1157" s="311">
        <v>3104</v>
      </c>
      <c r="H1157" s="172" t="s">
        <v>936</v>
      </c>
      <c r="I1157" s="313" t="s">
        <v>53</v>
      </c>
    </row>
    <row r="1158" spans="1:11" ht="33" customHeight="1" x14ac:dyDescent="0.2">
      <c r="A1158" s="323">
        <f t="shared" si="34"/>
        <v>1119</v>
      </c>
      <c r="B1158" s="187" t="s">
        <v>2289</v>
      </c>
      <c r="C1158" s="47" t="s">
        <v>877</v>
      </c>
      <c r="D1158" s="309">
        <v>2015.02</v>
      </c>
      <c r="E1158" s="188" t="s">
        <v>206</v>
      </c>
      <c r="F1158" s="189">
        <v>1602</v>
      </c>
      <c r="G1158" s="189">
        <v>3276</v>
      </c>
      <c r="H1158" s="190" t="s">
        <v>957</v>
      </c>
      <c r="I1158" s="191" t="s">
        <v>53</v>
      </c>
      <c r="J1158" s="46"/>
    </row>
    <row r="1159" spans="1:11" ht="33" customHeight="1" x14ac:dyDescent="0.2">
      <c r="A1159" s="323">
        <f t="shared" si="34"/>
        <v>1120</v>
      </c>
      <c r="B1159" s="187" t="s">
        <v>2290</v>
      </c>
      <c r="C1159" s="47" t="s">
        <v>2291</v>
      </c>
      <c r="D1159" s="309">
        <v>2015.04</v>
      </c>
      <c r="E1159" s="188" t="s">
        <v>151</v>
      </c>
      <c r="F1159" s="189">
        <v>1355</v>
      </c>
      <c r="G1159" s="189">
        <v>2292</v>
      </c>
      <c r="H1159" s="190" t="s">
        <v>853</v>
      </c>
      <c r="I1159" s="191" t="s">
        <v>53</v>
      </c>
      <c r="J1159" s="46"/>
    </row>
    <row r="1160" spans="1:11" ht="33" customHeight="1" x14ac:dyDescent="0.2">
      <c r="A1160" s="323">
        <f t="shared" si="34"/>
        <v>1121</v>
      </c>
      <c r="B1160" s="187" t="s">
        <v>2292</v>
      </c>
      <c r="C1160" s="47" t="s">
        <v>877</v>
      </c>
      <c r="D1160" s="309">
        <v>2015.07</v>
      </c>
      <c r="E1160" s="188" t="s">
        <v>87</v>
      </c>
      <c r="F1160" s="189">
        <v>1191</v>
      </c>
      <c r="G1160" s="189">
        <v>2356</v>
      </c>
      <c r="H1160" s="190" t="s">
        <v>1078</v>
      </c>
      <c r="I1160" s="191" t="s">
        <v>53</v>
      </c>
      <c r="J1160" s="46"/>
    </row>
    <row r="1161" spans="1:11" ht="33" customHeight="1" x14ac:dyDescent="0.2">
      <c r="A1161" s="323">
        <f t="shared" si="34"/>
        <v>1122</v>
      </c>
      <c r="B1161" s="187" t="s">
        <v>2293</v>
      </c>
      <c r="C1161" s="308" t="s">
        <v>2249</v>
      </c>
      <c r="D1161" s="309">
        <v>2015.07</v>
      </c>
      <c r="E1161" s="188" t="s">
        <v>117</v>
      </c>
      <c r="F1161" s="189">
        <v>1510</v>
      </c>
      <c r="G1161" s="189">
        <v>2117</v>
      </c>
      <c r="H1161" s="190" t="s">
        <v>1078</v>
      </c>
      <c r="I1161" s="191" t="s">
        <v>53</v>
      </c>
      <c r="J1161" s="46"/>
    </row>
    <row r="1162" spans="1:11" ht="33" customHeight="1" x14ac:dyDescent="0.2">
      <c r="A1162" s="323">
        <f t="shared" si="34"/>
        <v>1123</v>
      </c>
      <c r="B1162" s="187" t="s">
        <v>2294</v>
      </c>
      <c r="C1162" s="308" t="s">
        <v>2249</v>
      </c>
      <c r="D1162" s="309">
        <v>2015.09</v>
      </c>
      <c r="E1162" s="188" t="s">
        <v>228</v>
      </c>
      <c r="F1162" s="189">
        <v>1860</v>
      </c>
      <c r="G1162" s="189">
        <v>2467</v>
      </c>
      <c r="H1162" s="200" t="s">
        <v>859</v>
      </c>
      <c r="I1162" s="191" t="s">
        <v>53</v>
      </c>
      <c r="J1162" s="46"/>
    </row>
    <row r="1163" spans="1:11" ht="33" customHeight="1" x14ac:dyDescent="0.2">
      <c r="A1163" s="323">
        <f t="shared" si="34"/>
        <v>1124</v>
      </c>
      <c r="B1163" s="187" t="s">
        <v>2295</v>
      </c>
      <c r="C1163" s="22" t="s">
        <v>2235</v>
      </c>
      <c r="D1163" s="309" t="s">
        <v>1153</v>
      </c>
      <c r="E1163" s="188" t="s">
        <v>239</v>
      </c>
      <c r="F1163" s="189">
        <v>1457</v>
      </c>
      <c r="G1163" s="189">
        <v>2163</v>
      </c>
      <c r="H1163" s="190" t="s">
        <v>901</v>
      </c>
      <c r="I1163" s="191" t="s">
        <v>53</v>
      </c>
      <c r="J1163" s="45"/>
    </row>
    <row r="1164" spans="1:11" ht="33" customHeight="1" x14ac:dyDescent="0.2">
      <c r="A1164" s="323">
        <f t="shared" si="34"/>
        <v>1125</v>
      </c>
      <c r="B1164" s="187" t="s">
        <v>2296</v>
      </c>
      <c r="C1164" s="22" t="s">
        <v>2271</v>
      </c>
      <c r="D1164" s="309" t="s">
        <v>1153</v>
      </c>
      <c r="E1164" s="188" t="s">
        <v>106</v>
      </c>
      <c r="F1164" s="189">
        <v>1348</v>
      </c>
      <c r="G1164" s="189">
        <v>2222</v>
      </c>
      <c r="H1164" s="200" t="s">
        <v>2297</v>
      </c>
      <c r="I1164" s="191" t="s">
        <v>53</v>
      </c>
      <c r="J1164" s="45"/>
    </row>
    <row r="1165" spans="1:11" ht="33" customHeight="1" x14ac:dyDescent="0.2">
      <c r="A1165" s="323">
        <f t="shared" si="34"/>
        <v>1126</v>
      </c>
      <c r="B1165" s="187" t="s">
        <v>2298</v>
      </c>
      <c r="C1165" s="308" t="s">
        <v>2249</v>
      </c>
      <c r="D1165" s="309">
        <v>2015.11</v>
      </c>
      <c r="E1165" s="188" t="s">
        <v>241</v>
      </c>
      <c r="F1165" s="189">
        <v>1548</v>
      </c>
      <c r="G1165" s="189">
        <v>3317</v>
      </c>
      <c r="H1165" s="190" t="s">
        <v>853</v>
      </c>
      <c r="I1165" s="191" t="s">
        <v>53</v>
      </c>
      <c r="J1165" s="46"/>
    </row>
    <row r="1166" spans="1:11" ht="33" customHeight="1" x14ac:dyDescent="0.2">
      <c r="A1166" s="323">
        <f t="shared" si="34"/>
        <v>1127</v>
      </c>
      <c r="B1166" s="187" t="s">
        <v>2299</v>
      </c>
      <c r="C1166" s="47" t="s">
        <v>2281</v>
      </c>
      <c r="D1166" s="309">
        <v>2015.11</v>
      </c>
      <c r="E1166" s="188" t="s">
        <v>243</v>
      </c>
      <c r="F1166" s="189">
        <v>1029</v>
      </c>
      <c r="G1166" s="189">
        <v>1803</v>
      </c>
      <c r="H1166" s="190" t="s">
        <v>853</v>
      </c>
      <c r="I1166" s="191" t="s">
        <v>53</v>
      </c>
      <c r="J1166" s="46"/>
    </row>
    <row r="1167" spans="1:11" ht="33" customHeight="1" x14ac:dyDescent="0.2">
      <c r="A1167" s="323">
        <f t="shared" si="34"/>
        <v>1128</v>
      </c>
      <c r="B1167" s="187" t="s">
        <v>2300</v>
      </c>
      <c r="C1167" s="22" t="s">
        <v>877</v>
      </c>
      <c r="D1167" s="309">
        <v>2016.02</v>
      </c>
      <c r="E1167" s="188" t="s">
        <v>206</v>
      </c>
      <c r="F1167" s="189">
        <v>1469</v>
      </c>
      <c r="G1167" s="189">
        <v>3586</v>
      </c>
      <c r="H1167" s="190" t="s">
        <v>853</v>
      </c>
      <c r="I1167" s="191" t="s">
        <v>53</v>
      </c>
      <c r="J1167" s="46"/>
    </row>
    <row r="1168" spans="1:11" ht="33" customHeight="1" x14ac:dyDescent="0.2">
      <c r="A1168" s="323">
        <f t="shared" si="34"/>
        <v>1129</v>
      </c>
      <c r="B1168" s="187" t="s">
        <v>2301</v>
      </c>
      <c r="C1168" s="308" t="s">
        <v>877</v>
      </c>
      <c r="D1168" s="309">
        <v>2016.05</v>
      </c>
      <c r="E1168" s="188" t="s">
        <v>206</v>
      </c>
      <c r="F1168" s="189">
        <v>1460</v>
      </c>
      <c r="G1168" s="189">
        <v>3634</v>
      </c>
      <c r="H1168" s="190" t="s">
        <v>853</v>
      </c>
      <c r="I1168" s="191" t="s">
        <v>53</v>
      </c>
      <c r="J1168" s="46"/>
    </row>
    <row r="1169" spans="1:11" ht="33" customHeight="1" x14ac:dyDescent="0.2">
      <c r="A1169" s="323">
        <f t="shared" si="34"/>
        <v>1130</v>
      </c>
      <c r="B1169" s="130" t="s">
        <v>2302</v>
      </c>
      <c r="C1169" s="22" t="s">
        <v>2281</v>
      </c>
      <c r="D1169" s="255">
        <v>2016.06</v>
      </c>
      <c r="E1169" s="59" t="s">
        <v>109</v>
      </c>
      <c r="F1169" s="60">
        <v>1471</v>
      </c>
      <c r="G1169" s="60">
        <v>2363</v>
      </c>
      <c r="H1169" s="139" t="s">
        <v>901</v>
      </c>
      <c r="I1169" s="140" t="s">
        <v>53</v>
      </c>
      <c r="J1169" s="46"/>
    </row>
    <row r="1170" spans="1:11" ht="33" customHeight="1" x14ac:dyDescent="0.2">
      <c r="A1170" s="323">
        <f t="shared" si="34"/>
        <v>1131</v>
      </c>
      <c r="B1170" s="54" t="s">
        <v>2303</v>
      </c>
      <c r="C1170" s="47" t="s">
        <v>877</v>
      </c>
      <c r="D1170" s="224">
        <v>2016.08</v>
      </c>
      <c r="E1170" s="55" t="s">
        <v>139</v>
      </c>
      <c r="F1170" s="56">
        <v>1577</v>
      </c>
      <c r="G1170" s="56">
        <v>2918</v>
      </c>
      <c r="H1170" s="57" t="s">
        <v>853</v>
      </c>
      <c r="I1170" s="58" t="s">
        <v>53</v>
      </c>
      <c r="J1170" s="45"/>
    </row>
    <row r="1171" spans="1:11" ht="33" customHeight="1" x14ac:dyDescent="0.2">
      <c r="A1171" s="323">
        <f t="shared" si="34"/>
        <v>1132</v>
      </c>
      <c r="B1171" s="54" t="s">
        <v>2304</v>
      </c>
      <c r="C1171" s="47" t="s">
        <v>877</v>
      </c>
      <c r="D1171" s="224">
        <v>2016.08</v>
      </c>
      <c r="E1171" s="55" t="s">
        <v>225</v>
      </c>
      <c r="F1171" s="56">
        <v>1487</v>
      </c>
      <c r="G1171" s="56">
        <v>2278</v>
      </c>
      <c r="H1171" s="57" t="s">
        <v>957</v>
      </c>
      <c r="I1171" s="58" t="s">
        <v>53</v>
      </c>
      <c r="J1171" s="45"/>
    </row>
    <row r="1172" spans="1:11" ht="33" customHeight="1" x14ac:dyDescent="0.2">
      <c r="A1172" s="323">
        <f t="shared" si="34"/>
        <v>1133</v>
      </c>
      <c r="B1172" s="54" t="s">
        <v>2305</v>
      </c>
      <c r="C1172" s="22" t="s">
        <v>877</v>
      </c>
      <c r="D1172" s="224">
        <v>2016.09</v>
      </c>
      <c r="E1172" s="55" t="s">
        <v>106</v>
      </c>
      <c r="F1172" s="56">
        <v>1525</v>
      </c>
      <c r="G1172" s="56">
        <v>2419</v>
      </c>
      <c r="H1172" s="200" t="s">
        <v>42</v>
      </c>
      <c r="I1172" s="58" t="s">
        <v>53</v>
      </c>
      <c r="J1172" s="46"/>
    </row>
    <row r="1173" spans="1:11" s="12" customFormat="1" ht="33" customHeight="1" x14ac:dyDescent="0.2">
      <c r="A1173" s="323">
        <f t="shared" si="34"/>
        <v>1134</v>
      </c>
      <c r="B1173" s="54" t="s">
        <v>2306</v>
      </c>
      <c r="C1173" s="22" t="s">
        <v>877</v>
      </c>
      <c r="D1173" s="224" t="s">
        <v>978</v>
      </c>
      <c r="E1173" s="55" t="s">
        <v>118</v>
      </c>
      <c r="F1173" s="56">
        <v>1407</v>
      </c>
      <c r="G1173" s="56">
        <v>2396</v>
      </c>
      <c r="H1173" s="57" t="s">
        <v>42</v>
      </c>
      <c r="I1173" s="58" t="s">
        <v>53</v>
      </c>
      <c r="J1173" s="46"/>
      <c r="K1173" s="328"/>
    </row>
    <row r="1174" spans="1:11" s="12" customFormat="1" ht="33" customHeight="1" x14ac:dyDescent="0.2">
      <c r="A1174" s="323">
        <f t="shared" si="34"/>
        <v>1135</v>
      </c>
      <c r="B1174" s="54" t="s">
        <v>2307</v>
      </c>
      <c r="C1174" s="47" t="s">
        <v>2231</v>
      </c>
      <c r="D1174" s="224">
        <v>2016.11</v>
      </c>
      <c r="E1174" s="55" t="s">
        <v>146</v>
      </c>
      <c r="F1174" s="67">
        <v>1554</v>
      </c>
      <c r="G1174" s="68">
        <v>2641</v>
      </c>
      <c r="H1174" s="57" t="s">
        <v>42</v>
      </c>
      <c r="I1174" s="70" t="s">
        <v>53</v>
      </c>
      <c r="J1174" s="46"/>
      <c r="K1174" s="328"/>
    </row>
    <row r="1175" spans="1:11" s="12" customFormat="1" ht="33" customHeight="1" x14ac:dyDescent="0.2">
      <c r="A1175" s="323">
        <f t="shared" si="34"/>
        <v>1136</v>
      </c>
      <c r="B1175" s="54" t="s">
        <v>2308</v>
      </c>
      <c r="C1175" s="47" t="s">
        <v>2231</v>
      </c>
      <c r="D1175" s="224">
        <v>2016.12</v>
      </c>
      <c r="E1175" s="55" t="s">
        <v>145</v>
      </c>
      <c r="F1175" s="56">
        <v>2672</v>
      </c>
      <c r="G1175" s="56">
        <v>5849</v>
      </c>
      <c r="H1175" s="57" t="s">
        <v>42</v>
      </c>
      <c r="I1175" s="70" t="s">
        <v>53</v>
      </c>
      <c r="J1175" s="46"/>
      <c r="K1175" s="328"/>
    </row>
    <row r="1176" spans="1:11" s="12" customFormat="1" ht="33" customHeight="1" x14ac:dyDescent="0.2">
      <c r="A1176" s="323">
        <f t="shared" ref="A1176:A1239" si="35">ROW()-39</f>
        <v>1137</v>
      </c>
      <c r="B1176" s="54" t="s">
        <v>2309</v>
      </c>
      <c r="C1176" s="47" t="s">
        <v>2238</v>
      </c>
      <c r="D1176" s="224">
        <v>2017.03</v>
      </c>
      <c r="E1176" s="55" t="s">
        <v>158</v>
      </c>
      <c r="F1176" s="56">
        <v>1654</v>
      </c>
      <c r="G1176" s="56">
        <v>2658</v>
      </c>
      <c r="H1176" s="69" t="s">
        <v>853</v>
      </c>
      <c r="I1176" s="70" t="s">
        <v>53</v>
      </c>
      <c r="J1176" s="46"/>
      <c r="K1176" s="328"/>
    </row>
    <row r="1177" spans="1:11" s="12" customFormat="1" ht="33" customHeight="1" x14ac:dyDescent="0.2">
      <c r="A1177" s="323">
        <f t="shared" si="35"/>
        <v>1138</v>
      </c>
      <c r="B1177" s="54" t="s">
        <v>2310</v>
      </c>
      <c r="C1177" s="47" t="s">
        <v>877</v>
      </c>
      <c r="D1177" s="224">
        <v>2017.03</v>
      </c>
      <c r="E1177" s="55" t="s">
        <v>162</v>
      </c>
      <c r="F1177" s="56">
        <v>1942</v>
      </c>
      <c r="G1177" s="56">
        <v>3187</v>
      </c>
      <c r="H1177" s="69" t="s">
        <v>853</v>
      </c>
      <c r="I1177" s="70" t="s">
        <v>53</v>
      </c>
      <c r="J1177" s="46"/>
      <c r="K1177" s="328"/>
    </row>
    <row r="1178" spans="1:11" s="12" customFormat="1" ht="33" customHeight="1" x14ac:dyDescent="0.2">
      <c r="A1178" s="323">
        <f t="shared" si="35"/>
        <v>1139</v>
      </c>
      <c r="B1178" s="78" t="s">
        <v>2311</v>
      </c>
      <c r="C1178" s="22" t="s">
        <v>2281</v>
      </c>
      <c r="D1178" s="224">
        <v>2017.04</v>
      </c>
      <c r="E1178" s="55" t="s">
        <v>168</v>
      </c>
      <c r="F1178" s="56">
        <v>2218</v>
      </c>
      <c r="G1178" s="56">
        <v>4098</v>
      </c>
      <c r="H1178" s="57" t="s">
        <v>2312</v>
      </c>
      <c r="I1178" s="70" t="s">
        <v>53</v>
      </c>
      <c r="J1178" s="46"/>
      <c r="K1178" s="328"/>
    </row>
    <row r="1179" spans="1:11" s="12" customFormat="1" ht="33" customHeight="1" x14ac:dyDescent="0.2">
      <c r="A1179" s="323">
        <f t="shared" si="35"/>
        <v>1140</v>
      </c>
      <c r="B1179" s="78" t="s">
        <v>2313</v>
      </c>
      <c r="C1179" s="22" t="s">
        <v>2314</v>
      </c>
      <c r="D1179" s="224">
        <v>2017.04</v>
      </c>
      <c r="E1179" s="55" t="s">
        <v>173</v>
      </c>
      <c r="F1179" s="56">
        <v>1404</v>
      </c>
      <c r="G1179" s="56">
        <v>2655</v>
      </c>
      <c r="H1179" s="57" t="s">
        <v>2312</v>
      </c>
      <c r="I1179" s="70" t="s">
        <v>53</v>
      </c>
      <c r="J1179" s="46"/>
      <c r="K1179" s="328"/>
    </row>
    <row r="1180" spans="1:11" s="12" customFormat="1" ht="33" customHeight="1" x14ac:dyDescent="0.2">
      <c r="A1180" s="323">
        <f t="shared" si="35"/>
        <v>1141</v>
      </c>
      <c r="B1180" s="54" t="s">
        <v>2315</v>
      </c>
      <c r="C1180" s="47" t="s">
        <v>2281</v>
      </c>
      <c r="D1180" s="224">
        <v>2017.05</v>
      </c>
      <c r="E1180" s="55" t="s">
        <v>131</v>
      </c>
      <c r="F1180" s="56">
        <v>1096</v>
      </c>
      <c r="G1180" s="56">
        <v>3192</v>
      </c>
      <c r="H1180" s="57" t="s">
        <v>1183</v>
      </c>
      <c r="I1180" s="70" t="s">
        <v>53</v>
      </c>
      <c r="J1180" s="46"/>
      <c r="K1180" s="328"/>
    </row>
    <row r="1181" spans="1:11" s="12" customFormat="1" ht="33" customHeight="1" x14ac:dyDescent="0.2">
      <c r="A1181" s="323">
        <f t="shared" si="35"/>
        <v>1142</v>
      </c>
      <c r="B1181" s="54" t="s">
        <v>2316</v>
      </c>
      <c r="C1181" s="47" t="s">
        <v>877</v>
      </c>
      <c r="D1181" s="224">
        <v>2017.05</v>
      </c>
      <c r="E1181" s="55" t="s">
        <v>125</v>
      </c>
      <c r="F1181" s="56">
        <v>1642</v>
      </c>
      <c r="G1181" s="56">
        <v>3211</v>
      </c>
      <c r="H1181" s="200" t="s">
        <v>853</v>
      </c>
      <c r="I1181" s="70" t="s">
        <v>53</v>
      </c>
      <c r="J1181" s="46"/>
      <c r="K1181" s="328"/>
    </row>
    <row r="1182" spans="1:11" s="12" customFormat="1" ht="33" customHeight="1" x14ac:dyDescent="0.2">
      <c r="A1182" s="323">
        <f t="shared" si="35"/>
        <v>1143</v>
      </c>
      <c r="B1182" s="78" t="s">
        <v>2317</v>
      </c>
      <c r="C1182" s="47" t="s">
        <v>877</v>
      </c>
      <c r="D1182" s="224">
        <v>2017.06</v>
      </c>
      <c r="E1182" s="55" t="s">
        <v>120</v>
      </c>
      <c r="F1182" s="56">
        <v>1198</v>
      </c>
      <c r="G1182" s="56">
        <v>2446</v>
      </c>
      <c r="H1182" s="200" t="s">
        <v>2</v>
      </c>
      <c r="I1182" s="58" t="s">
        <v>53</v>
      </c>
      <c r="J1182" s="46"/>
      <c r="K1182" s="328"/>
    </row>
    <row r="1183" spans="1:11" s="12" customFormat="1" ht="33" customHeight="1" x14ac:dyDescent="0.2">
      <c r="A1183" s="323">
        <f t="shared" si="35"/>
        <v>1144</v>
      </c>
      <c r="B1183" s="78" t="s">
        <v>2318</v>
      </c>
      <c r="C1183" s="47" t="s">
        <v>877</v>
      </c>
      <c r="D1183" s="224">
        <v>2017.06</v>
      </c>
      <c r="E1183" s="55" t="s">
        <v>121</v>
      </c>
      <c r="F1183" s="56">
        <v>1431</v>
      </c>
      <c r="G1183" s="56">
        <v>2602</v>
      </c>
      <c r="H1183" s="57" t="s">
        <v>42</v>
      </c>
      <c r="I1183" s="58" t="s">
        <v>53</v>
      </c>
      <c r="J1183" s="46"/>
      <c r="K1183" s="328"/>
    </row>
    <row r="1184" spans="1:11" s="12" customFormat="1" ht="33" customHeight="1" x14ac:dyDescent="0.2">
      <c r="A1184" s="323">
        <f t="shared" si="35"/>
        <v>1145</v>
      </c>
      <c r="B1184" s="78" t="s">
        <v>2319</v>
      </c>
      <c r="C1184" s="47" t="s">
        <v>2231</v>
      </c>
      <c r="D1184" s="224">
        <v>2017.06</v>
      </c>
      <c r="E1184" s="55" t="s">
        <v>119</v>
      </c>
      <c r="F1184" s="56">
        <v>1361</v>
      </c>
      <c r="G1184" s="56">
        <v>2435</v>
      </c>
      <c r="H1184" s="57" t="s">
        <v>42</v>
      </c>
      <c r="I1184" s="58" t="s">
        <v>53</v>
      </c>
      <c r="J1184" s="46"/>
      <c r="K1184" s="328"/>
    </row>
    <row r="1185" spans="1:11" s="12" customFormat="1" ht="33" customHeight="1" x14ac:dyDescent="0.2">
      <c r="A1185" s="323">
        <f t="shared" si="35"/>
        <v>1146</v>
      </c>
      <c r="B1185" s="78" t="s">
        <v>2320</v>
      </c>
      <c r="C1185" s="22" t="s">
        <v>2314</v>
      </c>
      <c r="D1185" s="224">
        <v>2017.06</v>
      </c>
      <c r="E1185" s="55" t="s">
        <v>118</v>
      </c>
      <c r="F1185" s="56">
        <v>1365</v>
      </c>
      <c r="G1185" s="56">
        <v>2345</v>
      </c>
      <c r="H1185" s="57" t="s">
        <v>42</v>
      </c>
      <c r="I1185" s="58" t="s">
        <v>53</v>
      </c>
      <c r="J1185" s="46"/>
      <c r="K1185" s="328"/>
    </row>
    <row r="1186" spans="1:11" s="5" customFormat="1" ht="33" customHeight="1" x14ac:dyDescent="0.2">
      <c r="A1186" s="323">
        <f t="shared" si="35"/>
        <v>1147</v>
      </c>
      <c r="B1186" s="78" t="s">
        <v>2321</v>
      </c>
      <c r="C1186" s="47" t="s">
        <v>877</v>
      </c>
      <c r="D1186" s="224">
        <v>2017.06</v>
      </c>
      <c r="E1186" s="55" t="s">
        <v>114</v>
      </c>
      <c r="F1186" s="56">
        <v>2366</v>
      </c>
      <c r="G1186" s="56">
        <v>3843</v>
      </c>
      <c r="H1186" s="57" t="s">
        <v>42</v>
      </c>
      <c r="I1186" s="58" t="s">
        <v>53</v>
      </c>
      <c r="J1186" s="46"/>
      <c r="K1186" s="231"/>
    </row>
    <row r="1187" spans="1:11" s="5" customFormat="1" ht="33" customHeight="1" x14ac:dyDescent="0.2">
      <c r="A1187" s="323">
        <f t="shared" si="35"/>
        <v>1148</v>
      </c>
      <c r="B1187" s="54" t="s">
        <v>2322</v>
      </c>
      <c r="C1187" s="47" t="s">
        <v>2281</v>
      </c>
      <c r="D1187" s="224">
        <v>2017.06</v>
      </c>
      <c r="E1187" s="55" t="s">
        <v>82</v>
      </c>
      <c r="F1187" s="56">
        <v>1591</v>
      </c>
      <c r="G1187" s="56">
        <v>2949</v>
      </c>
      <c r="H1187" s="200" t="s">
        <v>76</v>
      </c>
      <c r="I1187" s="58" t="s">
        <v>53</v>
      </c>
      <c r="J1187" s="46"/>
      <c r="K1187" s="231"/>
    </row>
    <row r="1188" spans="1:11" s="5" customFormat="1" ht="33" customHeight="1" x14ac:dyDescent="0.2">
      <c r="A1188" s="323">
        <f t="shared" si="35"/>
        <v>1149</v>
      </c>
      <c r="B1188" s="78" t="s">
        <v>2323</v>
      </c>
      <c r="C1188" s="22" t="s">
        <v>2281</v>
      </c>
      <c r="D1188" s="224">
        <v>2017.08</v>
      </c>
      <c r="E1188" s="55" t="s">
        <v>82</v>
      </c>
      <c r="F1188" s="56">
        <v>984</v>
      </c>
      <c r="G1188" s="56">
        <v>1895</v>
      </c>
      <c r="H1188" s="200" t="s">
        <v>2</v>
      </c>
      <c r="I1188" s="58" t="s">
        <v>53</v>
      </c>
      <c r="J1188" s="46"/>
      <c r="K1188" s="231"/>
    </row>
    <row r="1189" spans="1:11" s="5" customFormat="1" ht="33" customHeight="1" x14ac:dyDescent="0.2">
      <c r="A1189" s="323">
        <f t="shared" si="35"/>
        <v>1150</v>
      </c>
      <c r="B1189" s="78" t="s">
        <v>2324</v>
      </c>
      <c r="C1189" s="47" t="s">
        <v>2281</v>
      </c>
      <c r="D1189" s="224">
        <v>2017.08</v>
      </c>
      <c r="E1189" s="55" t="s">
        <v>80</v>
      </c>
      <c r="F1189" s="56">
        <v>1630</v>
      </c>
      <c r="G1189" s="56">
        <v>3308</v>
      </c>
      <c r="H1189" s="57" t="s">
        <v>2312</v>
      </c>
      <c r="I1189" s="58" t="s">
        <v>53</v>
      </c>
      <c r="J1189" s="46"/>
      <c r="K1189" s="231"/>
    </row>
    <row r="1190" spans="1:11" s="5" customFormat="1" ht="33" customHeight="1" x14ac:dyDescent="0.2">
      <c r="A1190" s="323">
        <f t="shared" si="35"/>
        <v>1151</v>
      </c>
      <c r="B1190" s="78" t="s">
        <v>2325</v>
      </c>
      <c r="C1190" s="47" t="s">
        <v>2246</v>
      </c>
      <c r="D1190" s="224">
        <v>2017.11</v>
      </c>
      <c r="E1190" s="55" t="s">
        <v>145</v>
      </c>
      <c r="F1190" s="56">
        <v>1357</v>
      </c>
      <c r="G1190" s="56">
        <v>2721</v>
      </c>
      <c r="H1190" s="57" t="s">
        <v>42</v>
      </c>
      <c r="I1190" s="58" t="s">
        <v>53</v>
      </c>
      <c r="J1190" s="46"/>
      <c r="K1190" s="231"/>
    </row>
    <row r="1191" spans="1:11" s="5" customFormat="1" ht="33" customHeight="1" x14ac:dyDescent="0.2">
      <c r="A1191" s="323">
        <f t="shared" si="35"/>
        <v>1152</v>
      </c>
      <c r="B1191" s="78" t="s">
        <v>2326</v>
      </c>
      <c r="C1191" s="47" t="s">
        <v>2281</v>
      </c>
      <c r="D1191" s="224">
        <v>2017.11</v>
      </c>
      <c r="E1191" s="55" t="s">
        <v>306</v>
      </c>
      <c r="F1191" s="56">
        <v>1364</v>
      </c>
      <c r="G1191" s="56">
        <v>2823</v>
      </c>
      <c r="H1191" s="200" t="s">
        <v>42</v>
      </c>
      <c r="I1191" s="58" t="s">
        <v>53</v>
      </c>
      <c r="J1191" s="46"/>
      <c r="K1191" s="231"/>
    </row>
    <row r="1192" spans="1:11" s="5" customFormat="1" ht="33" customHeight="1" x14ac:dyDescent="0.2">
      <c r="A1192" s="323">
        <f t="shared" si="35"/>
        <v>1153</v>
      </c>
      <c r="B1192" s="78" t="s">
        <v>2327</v>
      </c>
      <c r="C1192" s="47" t="s">
        <v>2246</v>
      </c>
      <c r="D1192" s="224">
        <v>2017.12</v>
      </c>
      <c r="E1192" s="81" t="s">
        <v>520</v>
      </c>
      <c r="F1192" s="56">
        <v>1598</v>
      </c>
      <c r="G1192" s="56">
        <v>3031</v>
      </c>
      <c r="H1192" s="57" t="s">
        <v>859</v>
      </c>
      <c r="I1192" s="58" t="s">
        <v>53</v>
      </c>
      <c r="J1192" s="46"/>
      <c r="K1192" s="231"/>
    </row>
    <row r="1193" spans="1:11" s="5" customFormat="1" ht="33" customHeight="1" x14ac:dyDescent="0.2">
      <c r="A1193" s="323">
        <f t="shared" si="35"/>
        <v>1154</v>
      </c>
      <c r="B1193" s="78" t="s">
        <v>2328</v>
      </c>
      <c r="C1193" s="22" t="s">
        <v>2246</v>
      </c>
      <c r="D1193" s="224">
        <v>2018.01</v>
      </c>
      <c r="E1193" s="55" t="s">
        <v>2329</v>
      </c>
      <c r="F1193" s="56">
        <v>1501</v>
      </c>
      <c r="G1193" s="56">
        <v>2810</v>
      </c>
      <c r="H1193" s="57" t="s">
        <v>42</v>
      </c>
      <c r="I1193" s="58" t="s">
        <v>53</v>
      </c>
      <c r="J1193" s="46"/>
      <c r="K1193" s="231"/>
    </row>
    <row r="1194" spans="1:11" s="5" customFormat="1" ht="33" customHeight="1" x14ac:dyDescent="0.2">
      <c r="A1194" s="323">
        <f t="shared" si="35"/>
        <v>1155</v>
      </c>
      <c r="B1194" s="54" t="s">
        <v>2330</v>
      </c>
      <c r="C1194" s="47" t="s">
        <v>2281</v>
      </c>
      <c r="D1194" s="224">
        <v>2018.01</v>
      </c>
      <c r="E1194" s="55" t="s">
        <v>2331</v>
      </c>
      <c r="F1194" s="56">
        <v>1199</v>
      </c>
      <c r="G1194" s="56">
        <v>1854</v>
      </c>
      <c r="H1194" s="57" t="s">
        <v>42</v>
      </c>
      <c r="I1194" s="58" t="s">
        <v>53</v>
      </c>
      <c r="J1194" s="46"/>
      <c r="K1194" s="231"/>
    </row>
    <row r="1195" spans="1:11" s="5" customFormat="1" ht="33" customHeight="1" x14ac:dyDescent="0.2">
      <c r="A1195" s="323">
        <f t="shared" si="35"/>
        <v>1156</v>
      </c>
      <c r="B1195" s="54" t="s">
        <v>2332</v>
      </c>
      <c r="C1195" s="47" t="s">
        <v>2281</v>
      </c>
      <c r="D1195" s="224">
        <v>2018.01</v>
      </c>
      <c r="E1195" s="55" t="s">
        <v>2333</v>
      </c>
      <c r="F1195" s="56">
        <v>1448</v>
      </c>
      <c r="G1195" s="56">
        <v>2773</v>
      </c>
      <c r="H1195" s="57" t="s">
        <v>42</v>
      </c>
      <c r="I1195" s="58" t="s">
        <v>53</v>
      </c>
      <c r="J1195" s="46"/>
      <c r="K1195" s="231"/>
    </row>
    <row r="1196" spans="1:11" s="5" customFormat="1" ht="33" customHeight="1" x14ac:dyDescent="0.2">
      <c r="A1196" s="323">
        <f t="shared" si="35"/>
        <v>1157</v>
      </c>
      <c r="B1196" s="54" t="s">
        <v>2334</v>
      </c>
      <c r="C1196" s="47" t="s">
        <v>2246</v>
      </c>
      <c r="D1196" s="224">
        <v>2018.02</v>
      </c>
      <c r="E1196" s="55" t="s">
        <v>340</v>
      </c>
      <c r="F1196" s="56">
        <v>1612</v>
      </c>
      <c r="G1196" s="56">
        <v>2738</v>
      </c>
      <c r="H1196" s="57" t="s">
        <v>2</v>
      </c>
      <c r="I1196" s="58" t="s">
        <v>2335</v>
      </c>
      <c r="J1196" s="46" t="s">
        <v>1595</v>
      </c>
      <c r="K1196" s="231"/>
    </row>
    <row r="1197" spans="1:11" s="5" customFormat="1" ht="33" customHeight="1" x14ac:dyDescent="0.2">
      <c r="A1197" s="323">
        <f t="shared" si="35"/>
        <v>1158</v>
      </c>
      <c r="B1197" s="54" t="s">
        <v>2336</v>
      </c>
      <c r="C1197" s="47" t="s">
        <v>2246</v>
      </c>
      <c r="D1197" s="224">
        <v>2018.02</v>
      </c>
      <c r="E1197" s="55" t="s">
        <v>2337</v>
      </c>
      <c r="F1197" s="56">
        <v>1402</v>
      </c>
      <c r="G1197" s="56">
        <v>2264</v>
      </c>
      <c r="H1197" s="200" t="s">
        <v>2</v>
      </c>
      <c r="I1197" s="58" t="s">
        <v>1589</v>
      </c>
      <c r="J1197" s="27"/>
      <c r="K1197" s="231"/>
    </row>
    <row r="1198" spans="1:11" s="5" customFormat="1" ht="33" customHeight="1" x14ac:dyDescent="0.2">
      <c r="A1198" s="323">
        <f t="shared" si="35"/>
        <v>1159</v>
      </c>
      <c r="B1198" s="54" t="s">
        <v>2338</v>
      </c>
      <c r="C1198" s="22" t="s">
        <v>877</v>
      </c>
      <c r="D1198" s="224">
        <v>2018.03</v>
      </c>
      <c r="E1198" s="55" t="s">
        <v>317</v>
      </c>
      <c r="F1198" s="56">
        <v>1435</v>
      </c>
      <c r="G1198" s="56">
        <v>2867</v>
      </c>
      <c r="H1198" s="57" t="s">
        <v>2</v>
      </c>
      <c r="I1198" s="58" t="s">
        <v>883</v>
      </c>
      <c r="J1198" s="46" t="s">
        <v>2339</v>
      </c>
      <c r="K1198" s="231"/>
    </row>
    <row r="1199" spans="1:11" s="5" customFormat="1" ht="33" customHeight="1" x14ac:dyDescent="0.2">
      <c r="A1199" s="323">
        <f t="shared" si="35"/>
        <v>1160</v>
      </c>
      <c r="B1199" s="78" t="s">
        <v>2340</v>
      </c>
      <c r="C1199" s="47" t="s">
        <v>2314</v>
      </c>
      <c r="D1199" s="224">
        <v>2018.03</v>
      </c>
      <c r="E1199" s="55" t="s">
        <v>532</v>
      </c>
      <c r="F1199" s="56">
        <v>1186</v>
      </c>
      <c r="G1199" s="56">
        <v>1960</v>
      </c>
      <c r="H1199" s="200" t="s">
        <v>2</v>
      </c>
      <c r="I1199" s="58" t="s">
        <v>883</v>
      </c>
      <c r="J1199" s="46"/>
      <c r="K1199" s="231"/>
    </row>
    <row r="1200" spans="1:11" s="5" customFormat="1" ht="33" customHeight="1" x14ac:dyDescent="0.2">
      <c r="A1200" s="323">
        <f t="shared" si="35"/>
        <v>1161</v>
      </c>
      <c r="B1200" s="78" t="s">
        <v>2341</v>
      </c>
      <c r="C1200" s="22" t="s">
        <v>877</v>
      </c>
      <c r="D1200" s="224">
        <v>2018.04</v>
      </c>
      <c r="E1200" s="81" t="s">
        <v>539</v>
      </c>
      <c r="F1200" s="56">
        <v>1265</v>
      </c>
      <c r="G1200" s="56">
        <v>1954</v>
      </c>
      <c r="H1200" s="57" t="s">
        <v>853</v>
      </c>
      <c r="I1200" s="58" t="s">
        <v>1589</v>
      </c>
      <c r="J1200" s="46"/>
      <c r="K1200" s="231"/>
    </row>
    <row r="1201" spans="1:11" s="5" customFormat="1" ht="33" customHeight="1" x14ac:dyDescent="0.2">
      <c r="A1201" s="323">
        <f t="shared" si="35"/>
        <v>1162</v>
      </c>
      <c r="B1201" s="54" t="s">
        <v>2342</v>
      </c>
      <c r="C1201" s="47" t="s">
        <v>877</v>
      </c>
      <c r="D1201" s="224">
        <v>2018.04</v>
      </c>
      <c r="E1201" s="88" t="s">
        <v>2343</v>
      </c>
      <c r="F1201" s="56">
        <v>1088</v>
      </c>
      <c r="G1201" s="56">
        <v>2238</v>
      </c>
      <c r="H1201" s="57" t="s">
        <v>853</v>
      </c>
      <c r="I1201" s="58" t="s">
        <v>1007</v>
      </c>
      <c r="J1201" s="46"/>
      <c r="K1201" s="231"/>
    </row>
    <row r="1202" spans="1:11" s="5" customFormat="1" ht="33" customHeight="1" x14ac:dyDescent="0.2">
      <c r="A1202" s="323">
        <f t="shared" si="35"/>
        <v>1163</v>
      </c>
      <c r="B1202" s="54" t="s">
        <v>2344</v>
      </c>
      <c r="C1202" s="47" t="s">
        <v>877</v>
      </c>
      <c r="D1202" s="224">
        <v>2018.04</v>
      </c>
      <c r="E1202" s="88" t="s">
        <v>542</v>
      </c>
      <c r="F1202" s="56">
        <v>1624</v>
      </c>
      <c r="G1202" s="56">
        <v>3172</v>
      </c>
      <c r="H1202" s="57" t="s">
        <v>859</v>
      </c>
      <c r="I1202" s="58" t="s">
        <v>2345</v>
      </c>
      <c r="J1202" s="46" t="s">
        <v>1106</v>
      </c>
      <c r="K1202" s="231"/>
    </row>
    <row r="1203" spans="1:11" s="5" customFormat="1" ht="33" customHeight="1" x14ac:dyDescent="0.2">
      <c r="A1203" s="323">
        <f t="shared" si="35"/>
        <v>1164</v>
      </c>
      <c r="B1203" s="78" t="s">
        <v>2346</v>
      </c>
      <c r="C1203" s="47" t="s">
        <v>877</v>
      </c>
      <c r="D1203" s="224">
        <v>2018.04</v>
      </c>
      <c r="E1203" s="81" t="s">
        <v>547</v>
      </c>
      <c r="F1203" s="56">
        <v>1426</v>
      </c>
      <c r="G1203" s="56">
        <v>2940</v>
      </c>
      <c r="H1203" s="57" t="s">
        <v>853</v>
      </c>
      <c r="I1203" s="58" t="s">
        <v>1007</v>
      </c>
      <c r="J1203" s="46"/>
      <c r="K1203" s="231"/>
    </row>
    <row r="1204" spans="1:11" s="5" customFormat="1" ht="33" customHeight="1" x14ac:dyDescent="0.2">
      <c r="A1204" s="323">
        <f t="shared" si="35"/>
        <v>1165</v>
      </c>
      <c r="B1204" s="78" t="s">
        <v>2347</v>
      </c>
      <c r="C1204" s="22" t="s">
        <v>2281</v>
      </c>
      <c r="D1204" s="224">
        <v>2018.05</v>
      </c>
      <c r="E1204" s="55" t="s">
        <v>1729</v>
      </c>
      <c r="F1204" s="56">
        <v>1813</v>
      </c>
      <c r="G1204" s="56">
        <v>3412</v>
      </c>
      <c r="H1204" s="57" t="s">
        <v>2</v>
      </c>
      <c r="I1204" s="58" t="s">
        <v>1007</v>
      </c>
      <c r="J1204" s="46"/>
      <c r="K1204" s="231"/>
    </row>
    <row r="1205" spans="1:11" s="5" customFormat="1" ht="33" customHeight="1" x14ac:dyDescent="0.2">
      <c r="A1205" s="323">
        <f t="shared" si="35"/>
        <v>1166</v>
      </c>
      <c r="B1205" s="78" t="s">
        <v>2348</v>
      </c>
      <c r="C1205" s="47" t="s">
        <v>877</v>
      </c>
      <c r="D1205" s="224">
        <v>2018.05</v>
      </c>
      <c r="E1205" s="55" t="s">
        <v>2349</v>
      </c>
      <c r="F1205" s="56">
        <v>1428</v>
      </c>
      <c r="G1205" s="56">
        <v>2821</v>
      </c>
      <c r="H1205" s="57" t="s">
        <v>2</v>
      </c>
      <c r="I1205" s="58" t="s">
        <v>1007</v>
      </c>
      <c r="J1205" s="46" t="s">
        <v>2339</v>
      </c>
      <c r="K1205" s="231"/>
    </row>
    <row r="1206" spans="1:11" s="5" customFormat="1" ht="33" customHeight="1" x14ac:dyDescent="0.2">
      <c r="A1206" s="323">
        <f t="shared" si="35"/>
        <v>1167</v>
      </c>
      <c r="B1206" s="78" t="s">
        <v>2350</v>
      </c>
      <c r="C1206" s="22" t="s">
        <v>877</v>
      </c>
      <c r="D1206" s="224">
        <v>2018.06</v>
      </c>
      <c r="E1206" s="55" t="s">
        <v>112</v>
      </c>
      <c r="F1206" s="56">
        <v>1441</v>
      </c>
      <c r="G1206" s="56">
        <v>2782</v>
      </c>
      <c r="H1206" s="200" t="s">
        <v>42</v>
      </c>
      <c r="I1206" s="58" t="s">
        <v>883</v>
      </c>
      <c r="J1206" s="46"/>
      <c r="K1206" s="231"/>
    </row>
    <row r="1207" spans="1:11" s="5" customFormat="1" ht="33" customHeight="1" x14ac:dyDescent="0.2">
      <c r="A1207" s="323">
        <f t="shared" si="35"/>
        <v>1168</v>
      </c>
      <c r="B1207" s="54" t="s">
        <v>2351</v>
      </c>
      <c r="C1207" s="22" t="s">
        <v>877</v>
      </c>
      <c r="D1207" s="224">
        <v>2018.06</v>
      </c>
      <c r="E1207" s="55" t="s">
        <v>114</v>
      </c>
      <c r="F1207" s="56">
        <v>1431</v>
      </c>
      <c r="G1207" s="56">
        <v>1989</v>
      </c>
      <c r="H1207" s="57" t="s">
        <v>42</v>
      </c>
      <c r="I1207" s="58" t="s">
        <v>1007</v>
      </c>
      <c r="J1207" s="46"/>
      <c r="K1207" s="231"/>
    </row>
    <row r="1208" spans="1:11" s="5" customFormat="1" ht="33" customHeight="1" x14ac:dyDescent="0.2">
      <c r="A1208" s="323">
        <f t="shared" si="35"/>
        <v>1169</v>
      </c>
      <c r="B1208" s="54" t="s">
        <v>2352</v>
      </c>
      <c r="C1208" s="47" t="s">
        <v>2231</v>
      </c>
      <c r="D1208" s="224">
        <v>2018.06</v>
      </c>
      <c r="E1208" s="55" t="s">
        <v>2331</v>
      </c>
      <c r="F1208" s="56">
        <v>1323</v>
      </c>
      <c r="G1208" s="56">
        <v>2066</v>
      </c>
      <c r="H1208" s="57" t="s">
        <v>42</v>
      </c>
      <c r="I1208" s="58" t="s">
        <v>883</v>
      </c>
      <c r="J1208" s="46"/>
      <c r="K1208" s="231"/>
    </row>
    <row r="1209" spans="1:11" s="5" customFormat="1" ht="33" customHeight="1" x14ac:dyDescent="0.2">
      <c r="A1209" s="323">
        <f t="shared" si="35"/>
        <v>1170</v>
      </c>
      <c r="B1209" s="54" t="s">
        <v>2353</v>
      </c>
      <c r="C1209" s="47" t="s">
        <v>2281</v>
      </c>
      <c r="D1209" s="224">
        <v>2018.07</v>
      </c>
      <c r="E1209" s="55" t="s">
        <v>2354</v>
      </c>
      <c r="F1209" s="56">
        <v>1453</v>
      </c>
      <c r="G1209" s="56">
        <v>2301</v>
      </c>
      <c r="H1209" s="57" t="s">
        <v>2312</v>
      </c>
      <c r="I1209" s="58" t="s">
        <v>883</v>
      </c>
      <c r="J1209" s="72"/>
      <c r="K1209" s="231"/>
    </row>
    <row r="1210" spans="1:11" s="5" customFormat="1" ht="33" customHeight="1" x14ac:dyDescent="0.2">
      <c r="A1210" s="323">
        <f t="shared" si="35"/>
        <v>1171</v>
      </c>
      <c r="B1210" s="54" t="s">
        <v>2355</v>
      </c>
      <c r="C1210" s="47" t="s">
        <v>2281</v>
      </c>
      <c r="D1210" s="224">
        <v>2018.08</v>
      </c>
      <c r="E1210" s="88" t="s">
        <v>2356</v>
      </c>
      <c r="F1210" s="56">
        <v>1435</v>
      </c>
      <c r="G1210" s="56">
        <v>2739</v>
      </c>
      <c r="H1210" s="57" t="s">
        <v>853</v>
      </c>
      <c r="I1210" s="58" t="s">
        <v>2345</v>
      </c>
      <c r="J1210" s="46"/>
      <c r="K1210" s="231"/>
    </row>
    <row r="1211" spans="1:11" s="5" customFormat="1" ht="33" customHeight="1" x14ac:dyDescent="0.2">
      <c r="A1211" s="323">
        <f t="shared" si="35"/>
        <v>1172</v>
      </c>
      <c r="B1211" s="54" t="s">
        <v>2357</v>
      </c>
      <c r="C1211" s="22" t="s">
        <v>877</v>
      </c>
      <c r="D1211" s="224">
        <v>2018.08</v>
      </c>
      <c r="E1211" s="81" t="s">
        <v>558</v>
      </c>
      <c r="F1211" s="56">
        <v>1466</v>
      </c>
      <c r="G1211" s="56">
        <v>2955</v>
      </c>
      <c r="H1211" s="57" t="s">
        <v>2312</v>
      </c>
      <c r="I1211" s="58" t="s">
        <v>883</v>
      </c>
      <c r="J1211" s="46"/>
      <c r="K1211" s="231"/>
    </row>
    <row r="1212" spans="1:11" s="5" customFormat="1" ht="33" customHeight="1" x14ac:dyDescent="0.2">
      <c r="A1212" s="323">
        <f t="shared" si="35"/>
        <v>1173</v>
      </c>
      <c r="B1212" s="78" t="s">
        <v>2358</v>
      </c>
      <c r="C1212" s="47" t="s">
        <v>2314</v>
      </c>
      <c r="D1212" s="224">
        <v>2018.09</v>
      </c>
      <c r="E1212" s="55" t="s">
        <v>532</v>
      </c>
      <c r="F1212" s="93">
        <v>1156</v>
      </c>
      <c r="G1212" s="93">
        <v>3502</v>
      </c>
      <c r="H1212" s="98" t="s">
        <v>43</v>
      </c>
      <c r="I1212" s="94" t="s">
        <v>53</v>
      </c>
      <c r="J1212" s="46"/>
      <c r="K1212" s="231"/>
    </row>
    <row r="1213" spans="1:11" s="5" customFormat="1" ht="33" customHeight="1" x14ac:dyDescent="0.2">
      <c r="A1213" s="323">
        <f t="shared" si="35"/>
        <v>1174</v>
      </c>
      <c r="B1213" s="54" t="s">
        <v>2359</v>
      </c>
      <c r="C1213" s="22" t="s">
        <v>2231</v>
      </c>
      <c r="D1213" s="224">
        <v>2018.09</v>
      </c>
      <c r="E1213" s="55" t="s">
        <v>2360</v>
      </c>
      <c r="F1213" s="93">
        <v>1570</v>
      </c>
      <c r="G1213" s="93">
        <v>2326</v>
      </c>
      <c r="H1213" s="149" t="s">
        <v>43</v>
      </c>
      <c r="I1213" s="94" t="s">
        <v>53</v>
      </c>
      <c r="J1213" s="46"/>
      <c r="K1213" s="231"/>
    </row>
    <row r="1214" spans="1:11" s="5" customFormat="1" ht="33" customHeight="1" x14ac:dyDescent="0.2">
      <c r="A1214" s="323">
        <f t="shared" si="35"/>
        <v>1175</v>
      </c>
      <c r="B1214" s="101" t="s">
        <v>2361</v>
      </c>
      <c r="C1214" s="216" t="s">
        <v>2231</v>
      </c>
      <c r="D1214" s="300">
        <v>2018.09</v>
      </c>
      <c r="E1214" s="99" t="s">
        <v>2362</v>
      </c>
      <c r="F1214" s="100">
        <v>1390</v>
      </c>
      <c r="G1214" s="100">
        <v>2738</v>
      </c>
      <c r="H1214" s="149" t="s">
        <v>43</v>
      </c>
      <c r="I1214" s="166" t="s">
        <v>53</v>
      </c>
      <c r="J1214" s="46"/>
      <c r="K1214" s="231"/>
    </row>
    <row r="1215" spans="1:11" s="5" customFormat="1" ht="33" customHeight="1" x14ac:dyDescent="0.2">
      <c r="A1215" s="323">
        <f t="shared" si="35"/>
        <v>1176</v>
      </c>
      <c r="B1215" s="54" t="s">
        <v>2363</v>
      </c>
      <c r="C1215" s="22" t="s">
        <v>2281</v>
      </c>
      <c r="D1215" s="224">
        <v>2018.11</v>
      </c>
      <c r="E1215" s="55" t="s">
        <v>2349</v>
      </c>
      <c r="F1215" s="93">
        <v>1957</v>
      </c>
      <c r="G1215" s="93">
        <v>3308</v>
      </c>
      <c r="H1215" s="57" t="s">
        <v>859</v>
      </c>
      <c r="I1215" s="94" t="s">
        <v>1007</v>
      </c>
      <c r="J1215" s="46" t="s">
        <v>2364</v>
      </c>
      <c r="K1215" s="231"/>
    </row>
    <row r="1216" spans="1:11" s="5" customFormat="1" ht="33" customHeight="1" x14ac:dyDescent="0.2">
      <c r="A1216" s="323">
        <f t="shared" si="35"/>
        <v>1177</v>
      </c>
      <c r="B1216" s="54" t="s">
        <v>2365</v>
      </c>
      <c r="C1216" s="47" t="s">
        <v>877</v>
      </c>
      <c r="D1216" s="224">
        <v>2018.12</v>
      </c>
      <c r="E1216" s="96" t="s">
        <v>564</v>
      </c>
      <c r="F1216" s="56">
        <v>1329</v>
      </c>
      <c r="G1216" s="56">
        <v>2642</v>
      </c>
      <c r="H1216" s="98" t="s">
        <v>868</v>
      </c>
      <c r="I1216" s="94" t="s">
        <v>35</v>
      </c>
      <c r="J1216" s="46" t="s">
        <v>1106</v>
      </c>
      <c r="K1216" s="231"/>
    </row>
    <row r="1217" spans="1:11" s="5" customFormat="1" ht="33" customHeight="1" x14ac:dyDescent="0.2">
      <c r="A1217" s="323">
        <f t="shared" si="35"/>
        <v>1178</v>
      </c>
      <c r="B1217" s="54" t="s">
        <v>2366</v>
      </c>
      <c r="C1217" s="47" t="s">
        <v>2238</v>
      </c>
      <c r="D1217" s="224">
        <v>2018.12</v>
      </c>
      <c r="E1217" s="96" t="s">
        <v>566</v>
      </c>
      <c r="F1217" s="56">
        <v>1641</v>
      </c>
      <c r="G1217" s="56">
        <v>3238</v>
      </c>
      <c r="H1217" s="149" t="s">
        <v>938</v>
      </c>
      <c r="I1217" s="94" t="s">
        <v>35</v>
      </c>
      <c r="J1217" s="46"/>
      <c r="K1217" s="231"/>
    </row>
    <row r="1218" spans="1:11" s="5" customFormat="1" ht="33" customHeight="1" x14ac:dyDescent="0.2">
      <c r="A1218" s="323">
        <f t="shared" si="35"/>
        <v>1179</v>
      </c>
      <c r="B1218" s="54" t="s">
        <v>2367</v>
      </c>
      <c r="C1218" s="22" t="s">
        <v>2368</v>
      </c>
      <c r="D1218" s="224">
        <v>2018.12</v>
      </c>
      <c r="E1218" s="96" t="s">
        <v>566</v>
      </c>
      <c r="F1218" s="56">
        <v>22</v>
      </c>
      <c r="G1218" s="56">
        <v>32</v>
      </c>
      <c r="H1218" s="98" t="s">
        <v>2369</v>
      </c>
      <c r="I1218" s="94" t="s">
        <v>2197</v>
      </c>
      <c r="J1218" s="27"/>
      <c r="K1218" s="231"/>
    </row>
    <row r="1219" spans="1:11" s="5" customFormat="1" ht="33" customHeight="1" x14ac:dyDescent="0.2">
      <c r="A1219" s="323">
        <f t="shared" si="35"/>
        <v>1180</v>
      </c>
      <c r="B1219" s="47" t="s">
        <v>593</v>
      </c>
      <c r="C1219" s="47" t="s">
        <v>877</v>
      </c>
      <c r="D1219" s="260">
        <v>2019.01</v>
      </c>
      <c r="E1219" s="47" t="s">
        <v>594</v>
      </c>
      <c r="F1219" s="182">
        <v>1491</v>
      </c>
      <c r="G1219" s="182">
        <v>2274</v>
      </c>
      <c r="H1219" s="177" t="s">
        <v>43</v>
      </c>
      <c r="I1219" s="178" t="s">
        <v>35</v>
      </c>
      <c r="J1219" s="27"/>
      <c r="K1219" s="231"/>
    </row>
    <row r="1220" spans="1:11" s="5" customFormat="1" ht="33" customHeight="1" x14ac:dyDescent="0.2">
      <c r="A1220" s="323">
        <f t="shared" si="35"/>
        <v>1181</v>
      </c>
      <c r="B1220" s="47" t="s">
        <v>2370</v>
      </c>
      <c r="C1220" s="47" t="s">
        <v>2238</v>
      </c>
      <c r="D1220" s="260">
        <v>2019.02</v>
      </c>
      <c r="E1220" s="47" t="s">
        <v>602</v>
      </c>
      <c r="F1220" s="182">
        <v>1537</v>
      </c>
      <c r="G1220" s="182">
        <v>2378</v>
      </c>
      <c r="H1220" s="183" t="s">
        <v>938</v>
      </c>
      <c r="I1220" s="184" t="s">
        <v>35</v>
      </c>
      <c r="J1220" s="27"/>
      <c r="K1220" s="231"/>
    </row>
    <row r="1221" spans="1:11" s="5" customFormat="1" ht="33" customHeight="1" x14ac:dyDescent="0.2">
      <c r="A1221" s="323">
        <f t="shared" si="35"/>
        <v>1182</v>
      </c>
      <c r="B1221" s="54" t="s">
        <v>2371</v>
      </c>
      <c r="C1221" s="47" t="s">
        <v>877</v>
      </c>
      <c r="D1221" s="224">
        <v>2019.04</v>
      </c>
      <c r="E1221" s="96" t="s">
        <v>2372</v>
      </c>
      <c r="F1221" s="56">
        <v>3090</v>
      </c>
      <c r="G1221" s="56">
        <v>6506</v>
      </c>
      <c r="H1221" s="98" t="s">
        <v>43</v>
      </c>
      <c r="I1221" s="94" t="s">
        <v>53</v>
      </c>
      <c r="J1221" s="27"/>
      <c r="K1221" s="231"/>
    </row>
    <row r="1222" spans="1:11" s="5" customFormat="1" ht="33" customHeight="1" x14ac:dyDescent="0.2">
      <c r="A1222" s="323">
        <f t="shared" si="35"/>
        <v>1183</v>
      </c>
      <c r="B1222" s="54" t="s">
        <v>2373</v>
      </c>
      <c r="C1222" s="47" t="s">
        <v>2238</v>
      </c>
      <c r="D1222" s="224">
        <v>2019.05</v>
      </c>
      <c r="E1222" s="96" t="s">
        <v>552</v>
      </c>
      <c r="F1222" s="56">
        <v>1699</v>
      </c>
      <c r="G1222" s="56">
        <v>3425</v>
      </c>
      <c r="H1222" s="149" t="s">
        <v>43</v>
      </c>
      <c r="I1222" s="94" t="s">
        <v>53</v>
      </c>
      <c r="J1222" s="27" t="s">
        <v>1049</v>
      </c>
      <c r="K1222" s="231"/>
    </row>
    <row r="1223" spans="1:11" s="5" customFormat="1" ht="33" customHeight="1" x14ac:dyDescent="0.2">
      <c r="A1223" s="323">
        <f t="shared" si="35"/>
        <v>1184</v>
      </c>
      <c r="B1223" s="54" t="s">
        <v>2374</v>
      </c>
      <c r="C1223" s="47" t="s">
        <v>2281</v>
      </c>
      <c r="D1223" s="224">
        <v>2019.05</v>
      </c>
      <c r="E1223" s="96" t="s">
        <v>640</v>
      </c>
      <c r="F1223" s="56">
        <v>1398</v>
      </c>
      <c r="G1223" s="56">
        <v>2357</v>
      </c>
      <c r="H1223" s="98" t="s">
        <v>43</v>
      </c>
      <c r="I1223" s="94" t="s">
        <v>53</v>
      </c>
      <c r="J1223" s="27"/>
      <c r="K1223" s="231"/>
    </row>
    <row r="1224" spans="1:11" s="5" customFormat="1" ht="33" customHeight="1" x14ac:dyDescent="0.2">
      <c r="A1224" s="323">
        <f t="shared" si="35"/>
        <v>1185</v>
      </c>
      <c r="B1224" s="54" t="s">
        <v>2375</v>
      </c>
      <c r="C1224" s="47" t="s">
        <v>2376</v>
      </c>
      <c r="D1224" s="224">
        <v>2019.06</v>
      </c>
      <c r="E1224" s="96" t="s">
        <v>644</v>
      </c>
      <c r="F1224" s="56">
        <v>2273</v>
      </c>
      <c r="G1224" s="56">
        <v>4672</v>
      </c>
      <c r="H1224" s="98" t="s">
        <v>619</v>
      </c>
      <c r="I1224" s="94" t="s">
        <v>35</v>
      </c>
      <c r="J1224" s="27" t="s">
        <v>1106</v>
      </c>
      <c r="K1224" s="231"/>
    </row>
    <row r="1225" spans="1:11" s="5" customFormat="1" ht="33" customHeight="1" x14ac:dyDescent="0.2">
      <c r="A1225" s="323">
        <f t="shared" si="35"/>
        <v>1186</v>
      </c>
      <c r="B1225" s="54" t="s">
        <v>651</v>
      </c>
      <c r="C1225" s="47" t="s">
        <v>2376</v>
      </c>
      <c r="D1225" s="224">
        <v>2019.06</v>
      </c>
      <c r="E1225" s="96" t="s">
        <v>522</v>
      </c>
      <c r="F1225" s="56">
        <v>1534</v>
      </c>
      <c r="G1225" s="56">
        <v>3073</v>
      </c>
      <c r="H1225" s="98" t="s">
        <v>619</v>
      </c>
      <c r="I1225" s="94" t="s">
        <v>35</v>
      </c>
      <c r="J1225" s="27"/>
      <c r="K1225" s="231"/>
    </row>
    <row r="1226" spans="1:11" s="5" customFormat="1" ht="33" customHeight="1" x14ac:dyDescent="0.2">
      <c r="A1226" s="323">
        <f t="shared" si="35"/>
        <v>1187</v>
      </c>
      <c r="B1226" s="54" t="s">
        <v>2377</v>
      </c>
      <c r="C1226" s="47" t="s">
        <v>2291</v>
      </c>
      <c r="D1226" s="224">
        <v>2019.07</v>
      </c>
      <c r="E1226" s="96" t="s">
        <v>657</v>
      </c>
      <c r="F1226" s="56">
        <v>1698</v>
      </c>
      <c r="G1226" s="56">
        <v>2810</v>
      </c>
      <c r="H1226" s="98" t="s">
        <v>619</v>
      </c>
      <c r="I1226" s="94" t="s">
        <v>35</v>
      </c>
      <c r="J1226" s="27"/>
      <c r="K1226" s="231"/>
    </row>
    <row r="1227" spans="1:11" s="5" customFormat="1" ht="33" customHeight="1" x14ac:dyDescent="0.2">
      <c r="A1227" s="323">
        <f t="shared" si="35"/>
        <v>1188</v>
      </c>
      <c r="B1227" s="54" t="s">
        <v>666</v>
      </c>
      <c r="C1227" s="47" t="s">
        <v>2378</v>
      </c>
      <c r="D1227" s="224">
        <v>2019.08</v>
      </c>
      <c r="E1227" s="96" t="s">
        <v>550</v>
      </c>
      <c r="F1227" s="56">
        <v>1518</v>
      </c>
      <c r="G1227" s="56">
        <v>2928</v>
      </c>
      <c r="H1227" s="98" t="s">
        <v>619</v>
      </c>
      <c r="I1227" s="94" t="s">
        <v>35</v>
      </c>
      <c r="J1227" s="154"/>
      <c r="K1227" s="231"/>
    </row>
    <row r="1228" spans="1:11" s="5" customFormat="1" ht="33" customHeight="1" x14ac:dyDescent="0.2">
      <c r="A1228" s="323">
        <f t="shared" si="35"/>
        <v>1189</v>
      </c>
      <c r="B1228" s="73" t="s">
        <v>676</v>
      </c>
      <c r="C1228" s="47" t="s">
        <v>2238</v>
      </c>
      <c r="D1228" s="300">
        <v>2019.09</v>
      </c>
      <c r="E1228" s="102" t="s">
        <v>680</v>
      </c>
      <c r="F1228" s="74">
        <v>2736</v>
      </c>
      <c r="G1228" s="74">
        <v>4969</v>
      </c>
      <c r="H1228" s="262" t="s">
        <v>43</v>
      </c>
      <c r="I1228" s="166" t="s">
        <v>53</v>
      </c>
      <c r="J1228" s="27"/>
      <c r="K1228" s="231"/>
    </row>
    <row r="1229" spans="1:11" ht="33" customHeight="1" x14ac:dyDescent="0.2">
      <c r="A1229" s="323">
        <f t="shared" si="35"/>
        <v>1190</v>
      </c>
      <c r="B1229" s="54" t="s">
        <v>677</v>
      </c>
      <c r="C1229" s="47" t="s">
        <v>2238</v>
      </c>
      <c r="D1229" s="224">
        <v>2019.09</v>
      </c>
      <c r="E1229" s="96" t="s">
        <v>689</v>
      </c>
      <c r="F1229" s="56">
        <v>1369</v>
      </c>
      <c r="G1229" s="56">
        <v>1374</v>
      </c>
      <c r="H1229" s="98" t="s">
        <v>43</v>
      </c>
      <c r="I1229" s="166" t="s">
        <v>53</v>
      </c>
    </row>
    <row r="1230" spans="1:11" ht="33" customHeight="1" x14ac:dyDescent="0.2">
      <c r="A1230" s="323">
        <f t="shared" si="35"/>
        <v>1191</v>
      </c>
      <c r="B1230" s="54" t="s">
        <v>2379</v>
      </c>
      <c r="C1230" s="22" t="s">
        <v>2281</v>
      </c>
      <c r="D1230" s="224">
        <v>2019.11</v>
      </c>
      <c r="E1230" s="96" t="s">
        <v>708</v>
      </c>
      <c r="F1230" s="56">
        <v>1591</v>
      </c>
      <c r="G1230" s="56">
        <v>2443</v>
      </c>
      <c r="H1230" s="98" t="s">
        <v>43</v>
      </c>
      <c r="I1230" s="94" t="s">
        <v>53</v>
      </c>
    </row>
    <row r="1231" spans="1:11" ht="33" customHeight="1" x14ac:dyDescent="0.2">
      <c r="A1231" s="323">
        <f t="shared" si="35"/>
        <v>1192</v>
      </c>
      <c r="B1231" s="54" t="s">
        <v>2380</v>
      </c>
      <c r="C1231" s="89" t="s">
        <v>2376</v>
      </c>
      <c r="D1231" s="224">
        <v>2020.03</v>
      </c>
      <c r="E1231" s="96" t="s">
        <v>404</v>
      </c>
      <c r="F1231" s="56">
        <v>2740</v>
      </c>
      <c r="G1231" s="56">
        <v>4901</v>
      </c>
      <c r="H1231" s="98" t="s">
        <v>43</v>
      </c>
      <c r="I1231" s="166" t="s">
        <v>53</v>
      </c>
    </row>
    <row r="1232" spans="1:11" ht="33" customHeight="1" x14ac:dyDescent="0.2">
      <c r="A1232" s="323">
        <f t="shared" si="35"/>
        <v>1193</v>
      </c>
      <c r="B1232" s="54" t="s">
        <v>756</v>
      </c>
      <c r="C1232" s="89" t="s">
        <v>26</v>
      </c>
      <c r="D1232" s="224">
        <v>2020.04</v>
      </c>
      <c r="E1232" s="96" t="s">
        <v>757</v>
      </c>
      <c r="F1232" s="56">
        <v>1830</v>
      </c>
      <c r="G1232" s="56">
        <v>3572</v>
      </c>
      <c r="H1232" s="98" t="s">
        <v>43</v>
      </c>
      <c r="I1232" s="166" t="s">
        <v>53</v>
      </c>
      <c r="J1232" s="27" t="s">
        <v>911</v>
      </c>
    </row>
    <row r="1233" spans="1:11" ht="33" customHeight="1" x14ac:dyDescent="0.2">
      <c r="A1233" s="323">
        <f t="shared" si="35"/>
        <v>1194</v>
      </c>
      <c r="B1233" s="54" t="s">
        <v>758</v>
      </c>
      <c r="C1233" s="95" t="s">
        <v>26</v>
      </c>
      <c r="D1233" s="224">
        <v>2020.04</v>
      </c>
      <c r="E1233" s="96" t="s">
        <v>2381</v>
      </c>
      <c r="F1233" s="56">
        <v>1544</v>
      </c>
      <c r="G1233" s="56">
        <v>3119</v>
      </c>
      <c r="H1233" s="98" t="s">
        <v>1179</v>
      </c>
      <c r="I1233" s="94" t="s">
        <v>53</v>
      </c>
    </row>
    <row r="1234" spans="1:11" ht="33" customHeight="1" x14ac:dyDescent="0.2">
      <c r="A1234" s="323">
        <f t="shared" si="35"/>
        <v>1195</v>
      </c>
      <c r="B1234" s="47" t="s">
        <v>2382</v>
      </c>
      <c r="C1234" s="47" t="s">
        <v>26</v>
      </c>
      <c r="D1234" s="223">
        <v>2020.06</v>
      </c>
      <c r="E1234" s="48" t="s">
        <v>776</v>
      </c>
      <c r="F1234" s="49">
        <v>1057</v>
      </c>
      <c r="G1234" s="49">
        <v>2122</v>
      </c>
      <c r="H1234" s="50" t="s">
        <v>43</v>
      </c>
      <c r="I1234" s="51" t="s">
        <v>53</v>
      </c>
      <c r="J1234" s="27" t="s">
        <v>2383</v>
      </c>
    </row>
    <row r="1235" spans="1:11" ht="33" customHeight="1" x14ac:dyDescent="0.2">
      <c r="A1235" s="323">
        <f t="shared" si="35"/>
        <v>1196</v>
      </c>
      <c r="B1235" s="47" t="s">
        <v>2384</v>
      </c>
      <c r="C1235" s="22" t="s">
        <v>26</v>
      </c>
      <c r="D1235" s="223">
        <v>2020.06</v>
      </c>
      <c r="E1235" s="48" t="s">
        <v>671</v>
      </c>
      <c r="F1235" s="49">
        <v>1268</v>
      </c>
      <c r="G1235" s="49">
        <v>2055</v>
      </c>
      <c r="H1235" s="50" t="s">
        <v>43</v>
      </c>
      <c r="I1235" s="51" t="s">
        <v>53</v>
      </c>
    </row>
    <row r="1236" spans="1:11" ht="33" customHeight="1" x14ac:dyDescent="0.2">
      <c r="A1236" s="323">
        <f t="shared" si="35"/>
        <v>1197</v>
      </c>
      <c r="B1236" s="47" t="s">
        <v>2385</v>
      </c>
      <c r="C1236" s="22" t="s">
        <v>26</v>
      </c>
      <c r="D1236" s="223">
        <v>2020.07</v>
      </c>
      <c r="E1236" s="48" t="s">
        <v>775</v>
      </c>
      <c r="F1236" s="49">
        <v>1700</v>
      </c>
      <c r="G1236" s="49">
        <v>3102</v>
      </c>
      <c r="H1236" s="50" t="s">
        <v>43</v>
      </c>
      <c r="I1236" s="51" t="s">
        <v>53</v>
      </c>
      <c r="J1236" s="27" t="s">
        <v>1045</v>
      </c>
    </row>
    <row r="1237" spans="1:11" ht="33" customHeight="1" x14ac:dyDescent="0.2">
      <c r="A1237" s="323">
        <f t="shared" si="35"/>
        <v>1198</v>
      </c>
      <c r="B1237" s="47" t="s">
        <v>2386</v>
      </c>
      <c r="C1237" s="22" t="s">
        <v>26</v>
      </c>
      <c r="D1237" s="223">
        <v>2020.07</v>
      </c>
      <c r="E1237" s="48" t="s">
        <v>789</v>
      </c>
      <c r="F1237" s="49">
        <v>1498</v>
      </c>
      <c r="G1237" s="49">
        <v>3154</v>
      </c>
      <c r="H1237" s="50" t="s">
        <v>43</v>
      </c>
      <c r="I1237" s="51" t="s">
        <v>53</v>
      </c>
      <c r="J1237" s="27" t="s">
        <v>911</v>
      </c>
    </row>
    <row r="1238" spans="1:11" ht="33" customHeight="1" x14ac:dyDescent="0.2">
      <c r="A1238" s="323">
        <f t="shared" si="35"/>
        <v>1199</v>
      </c>
      <c r="B1238" s="47" t="s">
        <v>2387</v>
      </c>
      <c r="C1238" s="47" t="s">
        <v>26</v>
      </c>
      <c r="D1238" s="223">
        <v>2020.07</v>
      </c>
      <c r="E1238" s="48" t="s">
        <v>790</v>
      </c>
      <c r="F1238" s="49">
        <v>4140</v>
      </c>
      <c r="G1238" s="49">
        <v>7433</v>
      </c>
      <c r="H1238" s="50" t="s">
        <v>43</v>
      </c>
      <c r="I1238" s="51" t="s">
        <v>53</v>
      </c>
    </row>
    <row r="1239" spans="1:11" ht="33" customHeight="1" x14ac:dyDescent="0.2">
      <c r="A1239" s="323">
        <f t="shared" si="35"/>
        <v>1200</v>
      </c>
      <c r="B1239" s="54" t="s">
        <v>2388</v>
      </c>
      <c r="C1239" s="54" t="s">
        <v>26</v>
      </c>
      <c r="D1239" s="224">
        <v>2020.08</v>
      </c>
      <c r="E1239" s="55" t="s">
        <v>644</v>
      </c>
      <c r="F1239" s="56">
        <v>1392</v>
      </c>
      <c r="G1239" s="56">
        <v>2910</v>
      </c>
      <c r="H1239" s="57" t="s">
        <v>43</v>
      </c>
      <c r="I1239" s="58" t="s">
        <v>53</v>
      </c>
      <c r="J1239" s="46"/>
    </row>
    <row r="1240" spans="1:11" ht="33" customHeight="1" x14ac:dyDescent="0.2">
      <c r="A1240" s="323">
        <f t="shared" ref="A1240:A1244" si="36">ROW()-39</f>
        <v>1201</v>
      </c>
      <c r="B1240" s="54" t="s">
        <v>2389</v>
      </c>
      <c r="C1240" s="54" t="s">
        <v>26</v>
      </c>
      <c r="D1240" s="224">
        <v>2020.08</v>
      </c>
      <c r="E1240" s="55" t="s">
        <v>797</v>
      </c>
      <c r="F1240" s="56">
        <v>1810</v>
      </c>
      <c r="G1240" s="56">
        <v>2946</v>
      </c>
      <c r="H1240" s="57" t="s">
        <v>43</v>
      </c>
      <c r="I1240" s="58" t="s">
        <v>53</v>
      </c>
      <c r="J1240" s="46"/>
    </row>
    <row r="1241" spans="1:11" ht="33" customHeight="1" x14ac:dyDescent="0.2">
      <c r="A1241" s="323">
        <f t="shared" si="36"/>
        <v>1202</v>
      </c>
      <c r="B1241" s="47" t="s">
        <v>2390</v>
      </c>
      <c r="C1241" s="47" t="s">
        <v>26</v>
      </c>
      <c r="D1241" s="223">
        <v>2020.09</v>
      </c>
      <c r="E1241" s="48" t="s">
        <v>812</v>
      </c>
      <c r="F1241" s="49">
        <v>1646</v>
      </c>
      <c r="G1241" s="49">
        <v>3144</v>
      </c>
      <c r="H1241" s="50" t="s">
        <v>43</v>
      </c>
      <c r="I1241" s="51" t="s">
        <v>53</v>
      </c>
      <c r="J1241" s="27" t="s">
        <v>800</v>
      </c>
    </row>
    <row r="1242" spans="1:11" ht="33" customHeight="1" x14ac:dyDescent="0.2">
      <c r="A1242" s="323">
        <f t="shared" si="36"/>
        <v>1203</v>
      </c>
      <c r="B1242" s="47" t="s">
        <v>2391</v>
      </c>
      <c r="C1242" s="22" t="s">
        <v>26</v>
      </c>
      <c r="D1242" s="223" t="s">
        <v>820</v>
      </c>
      <c r="E1242" s="48" t="s">
        <v>340</v>
      </c>
      <c r="F1242" s="49">
        <v>1406</v>
      </c>
      <c r="G1242" s="49">
        <v>2559</v>
      </c>
      <c r="H1242" s="50" t="s">
        <v>43</v>
      </c>
      <c r="I1242" s="51" t="s">
        <v>53</v>
      </c>
    </row>
    <row r="1243" spans="1:11" ht="33" customHeight="1" x14ac:dyDescent="0.2">
      <c r="A1243" s="323">
        <f t="shared" si="36"/>
        <v>1204</v>
      </c>
      <c r="B1243" s="47" t="s">
        <v>2392</v>
      </c>
      <c r="C1243" s="47" t="s">
        <v>26</v>
      </c>
      <c r="D1243" s="223" t="s">
        <v>820</v>
      </c>
      <c r="E1243" s="48" t="s">
        <v>628</v>
      </c>
      <c r="F1243" s="49">
        <v>1465</v>
      </c>
      <c r="G1243" s="49">
        <v>2283</v>
      </c>
      <c r="H1243" s="50" t="s">
        <v>43</v>
      </c>
      <c r="I1243" s="51" t="s">
        <v>53</v>
      </c>
    </row>
    <row r="1244" spans="1:11" ht="33" customHeight="1" x14ac:dyDescent="0.2">
      <c r="A1244" s="323">
        <f t="shared" si="36"/>
        <v>1205</v>
      </c>
      <c r="B1244" s="47" t="s">
        <v>2393</v>
      </c>
      <c r="C1244" s="47" t="s">
        <v>26</v>
      </c>
      <c r="D1244" s="223">
        <v>2020.11</v>
      </c>
      <c r="E1244" s="48" t="s">
        <v>587</v>
      </c>
      <c r="F1244" s="49">
        <v>1008</v>
      </c>
      <c r="G1244" s="49">
        <v>1997</v>
      </c>
      <c r="H1244" s="50" t="s">
        <v>43</v>
      </c>
      <c r="I1244" s="51" t="s">
        <v>53</v>
      </c>
      <c r="J1244" s="27" t="s">
        <v>801</v>
      </c>
    </row>
    <row r="1245" spans="1:11" s="5" customFormat="1" ht="33" customHeight="1" x14ac:dyDescent="0.2">
      <c r="A1245" s="357" t="s">
        <v>731</v>
      </c>
      <c r="B1245" s="358"/>
      <c r="C1245" s="358"/>
      <c r="D1245" s="358"/>
      <c r="E1245" s="358"/>
      <c r="F1245" s="358"/>
      <c r="G1245" s="358"/>
      <c r="H1245" s="358"/>
      <c r="I1245" s="358"/>
      <c r="J1245" s="359"/>
      <c r="K1245" s="231"/>
    </row>
    <row r="1246" spans="1:11" ht="33" customHeight="1" x14ac:dyDescent="0.2">
      <c r="A1246" s="228">
        <f>ROW()-40</f>
        <v>1206</v>
      </c>
      <c r="B1246" s="47" t="s">
        <v>2394</v>
      </c>
      <c r="C1246" s="54" t="s">
        <v>731</v>
      </c>
      <c r="D1246" s="224">
        <v>2012.01</v>
      </c>
      <c r="E1246" s="48" t="s">
        <v>406</v>
      </c>
      <c r="F1246" s="49">
        <v>373</v>
      </c>
      <c r="G1246" s="49">
        <v>1665</v>
      </c>
      <c r="H1246" s="50" t="s">
        <v>1387</v>
      </c>
      <c r="I1246" s="51" t="s">
        <v>2395</v>
      </c>
    </row>
    <row r="1247" spans="1:11" ht="33" customHeight="1" x14ac:dyDescent="0.2">
      <c r="A1247" s="228">
        <f t="shared" ref="A1247:A1251" si="37">ROW()-40</f>
        <v>1207</v>
      </c>
      <c r="B1247" s="47" t="s">
        <v>2396</v>
      </c>
      <c r="C1247" s="54" t="s">
        <v>731</v>
      </c>
      <c r="D1247" s="223">
        <v>2012.08</v>
      </c>
      <c r="E1247" s="48" t="s">
        <v>406</v>
      </c>
      <c r="F1247" s="49">
        <v>3149</v>
      </c>
      <c r="G1247" s="49">
        <v>4610</v>
      </c>
      <c r="H1247" s="50" t="s">
        <v>1387</v>
      </c>
      <c r="I1247" s="51" t="s">
        <v>2397</v>
      </c>
    </row>
    <row r="1248" spans="1:11" ht="33" customHeight="1" x14ac:dyDescent="0.2">
      <c r="A1248" s="228">
        <f t="shared" si="37"/>
        <v>1208</v>
      </c>
      <c r="B1248" s="54" t="s">
        <v>2398</v>
      </c>
      <c r="C1248" s="54" t="s">
        <v>731</v>
      </c>
      <c r="D1248" s="223">
        <v>2013.04</v>
      </c>
      <c r="E1248" s="48" t="s">
        <v>220</v>
      </c>
      <c r="F1248" s="49">
        <v>2292</v>
      </c>
      <c r="G1248" s="49">
        <v>4545</v>
      </c>
      <c r="H1248" s="50" t="s">
        <v>938</v>
      </c>
      <c r="I1248" s="51" t="s">
        <v>53</v>
      </c>
    </row>
    <row r="1249" spans="1:11" ht="33" customHeight="1" x14ac:dyDescent="0.2">
      <c r="A1249" s="228">
        <f t="shared" si="37"/>
        <v>1209</v>
      </c>
      <c r="B1249" s="78" t="s">
        <v>2399</v>
      </c>
      <c r="C1249" s="54" t="s">
        <v>731</v>
      </c>
      <c r="D1249" s="224">
        <v>2017.06</v>
      </c>
      <c r="E1249" s="55" t="s">
        <v>94</v>
      </c>
      <c r="F1249" s="56">
        <v>905</v>
      </c>
      <c r="G1249" s="56">
        <v>1946</v>
      </c>
      <c r="H1249" s="57" t="s">
        <v>4</v>
      </c>
      <c r="I1249" s="58" t="s">
        <v>53</v>
      </c>
      <c r="J1249" s="46"/>
    </row>
    <row r="1250" spans="1:11" s="5" customFormat="1" ht="33" customHeight="1" x14ac:dyDescent="0.2">
      <c r="A1250" s="228">
        <f t="shared" si="37"/>
        <v>1210</v>
      </c>
      <c r="B1250" s="78" t="s">
        <v>2400</v>
      </c>
      <c r="C1250" s="54" t="s">
        <v>731</v>
      </c>
      <c r="D1250" s="224">
        <v>2017.09</v>
      </c>
      <c r="E1250" s="55" t="s">
        <v>2401</v>
      </c>
      <c r="F1250" s="56">
        <v>2596</v>
      </c>
      <c r="G1250" s="56">
        <v>3807</v>
      </c>
      <c r="H1250" s="57" t="s">
        <v>43</v>
      </c>
      <c r="I1250" s="58" t="s">
        <v>53</v>
      </c>
      <c r="J1250" s="46"/>
      <c r="K1250" s="231"/>
    </row>
    <row r="1251" spans="1:11" s="5" customFormat="1" ht="33" customHeight="1" x14ac:dyDescent="0.2">
      <c r="A1251" s="228">
        <f t="shared" si="37"/>
        <v>1211</v>
      </c>
      <c r="B1251" s="54" t="s">
        <v>2402</v>
      </c>
      <c r="C1251" s="61" t="s">
        <v>731</v>
      </c>
      <c r="D1251" s="224" t="s">
        <v>562</v>
      </c>
      <c r="E1251" s="55" t="s">
        <v>2403</v>
      </c>
      <c r="F1251" s="93">
        <v>903</v>
      </c>
      <c r="G1251" s="93">
        <v>1907</v>
      </c>
      <c r="H1251" s="98" t="s">
        <v>43</v>
      </c>
      <c r="I1251" s="94" t="s">
        <v>1743</v>
      </c>
      <c r="J1251" s="46"/>
      <c r="K1251" s="231"/>
    </row>
    <row r="1252" spans="1:11" s="5" customFormat="1" ht="33" customHeight="1" x14ac:dyDescent="0.2">
      <c r="A1252" s="357" t="s">
        <v>735</v>
      </c>
      <c r="B1252" s="361"/>
      <c r="C1252" s="361"/>
      <c r="D1252" s="361"/>
      <c r="E1252" s="361"/>
      <c r="F1252" s="361"/>
      <c r="G1252" s="361"/>
      <c r="H1252" s="361"/>
      <c r="I1252" s="361"/>
      <c r="J1252" s="362"/>
      <c r="K1252" s="231"/>
    </row>
    <row r="1253" spans="1:11" ht="33" customHeight="1" x14ac:dyDescent="0.2">
      <c r="A1253" s="151">
        <f>ROW()-41</f>
        <v>1212</v>
      </c>
      <c r="B1253" s="54" t="s">
        <v>2404</v>
      </c>
      <c r="C1253" s="54" t="s">
        <v>735</v>
      </c>
      <c r="D1253" s="224" t="s">
        <v>978</v>
      </c>
      <c r="E1253" s="55" t="s">
        <v>192</v>
      </c>
      <c r="F1253" s="56">
        <v>334</v>
      </c>
      <c r="G1253" s="56">
        <v>682</v>
      </c>
      <c r="H1253" s="57" t="s">
        <v>4</v>
      </c>
      <c r="I1253" s="58" t="s">
        <v>53</v>
      </c>
      <c r="J1253" s="46"/>
    </row>
    <row r="1254" spans="1:11" ht="33" customHeight="1" x14ac:dyDescent="0.2">
      <c r="A1254" s="151">
        <f>ROW()-41</f>
        <v>1213</v>
      </c>
      <c r="B1254" s="54" t="s">
        <v>2405</v>
      </c>
      <c r="C1254" s="54" t="s">
        <v>735</v>
      </c>
      <c r="D1254" s="224">
        <v>2017.03</v>
      </c>
      <c r="E1254" s="55" t="s">
        <v>159</v>
      </c>
      <c r="F1254" s="56">
        <v>293</v>
      </c>
      <c r="G1254" s="56">
        <v>626</v>
      </c>
      <c r="H1254" s="57" t="s">
        <v>2406</v>
      </c>
      <c r="I1254" s="70" t="s">
        <v>53</v>
      </c>
      <c r="J1254" s="46"/>
    </row>
    <row r="1255" spans="1:11" s="5" customFormat="1" ht="33" customHeight="1" x14ac:dyDescent="0.2">
      <c r="A1255" s="357" t="s">
        <v>737</v>
      </c>
      <c r="B1255" s="375"/>
      <c r="C1255" s="375"/>
      <c r="D1255" s="375"/>
      <c r="E1255" s="375"/>
      <c r="F1255" s="375"/>
      <c r="G1255" s="375"/>
      <c r="H1255" s="375"/>
      <c r="I1255" s="375"/>
      <c r="J1255" s="376"/>
      <c r="K1255" s="231"/>
    </row>
    <row r="1256" spans="1:11" ht="33" customHeight="1" x14ac:dyDescent="0.2">
      <c r="A1256" s="151">
        <f>ROW()-42</f>
        <v>1214</v>
      </c>
      <c r="B1256" s="78" t="s">
        <v>2407</v>
      </c>
      <c r="C1256" s="54" t="s">
        <v>737</v>
      </c>
      <c r="D1256" s="224">
        <v>2017.08</v>
      </c>
      <c r="E1256" s="55" t="s">
        <v>82</v>
      </c>
      <c r="F1256" s="56">
        <v>155.68</v>
      </c>
      <c r="G1256" s="56">
        <v>307</v>
      </c>
      <c r="H1256" s="57" t="s">
        <v>2</v>
      </c>
      <c r="I1256" s="58" t="s">
        <v>53</v>
      </c>
      <c r="J1256" s="46"/>
    </row>
    <row r="1257" spans="1:11" s="5" customFormat="1" ht="33" customHeight="1" x14ac:dyDescent="0.2">
      <c r="A1257" s="357" t="s">
        <v>884</v>
      </c>
      <c r="B1257" s="375"/>
      <c r="C1257" s="375"/>
      <c r="D1257" s="375"/>
      <c r="E1257" s="375"/>
      <c r="F1257" s="375"/>
      <c r="G1257" s="375"/>
      <c r="H1257" s="375"/>
      <c r="I1257" s="375"/>
      <c r="J1257" s="376"/>
      <c r="K1257" s="231"/>
    </row>
    <row r="1258" spans="1:11" s="5" customFormat="1" ht="33" customHeight="1" x14ac:dyDescent="0.2">
      <c r="A1258" s="151">
        <f>ROW()-43</f>
        <v>1215</v>
      </c>
      <c r="B1258" s="54" t="s">
        <v>2408</v>
      </c>
      <c r="C1258" s="54" t="s">
        <v>2409</v>
      </c>
      <c r="D1258" s="224">
        <v>2018.03</v>
      </c>
      <c r="E1258" s="55" t="s">
        <v>2410</v>
      </c>
      <c r="F1258" s="56">
        <v>1971</v>
      </c>
      <c r="G1258" s="56">
        <v>4621</v>
      </c>
      <c r="H1258" s="57" t="s">
        <v>2</v>
      </c>
      <c r="I1258" s="58" t="s">
        <v>866</v>
      </c>
      <c r="J1258" s="46"/>
      <c r="K1258" s="231"/>
    </row>
    <row r="1259" spans="1:11" s="5" customFormat="1" ht="33" customHeight="1" x14ac:dyDescent="0.2">
      <c r="A1259" s="151">
        <f>ROW()-43</f>
        <v>1216</v>
      </c>
      <c r="B1259" s="54" t="s">
        <v>2411</v>
      </c>
      <c r="C1259" s="54" t="s">
        <v>884</v>
      </c>
      <c r="D1259" s="224">
        <v>2018.11</v>
      </c>
      <c r="E1259" s="55" t="s">
        <v>2412</v>
      </c>
      <c r="F1259" s="93">
        <v>2138</v>
      </c>
      <c r="G1259" s="93">
        <v>4596</v>
      </c>
      <c r="H1259" s="98" t="s">
        <v>2413</v>
      </c>
      <c r="I1259" s="94" t="s">
        <v>883</v>
      </c>
      <c r="J1259" s="46"/>
      <c r="K1259" s="231"/>
    </row>
    <row r="1260" spans="1:11" s="5" customFormat="1" ht="33" customHeight="1" x14ac:dyDescent="0.2">
      <c r="A1260" s="377" t="s">
        <v>533</v>
      </c>
      <c r="B1260" s="375"/>
      <c r="C1260" s="375"/>
      <c r="D1260" s="375"/>
      <c r="E1260" s="375"/>
      <c r="F1260" s="375"/>
      <c r="G1260" s="375"/>
      <c r="H1260" s="375"/>
      <c r="I1260" s="375"/>
      <c r="J1260" s="376"/>
      <c r="K1260" s="231"/>
    </row>
    <row r="1261" spans="1:11" s="5" customFormat="1" ht="33" customHeight="1" x14ac:dyDescent="0.2">
      <c r="A1261" s="228">
        <f>ROW()-44</f>
        <v>1217</v>
      </c>
      <c r="B1261" s="47" t="s">
        <v>51</v>
      </c>
      <c r="C1261" s="54" t="s">
        <v>727</v>
      </c>
      <c r="D1261" s="224">
        <v>2010.07</v>
      </c>
      <c r="E1261" s="48" t="s">
        <v>429</v>
      </c>
      <c r="F1261" s="49">
        <v>1385</v>
      </c>
      <c r="G1261" s="49">
        <v>2630</v>
      </c>
      <c r="H1261" s="50" t="s">
        <v>2</v>
      </c>
      <c r="I1261" s="51" t="s">
        <v>53</v>
      </c>
      <c r="J1261" s="27"/>
      <c r="K1261" s="231"/>
    </row>
    <row r="1262" spans="1:11" s="5" customFormat="1" ht="33" customHeight="1" x14ac:dyDescent="0.2">
      <c r="A1262" s="228">
        <f t="shared" ref="A1262:A1264" si="38">ROW()-44</f>
        <v>1218</v>
      </c>
      <c r="B1262" s="47" t="s">
        <v>2414</v>
      </c>
      <c r="C1262" s="54" t="s">
        <v>727</v>
      </c>
      <c r="D1262" s="224" t="s">
        <v>2415</v>
      </c>
      <c r="E1262" s="48" t="s">
        <v>380</v>
      </c>
      <c r="F1262" s="49">
        <v>136</v>
      </c>
      <c r="G1262" s="49">
        <v>200</v>
      </c>
      <c r="H1262" s="156" t="s">
        <v>4</v>
      </c>
      <c r="I1262" s="227" t="s">
        <v>53</v>
      </c>
      <c r="J1262" s="127"/>
      <c r="K1262" s="231"/>
    </row>
    <row r="1263" spans="1:11" s="5" customFormat="1" ht="33" customHeight="1" x14ac:dyDescent="0.2">
      <c r="A1263" s="228">
        <f t="shared" si="38"/>
        <v>1219</v>
      </c>
      <c r="B1263" s="78" t="s">
        <v>2416</v>
      </c>
      <c r="C1263" s="54" t="s">
        <v>533</v>
      </c>
      <c r="D1263" s="224">
        <v>2018.06</v>
      </c>
      <c r="E1263" s="55" t="s">
        <v>237</v>
      </c>
      <c r="F1263" s="56">
        <v>4007</v>
      </c>
      <c r="G1263" s="56">
        <v>9263</v>
      </c>
      <c r="H1263" s="57" t="s">
        <v>2</v>
      </c>
      <c r="I1263" s="58" t="s">
        <v>35</v>
      </c>
      <c r="J1263" s="46"/>
      <c r="K1263" s="231"/>
    </row>
    <row r="1264" spans="1:11" ht="33" customHeight="1" x14ac:dyDescent="0.2">
      <c r="A1264" s="228">
        <f t="shared" si="38"/>
        <v>1220</v>
      </c>
      <c r="B1264" s="47" t="s">
        <v>25</v>
      </c>
      <c r="C1264" s="47" t="s">
        <v>27</v>
      </c>
      <c r="D1264" s="223">
        <v>2005.09</v>
      </c>
      <c r="E1264" s="48" t="s">
        <v>359</v>
      </c>
      <c r="F1264" s="49">
        <v>4209</v>
      </c>
      <c r="G1264" s="49">
        <v>14192</v>
      </c>
      <c r="H1264" s="50" t="s">
        <v>5</v>
      </c>
      <c r="I1264" s="156" t="s">
        <v>53</v>
      </c>
      <c r="K1264" s="231"/>
    </row>
    <row r="1265" spans="1:11" s="5" customFormat="1" ht="33" customHeight="1" x14ac:dyDescent="0.2">
      <c r="A1265" s="357" t="s">
        <v>742</v>
      </c>
      <c r="B1265" s="375"/>
      <c r="C1265" s="375"/>
      <c r="D1265" s="375"/>
      <c r="E1265" s="375"/>
      <c r="F1265" s="375"/>
      <c r="G1265" s="375"/>
      <c r="H1265" s="375"/>
      <c r="I1265" s="375"/>
      <c r="J1265" s="376"/>
      <c r="K1265" s="231"/>
    </row>
    <row r="1266" spans="1:11" ht="33" customHeight="1" x14ac:dyDescent="0.2">
      <c r="A1266" s="329">
        <f>ROW()-45</f>
        <v>1221</v>
      </c>
      <c r="B1266" s="47" t="s">
        <v>37</v>
      </c>
      <c r="C1266" s="54" t="s">
        <v>890</v>
      </c>
      <c r="D1266" s="224">
        <v>2010.08</v>
      </c>
      <c r="E1266" s="48" t="s">
        <v>431</v>
      </c>
      <c r="F1266" s="49">
        <v>1506</v>
      </c>
      <c r="G1266" s="49">
        <v>2156</v>
      </c>
      <c r="H1266" s="50" t="s">
        <v>2</v>
      </c>
      <c r="I1266" s="156" t="s">
        <v>53</v>
      </c>
    </row>
    <row r="1267" spans="1:11" ht="33" customHeight="1" x14ac:dyDescent="0.2">
      <c r="A1267" s="329">
        <f t="shared" ref="A1267:A1300" si="39">ROW()-45</f>
        <v>1222</v>
      </c>
      <c r="B1267" s="47" t="s">
        <v>2417</v>
      </c>
      <c r="C1267" s="54" t="s">
        <v>890</v>
      </c>
      <c r="D1267" s="223">
        <v>2012.09</v>
      </c>
      <c r="E1267" s="48" t="s">
        <v>135</v>
      </c>
      <c r="F1267" s="49">
        <v>1243</v>
      </c>
      <c r="G1267" s="49">
        <v>2321</v>
      </c>
      <c r="H1267" s="50" t="s">
        <v>901</v>
      </c>
      <c r="I1267" s="156" t="s">
        <v>52</v>
      </c>
    </row>
    <row r="1268" spans="1:11" ht="33" customHeight="1" x14ac:dyDescent="0.2">
      <c r="A1268" s="329">
        <f t="shared" si="39"/>
        <v>1223</v>
      </c>
      <c r="B1268" s="47" t="s">
        <v>2418</v>
      </c>
      <c r="C1268" s="54" t="s">
        <v>2419</v>
      </c>
      <c r="D1268" s="223">
        <v>2012.09</v>
      </c>
      <c r="E1268" s="48" t="s">
        <v>302</v>
      </c>
      <c r="F1268" s="49">
        <v>348</v>
      </c>
      <c r="G1268" s="49">
        <v>1005</v>
      </c>
      <c r="H1268" s="50" t="s">
        <v>1143</v>
      </c>
      <c r="I1268" s="156" t="s">
        <v>53</v>
      </c>
      <c r="J1268" s="27" t="s">
        <v>2420</v>
      </c>
    </row>
    <row r="1269" spans="1:11" ht="33" customHeight="1" x14ac:dyDescent="0.2">
      <c r="A1269" s="329">
        <f t="shared" si="39"/>
        <v>1224</v>
      </c>
      <c r="B1269" s="28" t="s">
        <v>2421</v>
      </c>
      <c r="C1269" s="54" t="s">
        <v>890</v>
      </c>
      <c r="D1269" s="235">
        <v>2013.02</v>
      </c>
      <c r="E1269" s="23" t="s">
        <v>377</v>
      </c>
      <c r="F1269" s="24">
        <v>714</v>
      </c>
      <c r="G1269" s="24">
        <v>1172</v>
      </c>
      <c r="H1269" s="29" t="s">
        <v>1387</v>
      </c>
      <c r="I1269" s="26" t="s">
        <v>53</v>
      </c>
      <c r="K1269" s="1"/>
    </row>
    <row r="1270" spans="1:11" s="5" customFormat="1" ht="33" customHeight="1" x14ac:dyDescent="0.2">
      <c r="A1270" s="329">
        <f t="shared" si="39"/>
        <v>1225</v>
      </c>
      <c r="B1270" s="54" t="s">
        <v>2422</v>
      </c>
      <c r="C1270" s="54" t="s">
        <v>890</v>
      </c>
      <c r="D1270" s="223" t="s">
        <v>2423</v>
      </c>
      <c r="E1270" s="48" t="s">
        <v>279</v>
      </c>
      <c r="F1270" s="49">
        <v>927</v>
      </c>
      <c r="G1270" s="49">
        <v>2164</v>
      </c>
      <c r="H1270" s="50" t="s">
        <v>2424</v>
      </c>
      <c r="I1270" s="51" t="s">
        <v>53</v>
      </c>
      <c r="J1270" s="27"/>
      <c r="K1270" s="231"/>
    </row>
    <row r="1271" spans="1:11" s="5" customFormat="1" ht="33" customHeight="1" x14ac:dyDescent="0.2">
      <c r="A1271" s="329">
        <f t="shared" si="39"/>
        <v>1226</v>
      </c>
      <c r="B1271" s="330" t="s">
        <v>2425</v>
      </c>
      <c r="C1271" s="28" t="s">
        <v>890</v>
      </c>
      <c r="D1271" s="223">
        <v>2013.11</v>
      </c>
      <c r="E1271" s="48" t="s">
        <v>354</v>
      </c>
      <c r="F1271" s="49">
        <v>884</v>
      </c>
      <c r="G1271" s="49">
        <v>2055</v>
      </c>
      <c r="H1271" s="50" t="s">
        <v>1175</v>
      </c>
      <c r="I1271" s="51" t="s">
        <v>53</v>
      </c>
      <c r="J1271" s="27"/>
      <c r="K1271" s="231"/>
    </row>
    <row r="1272" spans="1:11" s="5" customFormat="1" ht="33" customHeight="1" x14ac:dyDescent="0.2">
      <c r="A1272" s="329">
        <f t="shared" si="39"/>
        <v>1227</v>
      </c>
      <c r="B1272" s="47" t="s">
        <v>2426</v>
      </c>
      <c r="C1272" s="28" t="s">
        <v>890</v>
      </c>
      <c r="D1272" s="223">
        <v>2013.12</v>
      </c>
      <c r="E1272" s="48" t="s">
        <v>278</v>
      </c>
      <c r="F1272" s="49">
        <v>856</v>
      </c>
      <c r="G1272" s="49">
        <v>3080</v>
      </c>
      <c r="H1272" s="50" t="s">
        <v>1175</v>
      </c>
      <c r="I1272" s="51" t="s">
        <v>53</v>
      </c>
      <c r="J1272" s="27" t="s">
        <v>2339</v>
      </c>
      <c r="K1272" s="231"/>
    </row>
    <row r="1273" spans="1:11" s="5" customFormat="1" ht="33" customHeight="1" x14ac:dyDescent="0.2">
      <c r="A1273" s="329">
        <f t="shared" si="39"/>
        <v>1228</v>
      </c>
      <c r="B1273" s="47" t="s">
        <v>2427</v>
      </c>
      <c r="C1273" s="54" t="s">
        <v>890</v>
      </c>
      <c r="D1273" s="224">
        <v>2014.09</v>
      </c>
      <c r="E1273" s="48" t="s">
        <v>296</v>
      </c>
      <c r="F1273" s="49">
        <v>620</v>
      </c>
      <c r="G1273" s="49">
        <v>1407</v>
      </c>
      <c r="H1273" s="50" t="s">
        <v>2424</v>
      </c>
      <c r="I1273" s="51" t="s">
        <v>53</v>
      </c>
      <c r="J1273" s="27"/>
      <c r="K1273" s="231"/>
    </row>
    <row r="1274" spans="1:11" s="5" customFormat="1" ht="33" customHeight="1" x14ac:dyDescent="0.2">
      <c r="A1274" s="329">
        <f t="shared" si="39"/>
        <v>1229</v>
      </c>
      <c r="B1274" s="47" t="s">
        <v>2428</v>
      </c>
      <c r="C1274" s="54" t="s">
        <v>890</v>
      </c>
      <c r="D1274" s="224" t="s">
        <v>2429</v>
      </c>
      <c r="E1274" s="48" t="s">
        <v>83</v>
      </c>
      <c r="F1274" s="49">
        <v>406</v>
      </c>
      <c r="G1274" s="49">
        <v>2469</v>
      </c>
      <c r="H1274" s="50" t="s">
        <v>2424</v>
      </c>
      <c r="I1274" s="51" t="s">
        <v>53</v>
      </c>
      <c r="J1274" s="27"/>
      <c r="K1274" s="231"/>
    </row>
    <row r="1275" spans="1:11" s="5" customFormat="1" ht="33" customHeight="1" x14ac:dyDescent="0.2">
      <c r="A1275" s="329">
        <f t="shared" si="39"/>
        <v>1230</v>
      </c>
      <c r="B1275" s="47" t="s">
        <v>2430</v>
      </c>
      <c r="C1275" s="28" t="s">
        <v>890</v>
      </c>
      <c r="D1275" s="224">
        <v>2014.11</v>
      </c>
      <c r="E1275" s="48" t="s">
        <v>136</v>
      </c>
      <c r="F1275" s="49">
        <v>935</v>
      </c>
      <c r="G1275" s="49">
        <v>2131</v>
      </c>
      <c r="H1275" s="50" t="s">
        <v>1096</v>
      </c>
      <c r="I1275" s="51" t="s">
        <v>53</v>
      </c>
      <c r="J1275" s="27"/>
      <c r="K1275" s="231"/>
    </row>
    <row r="1276" spans="1:11" s="5" customFormat="1" ht="33" customHeight="1" x14ac:dyDescent="0.2">
      <c r="A1276" s="329">
        <f t="shared" si="39"/>
        <v>1231</v>
      </c>
      <c r="B1276" s="54" t="s">
        <v>2431</v>
      </c>
      <c r="C1276" s="54" t="s">
        <v>890</v>
      </c>
      <c r="D1276" s="224">
        <v>2015.04</v>
      </c>
      <c r="E1276" s="55" t="s">
        <v>263</v>
      </c>
      <c r="F1276" s="56">
        <v>805</v>
      </c>
      <c r="G1276" s="56">
        <v>1697</v>
      </c>
      <c r="H1276" s="57" t="s">
        <v>2424</v>
      </c>
      <c r="I1276" s="58" t="s">
        <v>53</v>
      </c>
      <c r="J1276" s="46"/>
      <c r="K1276" s="231"/>
    </row>
    <row r="1277" spans="1:11" ht="33" customHeight="1" x14ac:dyDescent="0.2">
      <c r="A1277" s="329">
        <f t="shared" si="39"/>
        <v>1232</v>
      </c>
      <c r="B1277" s="54" t="s">
        <v>2432</v>
      </c>
      <c r="C1277" s="54" t="s">
        <v>890</v>
      </c>
      <c r="D1277" s="224">
        <v>2015.06</v>
      </c>
      <c r="E1277" s="59" t="s">
        <v>135</v>
      </c>
      <c r="F1277" s="60">
        <v>1749</v>
      </c>
      <c r="G1277" s="56">
        <v>3615</v>
      </c>
      <c r="H1277" s="57" t="s">
        <v>1216</v>
      </c>
      <c r="I1277" s="58" t="s">
        <v>53</v>
      </c>
      <c r="J1277" s="46"/>
    </row>
    <row r="1278" spans="1:11" ht="33" customHeight="1" x14ac:dyDescent="0.2">
      <c r="A1278" s="329">
        <f t="shared" si="39"/>
        <v>1233</v>
      </c>
      <c r="B1278" s="54" t="s">
        <v>2433</v>
      </c>
      <c r="C1278" s="54" t="s">
        <v>890</v>
      </c>
      <c r="D1278" s="224">
        <v>2015.08</v>
      </c>
      <c r="E1278" s="55" t="s">
        <v>289</v>
      </c>
      <c r="F1278" s="56">
        <v>1013</v>
      </c>
      <c r="G1278" s="56">
        <v>2042</v>
      </c>
      <c r="H1278" s="57" t="s">
        <v>2424</v>
      </c>
      <c r="I1278" s="58" t="s">
        <v>2434</v>
      </c>
      <c r="J1278" s="46"/>
    </row>
    <row r="1279" spans="1:11" ht="33" customHeight="1" x14ac:dyDescent="0.2">
      <c r="A1279" s="329">
        <f t="shared" si="39"/>
        <v>1234</v>
      </c>
      <c r="B1279" s="54" t="s">
        <v>2435</v>
      </c>
      <c r="C1279" s="54" t="s">
        <v>890</v>
      </c>
      <c r="D1279" s="224">
        <v>2015.09</v>
      </c>
      <c r="E1279" s="55" t="s">
        <v>83</v>
      </c>
      <c r="F1279" s="56">
        <v>778</v>
      </c>
      <c r="G1279" s="56">
        <v>1522</v>
      </c>
      <c r="H1279" s="57" t="s">
        <v>2424</v>
      </c>
      <c r="I1279" s="58" t="s">
        <v>53</v>
      </c>
      <c r="J1279" s="46"/>
    </row>
    <row r="1280" spans="1:11" ht="33" customHeight="1" x14ac:dyDescent="0.2">
      <c r="A1280" s="329">
        <f t="shared" si="39"/>
        <v>1235</v>
      </c>
      <c r="B1280" s="54" t="s">
        <v>2436</v>
      </c>
      <c r="C1280" s="54" t="s">
        <v>890</v>
      </c>
      <c r="D1280" s="224" t="s">
        <v>2437</v>
      </c>
      <c r="E1280" s="55" t="s">
        <v>145</v>
      </c>
      <c r="F1280" s="56">
        <v>350</v>
      </c>
      <c r="G1280" s="56">
        <v>634</v>
      </c>
      <c r="H1280" s="57" t="s">
        <v>2438</v>
      </c>
      <c r="I1280" s="58" t="s">
        <v>53</v>
      </c>
      <c r="J1280" s="45"/>
    </row>
    <row r="1281" spans="1:11" ht="33" customHeight="1" x14ac:dyDescent="0.2">
      <c r="A1281" s="329">
        <f t="shared" si="39"/>
        <v>1236</v>
      </c>
      <c r="B1281" s="54" t="s">
        <v>2439</v>
      </c>
      <c r="C1281" s="28" t="s">
        <v>890</v>
      </c>
      <c r="D1281" s="224">
        <v>2015.11</v>
      </c>
      <c r="E1281" s="55" t="s">
        <v>242</v>
      </c>
      <c r="F1281" s="56">
        <v>880</v>
      </c>
      <c r="G1281" s="56">
        <v>1933</v>
      </c>
      <c r="H1281" s="57" t="s">
        <v>2440</v>
      </c>
      <c r="I1281" s="58" t="s">
        <v>53</v>
      </c>
      <c r="J1281" s="46"/>
    </row>
    <row r="1282" spans="1:11" ht="33" customHeight="1" x14ac:dyDescent="0.2">
      <c r="A1282" s="329">
        <f t="shared" si="39"/>
        <v>1237</v>
      </c>
      <c r="B1282" s="54" t="s">
        <v>2441</v>
      </c>
      <c r="C1282" s="54" t="s">
        <v>890</v>
      </c>
      <c r="D1282" s="224">
        <v>2016.04</v>
      </c>
      <c r="E1282" s="55" t="s">
        <v>181</v>
      </c>
      <c r="F1282" s="56">
        <v>1098</v>
      </c>
      <c r="G1282" s="56">
        <v>2218</v>
      </c>
      <c r="H1282" s="57" t="s">
        <v>2424</v>
      </c>
      <c r="I1282" s="58" t="s">
        <v>53</v>
      </c>
      <c r="J1282" s="46"/>
    </row>
    <row r="1283" spans="1:11" ht="33" customHeight="1" x14ac:dyDescent="0.2">
      <c r="A1283" s="329">
        <f t="shared" si="39"/>
        <v>1238</v>
      </c>
      <c r="B1283" s="54" t="s">
        <v>2442</v>
      </c>
      <c r="C1283" s="54" t="s">
        <v>890</v>
      </c>
      <c r="D1283" s="224">
        <v>2016.07</v>
      </c>
      <c r="E1283" s="55" t="s">
        <v>191</v>
      </c>
      <c r="F1283" s="56">
        <v>750</v>
      </c>
      <c r="G1283" s="56">
        <v>1819</v>
      </c>
      <c r="H1283" s="57" t="s">
        <v>4</v>
      </c>
      <c r="I1283" s="58" t="s">
        <v>53</v>
      </c>
      <c r="J1283" s="46"/>
    </row>
    <row r="1284" spans="1:11" ht="33" customHeight="1" x14ac:dyDescent="0.2">
      <c r="A1284" s="329">
        <f t="shared" si="39"/>
        <v>1239</v>
      </c>
      <c r="B1284" s="54" t="s">
        <v>2443</v>
      </c>
      <c r="C1284" s="54" t="s">
        <v>742</v>
      </c>
      <c r="D1284" s="224">
        <v>2016.09</v>
      </c>
      <c r="E1284" s="55" t="s">
        <v>166</v>
      </c>
      <c r="F1284" s="56">
        <v>211</v>
      </c>
      <c r="G1284" s="56">
        <v>502</v>
      </c>
      <c r="H1284" s="57" t="s">
        <v>4</v>
      </c>
      <c r="I1284" s="58" t="s">
        <v>53</v>
      </c>
      <c r="J1284" s="46"/>
    </row>
    <row r="1285" spans="1:11" ht="33" customHeight="1" x14ac:dyDescent="0.2">
      <c r="A1285" s="329">
        <f t="shared" si="39"/>
        <v>1240</v>
      </c>
      <c r="B1285" s="54" t="s">
        <v>2444</v>
      </c>
      <c r="C1285" s="54" t="s">
        <v>890</v>
      </c>
      <c r="D1285" s="224" t="s">
        <v>978</v>
      </c>
      <c r="E1285" s="55" t="s">
        <v>195</v>
      </c>
      <c r="F1285" s="56">
        <v>675</v>
      </c>
      <c r="G1285" s="56">
        <v>1654</v>
      </c>
      <c r="H1285" s="57" t="s">
        <v>4</v>
      </c>
      <c r="I1285" s="58" t="s">
        <v>53</v>
      </c>
      <c r="J1285" s="46"/>
    </row>
    <row r="1286" spans="1:11" ht="33" customHeight="1" x14ac:dyDescent="0.2">
      <c r="A1286" s="329">
        <f t="shared" si="39"/>
        <v>1241</v>
      </c>
      <c r="B1286" s="54" t="s">
        <v>2445</v>
      </c>
      <c r="C1286" s="54" t="s">
        <v>890</v>
      </c>
      <c r="D1286" s="224">
        <v>2016.11</v>
      </c>
      <c r="E1286" s="55" t="s">
        <v>201</v>
      </c>
      <c r="F1286" s="67">
        <v>395</v>
      </c>
      <c r="G1286" s="68">
        <v>901</v>
      </c>
      <c r="H1286" s="69" t="s">
        <v>2446</v>
      </c>
      <c r="I1286" s="70" t="s">
        <v>53</v>
      </c>
      <c r="J1286" s="46"/>
    </row>
    <row r="1287" spans="1:11" ht="33" customHeight="1" x14ac:dyDescent="0.2">
      <c r="A1287" s="329">
        <f t="shared" si="39"/>
        <v>1242</v>
      </c>
      <c r="B1287" s="78" t="s">
        <v>2447</v>
      </c>
      <c r="C1287" s="54" t="s">
        <v>890</v>
      </c>
      <c r="D1287" s="224">
        <v>2017.06</v>
      </c>
      <c r="E1287" s="55" t="s">
        <v>122</v>
      </c>
      <c r="F1287" s="56">
        <v>186</v>
      </c>
      <c r="G1287" s="56">
        <v>377</v>
      </c>
      <c r="H1287" s="57" t="s">
        <v>4</v>
      </c>
      <c r="I1287" s="58" t="s">
        <v>53</v>
      </c>
      <c r="J1287" s="46"/>
    </row>
    <row r="1288" spans="1:11" s="5" customFormat="1" ht="33" customHeight="1" x14ac:dyDescent="0.2">
      <c r="A1288" s="329">
        <f t="shared" si="39"/>
        <v>1243</v>
      </c>
      <c r="B1288" s="78" t="s">
        <v>2448</v>
      </c>
      <c r="C1288" s="54" t="s">
        <v>890</v>
      </c>
      <c r="D1288" s="224">
        <v>2017.08</v>
      </c>
      <c r="E1288" s="55" t="s">
        <v>83</v>
      </c>
      <c r="F1288" s="56">
        <v>954</v>
      </c>
      <c r="G1288" s="56">
        <v>2177</v>
      </c>
      <c r="H1288" s="57" t="s">
        <v>4</v>
      </c>
      <c r="I1288" s="58" t="s">
        <v>53</v>
      </c>
      <c r="J1288" s="46"/>
      <c r="K1288" s="231"/>
    </row>
    <row r="1289" spans="1:11" s="5" customFormat="1" ht="33" customHeight="1" x14ac:dyDescent="0.2">
      <c r="A1289" s="329">
        <f t="shared" si="39"/>
        <v>1244</v>
      </c>
      <c r="B1289" s="78" t="s">
        <v>2449</v>
      </c>
      <c r="C1289" s="54" t="s">
        <v>890</v>
      </c>
      <c r="D1289" s="224">
        <v>2018.03</v>
      </c>
      <c r="E1289" s="55" t="s">
        <v>535</v>
      </c>
      <c r="F1289" s="56">
        <v>2613</v>
      </c>
      <c r="G1289" s="56">
        <v>6144</v>
      </c>
      <c r="H1289" s="57" t="s">
        <v>2</v>
      </c>
      <c r="I1289" s="58" t="s">
        <v>1578</v>
      </c>
      <c r="J1289" s="46"/>
      <c r="K1289" s="231"/>
    </row>
    <row r="1290" spans="1:11" s="5" customFormat="1" ht="33" customHeight="1" x14ac:dyDescent="0.2">
      <c r="A1290" s="329">
        <f t="shared" si="39"/>
        <v>1245</v>
      </c>
      <c r="B1290" s="78" t="s">
        <v>2450</v>
      </c>
      <c r="C1290" s="54" t="s">
        <v>2419</v>
      </c>
      <c r="D1290" s="224">
        <v>2018.03</v>
      </c>
      <c r="E1290" s="55" t="s">
        <v>250</v>
      </c>
      <c r="F1290" s="56">
        <v>382</v>
      </c>
      <c r="G1290" s="56">
        <v>993</v>
      </c>
      <c r="H1290" s="57" t="s">
        <v>4</v>
      </c>
      <c r="I1290" s="58" t="s">
        <v>1578</v>
      </c>
      <c r="J1290" s="46"/>
      <c r="K1290" s="231"/>
    </row>
    <row r="1291" spans="1:11" s="5" customFormat="1" ht="33" customHeight="1" x14ac:dyDescent="0.2">
      <c r="A1291" s="329">
        <f t="shared" si="39"/>
        <v>1246</v>
      </c>
      <c r="B1291" s="54" t="s">
        <v>2451</v>
      </c>
      <c r="C1291" s="28" t="s">
        <v>890</v>
      </c>
      <c r="D1291" s="224">
        <v>2018.04</v>
      </c>
      <c r="E1291" s="88" t="s">
        <v>545</v>
      </c>
      <c r="F1291" s="56">
        <v>618</v>
      </c>
      <c r="G1291" s="56">
        <v>1396</v>
      </c>
      <c r="H1291" s="57" t="s">
        <v>4</v>
      </c>
      <c r="I1291" s="58" t="s">
        <v>1578</v>
      </c>
      <c r="J1291" s="46"/>
      <c r="K1291" s="231"/>
    </row>
    <row r="1292" spans="1:11" s="5" customFormat="1" ht="33" customHeight="1" x14ac:dyDescent="0.2">
      <c r="A1292" s="329">
        <f t="shared" si="39"/>
        <v>1247</v>
      </c>
      <c r="B1292" s="78" t="s">
        <v>2452</v>
      </c>
      <c r="C1292" s="28" t="s">
        <v>890</v>
      </c>
      <c r="D1292" s="224">
        <v>2018.06</v>
      </c>
      <c r="E1292" s="55" t="s">
        <v>181</v>
      </c>
      <c r="F1292" s="56">
        <v>796</v>
      </c>
      <c r="G1292" s="56">
        <v>1605</v>
      </c>
      <c r="H1292" s="57" t="s">
        <v>2</v>
      </c>
      <c r="I1292" s="58" t="s">
        <v>35</v>
      </c>
      <c r="J1292" s="46"/>
      <c r="K1292" s="231"/>
    </row>
    <row r="1293" spans="1:11" s="5" customFormat="1" ht="33" customHeight="1" x14ac:dyDescent="0.2">
      <c r="A1293" s="329">
        <f t="shared" si="39"/>
        <v>1248</v>
      </c>
      <c r="B1293" s="54" t="s">
        <v>2453</v>
      </c>
      <c r="C1293" s="28" t="s">
        <v>890</v>
      </c>
      <c r="D1293" s="224" t="s">
        <v>562</v>
      </c>
      <c r="E1293" s="88" t="s">
        <v>2454</v>
      </c>
      <c r="F1293" s="56">
        <v>1454</v>
      </c>
      <c r="G1293" s="56">
        <v>3175</v>
      </c>
      <c r="H1293" s="57" t="s">
        <v>938</v>
      </c>
      <c r="I1293" s="58" t="s">
        <v>1578</v>
      </c>
      <c r="J1293" s="46"/>
      <c r="K1293" s="231"/>
    </row>
    <row r="1294" spans="1:11" s="5" customFormat="1" ht="33" customHeight="1" x14ac:dyDescent="0.2">
      <c r="A1294" s="329">
        <f t="shared" si="39"/>
        <v>1249</v>
      </c>
      <c r="B1294" s="54" t="s">
        <v>2455</v>
      </c>
      <c r="C1294" s="28" t="s">
        <v>890</v>
      </c>
      <c r="D1294" s="224" t="s">
        <v>562</v>
      </c>
      <c r="E1294" s="81" t="s">
        <v>2456</v>
      </c>
      <c r="F1294" s="56">
        <v>279</v>
      </c>
      <c r="G1294" s="56">
        <v>810</v>
      </c>
      <c r="H1294" s="57" t="s">
        <v>2446</v>
      </c>
      <c r="I1294" s="58" t="s">
        <v>1578</v>
      </c>
      <c r="J1294" s="46"/>
      <c r="K1294" s="231"/>
    </row>
    <row r="1295" spans="1:11" s="5" customFormat="1" ht="33" customHeight="1" x14ac:dyDescent="0.2">
      <c r="A1295" s="329">
        <f t="shared" si="39"/>
        <v>1250</v>
      </c>
      <c r="B1295" s="54" t="s">
        <v>2457</v>
      </c>
      <c r="C1295" s="54" t="s">
        <v>890</v>
      </c>
      <c r="D1295" s="224" t="s">
        <v>562</v>
      </c>
      <c r="E1295" s="55" t="s">
        <v>642</v>
      </c>
      <c r="F1295" s="93">
        <v>319</v>
      </c>
      <c r="G1295" s="93">
        <v>709</v>
      </c>
      <c r="H1295" s="57" t="s">
        <v>1505</v>
      </c>
      <c r="I1295" s="94" t="s">
        <v>1085</v>
      </c>
      <c r="J1295" s="46"/>
      <c r="K1295" s="231"/>
    </row>
    <row r="1296" spans="1:11" s="5" customFormat="1" ht="33" customHeight="1" x14ac:dyDescent="0.2">
      <c r="A1296" s="329">
        <f t="shared" si="39"/>
        <v>1251</v>
      </c>
      <c r="B1296" s="54" t="s">
        <v>636</v>
      </c>
      <c r="C1296" s="54" t="s">
        <v>890</v>
      </c>
      <c r="D1296" s="224">
        <v>2019.05</v>
      </c>
      <c r="E1296" s="96" t="s">
        <v>630</v>
      </c>
      <c r="F1296" s="56">
        <v>1413</v>
      </c>
      <c r="G1296" s="56">
        <v>3040</v>
      </c>
      <c r="H1296" s="183" t="s">
        <v>2424</v>
      </c>
      <c r="I1296" s="94" t="s">
        <v>618</v>
      </c>
      <c r="J1296" s="27"/>
      <c r="K1296" s="231"/>
    </row>
    <row r="1297" spans="1:11" s="5" customFormat="1" ht="33" customHeight="1" x14ac:dyDescent="0.2">
      <c r="A1297" s="329">
        <f t="shared" si="39"/>
        <v>1252</v>
      </c>
      <c r="B1297" s="54" t="s">
        <v>2458</v>
      </c>
      <c r="C1297" s="54" t="s">
        <v>890</v>
      </c>
      <c r="D1297" s="224">
        <v>2020.01</v>
      </c>
      <c r="E1297" s="96" t="s">
        <v>705</v>
      </c>
      <c r="F1297" s="56">
        <v>1810</v>
      </c>
      <c r="G1297" s="56">
        <v>3726</v>
      </c>
      <c r="H1297" s="98" t="s">
        <v>43</v>
      </c>
      <c r="I1297" s="94" t="s">
        <v>53</v>
      </c>
      <c r="J1297" s="27"/>
      <c r="K1297" s="231"/>
    </row>
    <row r="1298" spans="1:11" s="5" customFormat="1" ht="33" customHeight="1" x14ac:dyDescent="0.2">
      <c r="A1298" s="329">
        <f t="shared" si="39"/>
        <v>1253</v>
      </c>
      <c r="B1298" s="216" t="s">
        <v>2459</v>
      </c>
      <c r="C1298" s="22" t="s">
        <v>2460</v>
      </c>
      <c r="D1298" s="223">
        <v>2020.07</v>
      </c>
      <c r="E1298" s="48" t="s">
        <v>621</v>
      </c>
      <c r="F1298" s="49">
        <v>698</v>
      </c>
      <c r="G1298" s="137">
        <v>1538</v>
      </c>
      <c r="H1298" s="98" t="s">
        <v>1478</v>
      </c>
      <c r="I1298" s="138" t="s">
        <v>53</v>
      </c>
      <c r="J1298" s="27"/>
      <c r="K1298" s="231"/>
    </row>
    <row r="1299" spans="1:11" ht="33" customHeight="1" x14ac:dyDescent="0.2">
      <c r="A1299" s="329">
        <f t="shared" si="39"/>
        <v>1254</v>
      </c>
      <c r="B1299" s="54" t="s">
        <v>2461</v>
      </c>
      <c r="C1299" s="54" t="s">
        <v>2460</v>
      </c>
      <c r="D1299" s="224">
        <v>2020.08</v>
      </c>
      <c r="E1299" s="55" t="s">
        <v>644</v>
      </c>
      <c r="F1299" s="56">
        <v>673</v>
      </c>
      <c r="G1299" s="56">
        <v>1502</v>
      </c>
      <c r="H1299" s="57" t="s">
        <v>43</v>
      </c>
      <c r="I1299" s="58" t="s">
        <v>53</v>
      </c>
      <c r="J1299" s="46"/>
    </row>
    <row r="1300" spans="1:11" ht="33" customHeight="1" x14ac:dyDescent="0.2">
      <c r="A1300" s="329">
        <f t="shared" si="39"/>
        <v>1255</v>
      </c>
      <c r="B1300" s="47" t="s">
        <v>808</v>
      </c>
      <c r="C1300" s="22" t="s">
        <v>809</v>
      </c>
      <c r="D1300" s="223">
        <v>2020.09</v>
      </c>
      <c r="E1300" s="48" t="s">
        <v>810</v>
      </c>
      <c r="F1300" s="49">
        <v>1296</v>
      </c>
      <c r="G1300" s="49">
        <v>3338</v>
      </c>
      <c r="H1300" s="98" t="s">
        <v>54</v>
      </c>
      <c r="I1300" s="51" t="s">
        <v>675</v>
      </c>
    </row>
    <row r="1301" spans="1:11" s="5" customFormat="1" ht="33" customHeight="1" x14ac:dyDescent="0.2">
      <c r="A1301" s="357" t="s">
        <v>2462</v>
      </c>
      <c r="B1301" s="375"/>
      <c r="C1301" s="375"/>
      <c r="D1301" s="375"/>
      <c r="E1301" s="375"/>
      <c r="F1301" s="375"/>
      <c r="G1301" s="375"/>
      <c r="H1301" s="375"/>
      <c r="I1301" s="375"/>
      <c r="J1301" s="376"/>
      <c r="K1301" s="231"/>
    </row>
    <row r="1302" spans="1:11" s="5" customFormat="1" ht="33" customHeight="1" x14ac:dyDescent="0.2">
      <c r="A1302" s="228">
        <f>ROW()-46</f>
        <v>1256</v>
      </c>
      <c r="B1302" s="47" t="s">
        <v>2463</v>
      </c>
      <c r="C1302" s="47" t="s">
        <v>21</v>
      </c>
      <c r="D1302" s="223">
        <v>2002.12</v>
      </c>
      <c r="E1302" s="131" t="s">
        <v>120</v>
      </c>
      <c r="F1302" s="132">
        <v>2997</v>
      </c>
      <c r="G1302" s="49">
        <v>4105</v>
      </c>
      <c r="H1302" s="156" t="s">
        <v>2</v>
      </c>
      <c r="I1302" s="51" t="s">
        <v>53</v>
      </c>
      <c r="J1302" s="27"/>
      <c r="K1302" s="231"/>
    </row>
    <row r="1303" spans="1:11" s="5" customFormat="1" ht="33" customHeight="1" x14ac:dyDescent="0.2">
      <c r="A1303" s="228">
        <f t="shared" ref="A1303:A1366" si="40">ROW()-46</f>
        <v>1257</v>
      </c>
      <c r="B1303" s="47" t="s">
        <v>2464</v>
      </c>
      <c r="C1303" s="47" t="s">
        <v>21</v>
      </c>
      <c r="D1303" s="223">
        <v>2003.04</v>
      </c>
      <c r="E1303" s="48" t="s">
        <v>86</v>
      </c>
      <c r="F1303" s="49">
        <v>3375</v>
      </c>
      <c r="G1303" s="49">
        <v>3526</v>
      </c>
      <c r="H1303" s="156" t="s">
        <v>2</v>
      </c>
      <c r="I1303" s="51" t="s">
        <v>53</v>
      </c>
      <c r="J1303" s="27"/>
      <c r="K1303" s="231"/>
    </row>
    <row r="1304" spans="1:11" s="5" customFormat="1" ht="33" customHeight="1" x14ac:dyDescent="0.2">
      <c r="A1304" s="228">
        <f t="shared" si="40"/>
        <v>1258</v>
      </c>
      <c r="B1304" s="47" t="s">
        <v>2465</v>
      </c>
      <c r="C1304" s="47" t="s">
        <v>21</v>
      </c>
      <c r="D1304" s="223">
        <v>2004.04</v>
      </c>
      <c r="E1304" s="48" t="s">
        <v>86</v>
      </c>
      <c r="F1304" s="49">
        <v>1219</v>
      </c>
      <c r="G1304" s="49">
        <v>447</v>
      </c>
      <c r="H1304" s="50" t="s">
        <v>2</v>
      </c>
      <c r="I1304" s="51" t="s">
        <v>53</v>
      </c>
      <c r="J1304" s="27"/>
      <c r="K1304" s="231"/>
    </row>
    <row r="1305" spans="1:11" s="5" customFormat="1" ht="33" customHeight="1" x14ac:dyDescent="0.2">
      <c r="A1305" s="228">
        <f t="shared" si="40"/>
        <v>1259</v>
      </c>
      <c r="B1305" s="47" t="s">
        <v>2466</v>
      </c>
      <c r="C1305" s="47" t="s">
        <v>21</v>
      </c>
      <c r="D1305" s="223">
        <v>2005.03</v>
      </c>
      <c r="E1305" s="48" t="s">
        <v>487</v>
      </c>
      <c r="F1305" s="49">
        <v>2954</v>
      </c>
      <c r="G1305" s="49">
        <v>4100</v>
      </c>
      <c r="H1305" s="156" t="s">
        <v>2</v>
      </c>
      <c r="I1305" s="51" t="s">
        <v>53</v>
      </c>
      <c r="J1305" s="27"/>
      <c r="K1305" s="231"/>
    </row>
    <row r="1306" spans="1:11" s="5" customFormat="1" ht="33" customHeight="1" x14ac:dyDescent="0.2">
      <c r="A1306" s="228">
        <f t="shared" si="40"/>
        <v>1260</v>
      </c>
      <c r="B1306" s="47" t="s">
        <v>2467</v>
      </c>
      <c r="C1306" s="47" t="s">
        <v>21</v>
      </c>
      <c r="D1306" s="223">
        <v>2005.09</v>
      </c>
      <c r="E1306" s="48" t="s">
        <v>86</v>
      </c>
      <c r="F1306" s="49">
        <v>6941</v>
      </c>
      <c r="G1306" s="49">
        <v>10070</v>
      </c>
      <c r="H1306" s="50" t="s">
        <v>2</v>
      </c>
      <c r="I1306" s="51" t="s">
        <v>53</v>
      </c>
      <c r="J1306" s="27"/>
      <c r="K1306" s="231"/>
    </row>
    <row r="1307" spans="1:11" s="5" customFormat="1" ht="33" customHeight="1" x14ac:dyDescent="0.2">
      <c r="A1307" s="228">
        <f t="shared" si="40"/>
        <v>1261</v>
      </c>
      <c r="B1307" s="47" t="s">
        <v>6</v>
      </c>
      <c r="C1307" s="47" t="s">
        <v>21</v>
      </c>
      <c r="D1307" s="223">
        <v>2006.04</v>
      </c>
      <c r="E1307" s="48" t="s">
        <v>489</v>
      </c>
      <c r="F1307" s="49">
        <v>396</v>
      </c>
      <c r="G1307" s="49">
        <v>434</v>
      </c>
      <c r="H1307" s="50" t="s">
        <v>2</v>
      </c>
      <c r="I1307" s="51" t="s">
        <v>53</v>
      </c>
      <c r="J1307" s="27"/>
      <c r="K1307" s="231"/>
    </row>
    <row r="1308" spans="1:11" s="5" customFormat="1" ht="33" customHeight="1" x14ac:dyDescent="0.2">
      <c r="A1308" s="228">
        <f t="shared" si="40"/>
        <v>1262</v>
      </c>
      <c r="B1308" s="47" t="s">
        <v>8</v>
      </c>
      <c r="C1308" s="22" t="s">
        <v>21</v>
      </c>
      <c r="D1308" s="223">
        <v>2006.04</v>
      </c>
      <c r="E1308" s="48" t="s">
        <v>135</v>
      </c>
      <c r="F1308" s="49">
        <v>1360</v>
      </c>
      <c r="G1308" s="49">
        <v>2601</v>
      </c>
      <c r="H1308" s="50" t="s">
        <v>2</v>
      </c>
      <c r="I1308" s="51" t="s">
        <v>53</v>
      </c>
      <c r="J1308" s="27"/>
      <c r="K1308" s="231"/>
    </row>
    <row r="1309" spans="1:11" s="5" customFormat="1" ht="33" customHeight="1" x14ac:dyDescent="0.2">
      <c r="A1309" s="228">
        <f t="shared" si="40"/>
        <v>1263</v>
      </c>
      <c r="B1309" s="47" t="s">
        <v>7</v>
      </c>
      <c r="C1309" s="47" t="s">
        <v>21</v>
      </c>
      <c r="D1309" s="223">
        <v>2006.07</v>
      </c>
      <c r="E1309" s="48" t="s">
        <v>491</v>
      </c>
      <c r="F1309" s="49">
        <v>2660</v>
      </c>
      <c r="G1309" s="49">
        <v>3164</v>
      </c>
      <c r="H1309" s="50" t="s">
        <v>2</v>
      </c>
      <c r="I1309" s="51" t="s">
        <v>53</v>
      </c>
      <c r="J1309" s="27"/>
      <c r="K1309" s="231"/>
    </row>
    <row r="1310" spans="1:11" s="5" customFormat="1" ht="33" customHeight="1" x14ac:dyDescent="0.2">
      <c r="A1310" s="228">
        <f t="shared" si="40"/>
        <v>1264</v>
      </c>
      <c r="B1310" s="47" t="s">
        <v>2468</v>
      </c>
      <c r="C1310" s="22" t="s">
        <v>21</v>
      </c>
      <c r="D1310" s="223">
        <v>2006.09</v>
      </c>
      <c r="E1310" s="48" t="s">
        <v>86</v>
      </c>
      <c r="F1310" s="49">
        <v>5766</v>
      </c>
      <c r="G1310" s="49">
        <v>12129</v>
      </c>
      <c r="H1310" s="50" t="s">
        <v>2</v>
      </c>
      <c r="I1310" s="51" t="s">
        <v>53</v>
      </c>
      <c r="J1310" s="27"/>
      <c r="K1310" s="231"/>
    </row>
    <row r="1311" spans="1:11" ht="33" customHeight="1" x14ac:dyDescent="0.2">
      <c r="A1311" s="228">
        <f t="shared" si="40"/>
        <v>1265</v>
      </c>
      <c r="B1311" s="47" t="s">
        <v>2469</v>
      </c>
      <c r="C1311" s="47" t="s">
        <v>21</v>
      </c>
      <c r="D1311" s="223">
        <v>2006.09</v>
      </c>
      <c r="E1311" s="48" t="s">
        <v>86</v>
      </c>
      <c r="F1311" s="49">
        <v>971</v>
      </c>
      <c r="G1311" s="49">
        <v>889</v>
      </c>
      <c r="H1311" s="50" t="s">
        <v>2</v>
      </c>
      <c r="I1311" s="51" t="s">
        <v>53</v>
      </c>
    </row>
    <row r="1312" spans="1:11" ht="33" customHeight="1" x14ac:dyDescent="0.2">
      <c r="A1312" s="228">
        <f t="shared" si="40"/>
        <v>1266</v>
      </c>
      <c r="B1312" s="54" t="s">
        <v>2470</v>
      </c>
      <c r="C1312" s="54" t="s">
        <v>21</v>
      </c>
      <c r="D1312" s="224">
        <v>2007.06</v>
      </c>
      <c r="E1312" s="55" t="s">
        <v>489</v>
      </c>
      <c r="F1312" s="56">
        <v>3275</v>
      </c>
      <c r="G1312" s="56">
        <v>3872</v>
      </c>
      <c r="H1312" s="199" t="s">
        <v>2</v>
      </c>
      <c r="I1312" s="51" t="s">
        <v>53</v>
      </c>
      <c r="J1312" s="46"/>
    </row>
    <row r="1313" spans="1:11" ht="33" customHeight="1" x14ac:dyDescent="0.2">
      <c r="A1313" s="228">
        <f t="shared" si="40"/>
        <v>1267</v>
      </c>
      <c r="B1313" s="54" t="s">
        <v>9</v>
      </c>
      <c r="C1313" s="54" t="s">
        <v>21</v>
      </c>
      <c r="D1313" s="224">
        <v>2007.07</v>
      </c>
      <c r="E1313" s="55" t="s">
        <v>348</v>
      </c>
      <c r="F1313" s="56">
        <v>3753</v>
      </c>
      <c r="G1313" s="56">
        <v>4225</v>
      </c>
      <c r="H1313" s="199" t="s">
        <v>2</v>
      </c>
      <c r="I1313" s="58" t="s">
        <v>53</v>
      </c>
      <c r="J1313" s="46"/>
    </row>
    <row r="1314" spans="1:11" ht="33" customHeight="1" x14ac:dyDescent="0.2">
      <c r="A1314" s="228">
        <f t="shared" si="40"/>
        <v>1268</v>
      </c>
      <c r="B1314" s="47" t="s">
        <v>2471</v>
      </c>
      <c r="C1314" s="54" t="s">
        <v>21</v>
      </c>
      <c r="D1314" s="224">
        <v>2008.05</v>
      </c>
      <c r="E1314" s="55" t="s">
        <v>460</v>
      </c>
      <c r="F1314" s="56">
        <v>1626</v>
      </c>
      <c r="G1314" s="56">
        <v>2925</v>
      </c>
      <c r="H1314" s="199" t="s">
        <v>2</v>
      </c>
      <c r="I1314" s="58" t="s">
        <v>53</v>
      </c>
    </row>
    <row r="1315" spans="1:11" ht="33" customHeight="1" x14ac:dyDescent="0.2">
      <c r="A1315" s="228">
        <f t="shared" si="40"/>
        <v>1269</v>
      </c>
      <c r="B1315" s="47" t="s">
        <v>2472</v>
      </c>
      <c r="C1315" s="54" t="s">
        <v>21</v>
      </c>
      <c r="D1315" s="224">
        <v>2008.07</v>
      </c>
      <c r="E1315" s="48" t="s">
        <v>461</v>
      </c>
      <c r="F1315" s="49">
        <v>1257</v>
      </c>
      <c r="G1315" s="49">
        <v>2339</v>
      </c>
      <c r="H1315" s="50" t="s">
        <v>43</v>
      </c>
      <c r="I1315" s="51" t="s">
        <v>53</v>
      </c>
    </row>
    <row r="1316" spans="1:11" ht="33" customHeight="1" x14ac:dyDescent="0.2">
      <c r="A1316" s="228">
        <f t="shared" si="40"/>
        <v>1270</v>
      </c>
      <c r="B1316" s="47" t="s">
        <v>2473</v>
      </c>
      <c r="C1316" s="54" t="s">
        <v>2462</v>
      </c>
      <c r="D1316" s="224">
        <v>2008.07</v>
      </c>
      <c r="E1316" s="55" t="s">
        <v>462</v>
      </c>
      <c r="F1316" s="56">
        <v>1342</v>
      </c>
      <c r="G1316" s="56">
        <v>2356</v>
      </c>
      <c r="H1316" s="57" t="s">
        <v>901</v>
      </c>
      <c r="I1316" s="58" t="s">
        <v>53</v>
      </c>
    </row>
    <row r="1317" spans="1:11" s="5" customFormat="1" ht="33" customHeight="1" x14ac:dyDescent="0.2">
      <c r="A1317" s="228">
        <f t="shared" si="40"/>
        <v>1271</v>
      </c>
      <c r="B1317" s="47" t="s">
        <v>2474</v>
      </c>
      <c r="C1317" s="28" t="s">
        <v>21</v>
      </c>
      <c r="D1317" s="224">
        <v>2008.08</v>
      </c>
      <c r="E1317" s="55" t="s">
        <v>107</v>
      </c>
      <c r="F1317" s="56">
        <v>3721</v>
      </c>
      <c r="G1317" s="56">
        <v>5865</v>
      </c>
      <c r="H1317" s="199" t="s">
        <v>901</v>
      </c>
      <c r="I1317" s="58" t="s">
        <v>53</v>
      </c>
      <c r="J1317" s="27"/>
      <c r="K1317" s="231"/>
    </row>
    <row r="1318" spans="1:11" s="5" customFormat="1" ht="33" customHeight="1" x14ac:dyDescent="0.2">
      <c r="A1318" s="228">
        <f t="shared" si="40"/>
        <v>1272</v>
      </c>
      <c r="B1318" s="47" t="s">
        <v>2475</v>
      </c>
      <c r="C1318" s="28" t="s">
        <v>21</v>
      </c>
      <c r="D1318" s="223">
        <v>2009.03</v>
      </c>
      <c r="E1318" s="48" t="s">
        <v>465</v>
      </c>
      <c r="F1318" s="49">
        <v>2488</v>
      </c>
      <c r="G1318" s="49">
        <v>5193</v>
      </c>
      <c r="H1318" s="156" t="s">
        <v>2</v>
      </c>
      <c r="I1318" s="51" t="s">
        <v>53</v>
      </c>
      <c r="J1318" s="27"/>
      <c r="K1318" s="231"/>
    </row>
    <row r="1319" spans="1:11" s="5" customFormat="1" ht="33" customHeight="1" x14ac:dyDescent="0.2">
      <c r="A1319" s="228">
        <f t="shared" si="40"/>
        <v>1273</v>
      </c>
      <c r="B1319" s="47" t="s">
        <v>2476</v>
      </c>
      <c r="C1319" s="54" t="s">
        <v>2477</v>
      </c>
      <c r="D1319" s="223">
        <v>2009.04</v>
      </c>
      <c r="E1319" s="48" t="s">
        <v>466</v>
      </c>
      <c r="F1319" s="49">
        <v>16260</v>
      </c>
      <c r="G1319" s="49">
        <v>31067</v>
      </c>
      <c r="H1319" s="156" t="s">
        <v>2</v>
      </c>
      <c r="I1319" s="51" t="s">
        <v>53</v>
      </c>
      <c r="J1319" s="27"/>
      <c r="K1319" s="231"/>
    </row>
    <row r="1320" spans="1:11" s="5" customFormat="1" ht="33" customHeight="1" x14ac:dyDescent="0.2">
      <c r="A1320" s="228">
        <f t="shared" si="40"/>
        <v>1274</v>
      </c>
      <c r="B1320" s="47" t="s">
        <v>2478</v>
      </c>
      <c r="C1320" s="130" t="s">
        <v>2477</v>
      </c>
      <c r="D1320" s="224">
        <v>2009.04</v>
      </c>
      <c r="E1320" s="48" t="s">
        <v>467</v>
      </c>
      <c r="F1320" s="49">
        <v>8989</v>
      </c>
      <c r="G1320" s="49">
        <v>17618</v>
      </c>
      <c r="H1320" s="156" t="s">
        <v>2</v>
      </c>
      <c r="I1320" s="51" t="s">
        <v>53</v>
      </c>
      <c r="J1320" s="27"/>
      <c r="K1320" s="231"/>
    </row>
    <row r="1321" spans="1:11" s="5" customFormat="1" ht="33" customHeight="1" x14ac:dyDescent="0.2">
      <c r="A1321" s="228">
        <f t="shared" si="40"/>
        <v>1275</v>
      </c>
      <c r="B1321" s="47" t="s">
        <v>2479</v>
      </c>
      <c r="C1321" s="28" t="s">
        <v>2477</v>
      </c>
      <c r="D1321" s="224">
        <v>2009.07</v>
      </c>
      <c r="E1321" s="48" t="s">
        <v>367</v>
      </c>
      <c r="F1321" s="49">
        <v>2698</v>
      </c>
      <c r="G1321" s="49">
        <v>6252</v>
      </c>
      <c r="H1321" s="156" t="s">
        <v>4</v>
      </c>
      <c r="I1321" s="51" t="s">
        <v>53</v>
      </c>
      <c r="J1321" s="27"/>
      <c r="K1321" s="231"/>
    </row>
    <row r="1322" spans="1:11" s="5" customFormat="1" ht="33" customHeight="1" x14ac:dyDescent="0.2">
      <c r="A1322" s="228">
        <f t="shared" si="40"/>
        <v>1276</v>
      </c>
      <c r="B1322" s="47" t="s">
        <v>2480</v>
      </c>
      <c r="C1322" s="28" t="s">
        <v>21</v>
      </c>
      <c r="D1322" s="224">
        <v>2009.08</v>
      </c>
      <c r="E1322" s="48" t="s">
        <v>471</v>
      </c>
      <c r="F1322" s="49">
        <v>4718</v>
      </c>
      <c r="G1322" s="49">
        <v>10496</v>
      </c>
      <c r="H1322" s="57" t="s">
        <v>2</v>
      </c>
      <c r="I1322" s="51" t="s">
        <v>53</v>
      </c>
      <c r="J1322" s="27"/>
      <c r="K1322" s="231"/>
    </row>
    <row r="1323" spans="1:11" s="5" customFormat="1" ht="33" customHeight="1" x14ac:dyDescent="0.2">
      <c r="A1323" s="228">
        <f t="shared" si="40"/>
        <v>1277</v>
      </c>
      <c r="B1323" s="47" t="s">
        <v>2481</v>
      </c>
      <c r="C1323" s="28" t="s">
        <v>21</v>
      </c>
      <c r="D1323" s="224">
        <v>2009.08</v>
      </c>
      <c r="E1323" s="48" t="s">
        <v>103</v>
      </c>
      <c r="F1323" s="49">
        <v>3761</v>
      </c>
      <c r="G1323" s="49">
        <v>10248</v>
      </c>
      <c r="H1323" s="156" t="s">
        <v>4</v>
      </c>
      <c r="I1323" s="51" t="s">
        <v>53</v>
      </c>
      <c r="J1323" s="27"/>
      <c r="K1323" s="231"/>
    </row>
    <row r="1324" spans="1:11" s="5" customFormat="1" ht="33" customHeight="1" x14ac:dyDescent="0.2">
      <c r="A1324" s="228">
        <f t="shared" si="40"/>
        <v>1278</v>
      </c>
      <c r="B1324" s="47" t="s">
        <v>2482</v>
      </c>
      <c r="C1324" s="47" t="s">
        <v>892</v>
      </c>
      <c r="D1324" s="223" t="s">
        <v>2483</v>
      </c>
      <c r="E1324" s="48" t="s">
        <v>473</v>
      </c>
      <c r="F1324" s="49">
        <v>21734</v>
      </c>
      <c r="G1324" s="49">
        <v>60066</v>
      </c>
      <c r="H1324" s="156" t="s">
        <v>4</v>
      </c>
      <c r="I1324" s="51" t="s">
        <v>53</v>
      </c>
      <c r="J1324" s="27" t="s">
        <v>2484</v>
      </c>
      <c r="K1324" s="231"/>
    </row>
    <row r="1325" spans="1:11" ht="33" customHeight="1" x14ac:dyDescent="0.2">
      <c r="A1325" s="228">
        <f t="shared" si="40"/>
        <v>1279</v>
      </c>
      <c r="B1325" s="47" t="s">
        <v>2485</v>
      </c>
      <c r="C1325" s="22" t="s">
        <v>21</v>
      </c>
      <c r="D1325" s="223">
        <v>2009.12</v>
      </c>
      <c r="E1325" s="48" t="s">
        <v>476</v>
      </c>
      <c r="F1325" s="49">
        <v>3625</v>
      </c>
      <c r="G1325" s="49">
        <v>10412</v>
      </c>
      <c r="H1325" s="57" t="s">
        <v>1143</v>
      </c>
      <c r="I1325" s="51" t="s">
        <v>53</v>
      </c>
    </row>
    <row r="1326" spans="1:11" ht="33" customHeight="1" x14ac:dyDescent="0.2">
      <c r="A1326" s="228">
        <f t="shared" si="40"/>
        <v>1280</v>
      </c>
      <c r="B1326" s="47" t="s">
        <v>2486</v>
      </c>
      <c r="C1326" s="54" t="s">
        <v>892</v>
      </c>
      <c r="D1326" s="224">
        <v>2010.04</v>
      </c>
      <c r="E1326" s="48" t="s">
        <v>347</v>
      </c>
      <c r="F1326" s="49">
        <v>6761</v>
      </c>
      <c r="G1326" s="49">
        <v>6743</v>
      </c>
      <c r="H1326" s="50" t="s">
        <v>2</v>
      </c>
      <c r="I1326" s="51" t="s">
        <v>53</v>
      </c>
    </row>
    <row r="1327" spans="1:11" ht="33" customHeight="1" x14ac:dyDescent="0.2">
      <c r="A1327" s="228">
        <f t="shared" si="40"/>
        <v>1281</v>
      </c>
      <c r="B1327" s="47" t="s">
        <v>2487</v>
      </c>
      <c r="C1327" s="47" t="s">
        <v>2462</v>
      </c>
      <c r="D1327" s="223">
        <v>2010.04</v>
      </c>
      <c r="E1327" s="48" t="s">
        <v>114</v>
      </c>
      <c r="F1327" s="49">
        <v>4490</v>
      </c>
      <c r="G1327" s="49">
        <v>3871</v>
      </c>
      <c r="H1327" s="57" t="s">
        <v>1143</v>
      </c>
      <c r="I1327" s="51" t="s">
        <v>53</v>
      </c>
      <c r="J1327" s="27" t="s">
        <v>2488</v>
      </c>
    </row>
    <row r="1328" spans="1:11" ht="33" customHeight="1" x14ac:dyDescent="0.2">
      <c r="A1328" s="228">
        <f t="shared" si="40"/>
        <v>1282</v>
      </c>
      <c r="B1328" s="47" t="s">
        <v>2489</v>
      </c>
      <c r="C1328" s="47" t="s">
        <v>2490</v>
      </c>
      <c r="D1328" s="223">
        <v>2010.06</v>
      </c>
      <c r="E1328" s="48" t="s">
        <v>423</v>
      </c>
      <c r="F1328" s="49">
        <v>9931</v>
      </c>
      <c r="G1328" s="49">
        <v>15318</v>
      </c>
      <c r="H1328" s="50" t="s">
        <v>2</v>
      </c>
      <c r="I1328" s="51" t="s">
        <v>53</v>
      </c>
    </row>
    <row r="1329" spans="1:238" ht="33" customHeight="1" x14ac:dyDescent="0.2">
      <c r="A1329" s="228">
        <f t="shared" si="40"/>
        <v>1283</v>
      </c>
      <c r="B1329" s="47" t="s">
        <v>2491</v>
      </c>
      <c r="C1329" s="54" t="s">
        <v>2490</v>
      </c>
      <c r="D1329" s="224">
        <v>2010.09</v>
      </c>
      <c r="E1329" s="48" t="s">
        <v>436</v>
      </c>
      <c r="F1329" s="49">
        <v>597</v>
      </c>
      <c r="G1329" s="49">
        <v>658</v>
      </c>
      <c r="H1329" s="226" t="s">
        <v>2</v>
      </c>
      <c r="I1329" s="227" t="s">
        <v>53</v>
      </c>
      <c r="J1329" s="127"/>
    </row>
    <row r="1330" spans="1:238" ht="33" customHeight="1" x14ac:dyDescent="0.2">
      <c r="A1330" s="228">
        <f t="shared" si="40"/>
        <v>1284</v>
      </c>
      <c r="B1330" s="47" t="s">
        <v>2492</v>
      </c>
      <c r="C1330" s="28" t="s">
        <v>2490</v>
      </c>
      <c r="D1330" s="224">
        <v>2011.08</v>
      </c>
      <c r="E1330" s="48" t="s">
        <v>387</v>
      </c>
      <c r="F1330" s="49">
        <v>14130</v>
      </c>
      <c r="G1330" s="49">
        <v>29563</v>
      </c>
      <c r="H1330" s="156" t="s">
        <v>4</v>
      </c>
      <c r="I1330" s="51" t="s">
        <v>53</v>
      </c>
    </row>
    <row r="1331" spans="1:238" ht="33" customHeight="1" x14ac:dyDescent="0.2">
      <c r="A1331" s="228">
        <f t="shared" si="40"/>
        <v>1285</v>
      </c>
      <c r="B1331" s="216" t="s">
        <v>2493</v>
      </c>
      <c r="C1331" s="73" t="s">
        <v>892</v>
      </c>
      <c r="D1331" s="224">
        <v>2011.12</v>
      </c>
      <c r="E1331" s="302" t="s">
        <v>403</v>
      </c>
      <c r="F1331" s="137">
        <v>2695</v>
      </c>
      <c r="G1331" s="137">
        <v>2981</v>
      </c>
      <c r="H1331" s="156" t="s">
        <v>4</v>
      </c>
      <c r="I1331" s="51" t="s">
        <v>53</v>
      </c>
    </row>
    <row r="1332" spans="1:238" ht="33" customHeight="1" x14ac:dyDescent="0.2">
      <c r="A1332" s="228">
        <f t="shared" si="40"/>
        <v>1286</v>
      </c>
      <c r="B1332" s="216" t="s">
        <v>2494</v>
      </c>
      <c r="C1332" s="28" t="s">
        <v>892</v>
      </c>
      <c r="D1332" s="224">
        <v>2012.01</v>
      </c>
      <c r="E1332" s="302" t="s">
        <v>404</v>
      </c>
      <c r="F1332" s="137">
        <v>18116</v>
      </c>
      <c r="G1332" s="137">
        <v>30477</v>
      </c>
      <c r="H1332" s="156" t="s">
        <v>4</v>
      </c>
      <c r="I1332" s="51" t="s">
        <v>53</v>
      </c>
    </row>
    <row r="1333" spans="1:238" ht="33" customHeight="1" x14ac:dyDescent="0.2">
      <c r="A1333" s="228">
        <f t="shared" si="40"/>
        <v>1287</v>
      </c>
      <c r="B1333" s="47" t="s">
        <v>2495</v>
      </c>
      <c r="C1333" s="28" t="s">
        <v>892</v>
      </c>
      <c r="D1333" s="224">
        <v>2012.02</v>
      </c>
      <c r="E1333" s="48" t="s">
        <v>502</v>
      </c>
      <c r="F1333" s="49">
        <v>13055</v>
      </c>
      <c r="G1333" s="49">
        <v>19716</v>
      </c>
      <c r="H1333" s="50" t="s">
        <v>2440</v>
      </c>
      <c r="I1333" s="51" t="s">
        <v>53</v>
      </c>
    </row>
    <row r="1334" spans="1:238" ht="33" customHeight="1" x14ac:dyDescent="0.2">
      <c r="A1334" s="228">
        <f t="shared" si="40"/>
        <v>1288</v>
      </c>
      <c r="B1334" s="47" t="s">
        <v>2496</v>
      </c>
      <c r="C1334" s="28" t="s">
        <v>892</v>
      </c>
      <c r="D1334" s="224">
        <v>2012.02</v>
      </c>
      <c r="E1334" s="48" t="s">
        <v>407</v>
      </c>
      <c r="F1334" s="49">
        <v>12475</v>
      </c>
      <c r="G1334" s="49">
        <v>20037</v>
      </c>
      <c r="H1334" s="50" t="s">
        <v>853</v>
      </c>
      <c r="I1334" s="51" t="s">
        <v>53</v>
      </c>
    </row>
    <row r="1335" spans="1:238" ht="33" customHeight="1" x14ac:dyDescent="0.2">
      <c r="A1335" s="228">
        <f t="shared" si="40"/>
        <v>1289</v>
      </c>
      <c r="B1335" s="47" t="s">
        <v>2497</v>
      </c>
      <c r="C1335" s="54" t="s">
        <v>2498</v>
      </c>
      <c r="D1335" s="223">
        <v>2012.05</v>
      </c>
      <c r="E1335" s="48" t="s">
        <v>416</v>
      </c>
      <c r="F1335" s="49">
        <v>7627</v>
      </c>
      <c r="G1335" s="49">
        <v>15293</v>
      </c>
      <c r="H1335" s="50" t="s">
        <v>922</v>
      </c>
      <c r="I1335" s="51" t="s">
        <v>53</v>
      </c>
    </row>
    <row r="1336" spans="1:238" ht="33" customHeight="1" x14ac:dyDescent="0.2">
      <c r="A1336" s="228">
        <f t="shared" si="40"/>
        <v>1290</v>
      </c>
      <c r="B1336" s="47" t="s">
        <v>2499</v>
      </c>
      <c r="C1336" s="28" t="s">
        <v>2490</v>
      </c>
      <c r="D1336" s="223">
        <v>2012.06</v>
      </c>
      <c r="E1336" s="48" t="s">
        <v>302</v>
      </c>
      <c r="F1336" s="49">
        <v>22931</v>
      </c>
      <c r="G1336" s="49">
        <v>33394</v>
      </c>
      <c r="H1336" s="50" t="s">
        <v>2</v>
      </c>
      <c r="I1336" s="51" t="s">
        <v>53</v>
      </c>
    </row>
    <row r="1337" spans="1:238" ht="33" customHeight="1" x14ac:dyDescent="0.2">
      <c r="A1337" s="228">
        <f t="shared" si="40"/>
        <v>1291</v>
      </c>
      <c r="B1337" s="47" t="s">
        <v>2500</v>
      </c>
      <c r="C1337" s="54" t="s">
        <v>2501</v>
      </c>
      <c r="D1337" s="223">
        <v>2012.06</v>
      </c>
      <c r="E1337" s="48" t="s">
        <v>302</v>
      </c>
      <c r="F1337" s="49">
        <v>760</v>
      </c>
      <c r="G1337" s="49">
        <v>1084</v>
      </c>
      <c r="H1337" s="50" t="s">
        <v>2</v>
      </c>
      <c r="I1337" s="51" t="s">
        <v>53</v>
      </c>
    </row>
    <row r="1338" spans="1:238" s="27" customFormat="1" ht="33" customHeight="1" x14ac:dyDescent="0.2">
      <c r="A1338" s="228">
        <f t="shared" si="40"/>
        <v>1292</v>
      </c>
      <c r="B1338" s="54" t="s">
        <v>2502</v>
      </c>
      <c r="C1338" s="54" t="s">
        <v>2503</v>
      </c>
      <c r="D1338" s="223">
        <v>2013.01</v>
      </c>
      <c r="E1338" s="48" t="s">
        <v>373</v>
      </c>
      <c r="F1338" s="49">
        <v>1328</v>
      </c>
      <c r="G1338" s="49">
        <v>2180</v>
      </c>
      <c r="H1338" s="50" t="s">
        <v>1387</v>
      </c>
      <c r="I1338" s="51" t="s">
        <v>53</v>
      </c>
      <c r="K1338" s="15"/>
      <c r="L1338" s="1"/>
      <c r="M1338" s="1"/>
      <c r="N1338" s="1"/>
      <c r="O1338" s="1"/>
      <c r="P1338" s="1"/>
      <c r="Q1338" s="1"/>
      <c r="R1338" s="1"/>
      <c r="S1338" s="1"/>
      <c r="T1338" s="1"/>
      <c r="U1338" s="1"/>
      <c r="V1338" s="1"/>
      <c r="W1338" s="1"/>
      <c r="X1338" s="1"/>
      <c r="Y1338" s="1"/>
      <c r="Z1338" s="1"/>
      <c r="AA1338" s="1"/>
      <c r="AB1338" s="1"/>
      <c r="AC1338" s="1"/>
      <c r="AD1338" s="1"/>
      <c r="AE1338" s="1"/>
      <c r="AF1338" s="1"/>
      <c r="AG1338" s="1"/>
      <c r="AH1338" s="1"/>
      <c r="AI1338" s="1"/>
      <c r="AJ1338" s="1"/>
      <c r="AK1338" s="1"/>
      <c r="AL1338" s="1"/>
      <c r="AM1338" s="1"/>
      <c r="AN1338" s="1"/>
      <c r="AO1338" s="1"/>
      <c r="AP1338" s="1"/>
      <c r="AQ1338" s="1"/>
      <c r="AR1338" s="1"/>
      <c r="AS1338" s="1"/>
      <c r="AT1338" s="1"/>
      <c r="AU1338" s="1"/>
      <c r="AV1338" s="1"/>
      <c r="AW1338" s="1"/>
      <c r="AX1338" s="1"/>
      <c r="AY1338" s="1"/>
      <c r="AZ1338" s="1"/>
      <c r="BA1338" s="1"/>
      <c r="BB1338" s="1"/>
      <c r="BC1338" s="1"/>
      <c r="BD1338" s="1"/>
      <c r="BE1338" s="1"/>
      <c r="BF1338" s="1"/>
      <c r="BG1338" s="1"/>
      <c r="BH1338" s="1"/>
      <c r="BI1338" s="1"/>
      <c r="BJ1338" s="1"/>
      <c r="BK1338" s="1"/>
      <c r="BL1338" s="1"/>
      <c r="BM1338" s="1"/>
      <c r="BN1338" s="1"/>
      <c r="BO1338" s="1"/>
      <c r="BP1338" s="1"/>
      <c r="BQ1338" s="1"/>
      <c r="BR1338" s="1"/>
      <c r="BS1338" s="1"/>
      <c r="BT1338" s="1"/>
      <c r="BU1338" s="1"/>
      <c r="BV1338" s="1"/>
      <c r="BW1338" s="1"/>
      <c r="BX1338" s="1"/>
      <c r="BY1338" s="1"/>
      <c r="BZ1338" s="1"/>
      <c r="CA1338" s="1"/>
      <c r="CB1338" s="1"/>
      <c r="CC1338" s="1"/>
      <c r="CD1338" s="1"/>
      <c r="CE1338" s="1"/>
      <c r="CF1338" s="1"/>
      <c r="CG1338" s="1"/>
      <c r="CH1338" s="1"/>
      <c r="CI1338" s="1"/>
      <c r="CJ1338" s="1"/>
      <c r="CK1338" s="1"/>
      <c r="CL1338" s="1"/>
      <c r="CM1338" s="1"/>
      <c r="CN1338" s="1"/>
      <c r="CO1338" s="1"/>
      <c r="CP1338" s="1"/>
      <c r="CQ1338" s="1"/>
      <c r="CR1338" s="1"/>
      <c r="CS1338" s="1"/>
      <c r="CT1338" s="1"/>
      <c r="CU1338" s="1"/>
      <c r="CV1338" s="1"/>
      <c r="CW1338" s="1"/>
      <c r="CX1338" s="1"/>
      <c r="CY1338" s="1"/>
      <c r="CZ1338" s="1"/>
      <c r="DA1338" s="1"/>
      <c r="DB1338" s="1"/>
      <c r="DC1338" s="1"/>
      <c r="DD1338" s="1"/>
      <c r="DE1338" s="1"/>
      <c r="DF1338" s="1"/>
      <c r="DG1338" s="1"/>
      <c r="DH1338" s="1"/>
      <c r="DI1338" s="1"/>
      <c r="DJ1338" s="1"/>
      <c r="DK1338" s="1"/>
      <c r="DL1338" s="1"/>
      <c r="DM1338" s="1"/>
      <c r="DN1338" s="1"/>
      <c r="DO1338" s="1"/>
      <c r="DP1338" s="1"/>
      <c r="DQ1338" s="1"/>
      <c r="DR1338" s="1"/>
      <c r="DS1338" s="1"/>
      <c r="DT1338" s="1"/>
      <c r="DU1338" s="1"/>
      <c r="DV1338" s="1"/>
      <c r="DW1338" s="1"/>
      <c r="DX1338" s="1"/>
      <c r="DY1338" s="1"/>
      <c r="DZ1338" s="1"/>
      <c r="EA1338" s="1"/>
      <c r="EB1338" s="1"/>
      <c r="EC1338" s="1"/>
      <c r="ED1338" s="1"/>
      <c r="EE1338" s="1"/>
      <c r="EF1338" s="1"/>
      <c r="EG1338" s="1"/>
      <c r="EH1338" s="1"/>
      <c r="EI1338" s="1"/>
      <c r="EJ1338" s="1"/>
      <c r="EK1338" s="1"/>
      <c r="EL1338" s="1"/>
      <c r="EM1338" s="1"/>
      <c r="EN1338" s="1"/>
      <c r="EO1338" s="1"/>
      <c r="EP1338" s="1"/>
      <c r="EQ1338" s="1"/>
      <c r="ER1338" s="1"/>
      <c r="ES1338" s="1"/>
      <c r="ET1338" s="1"/>
      <c r="EU1338" s="1"/>
      <c r="EV1338" s="1"/>
      <c r="EW1338" s="1"/>
      <c r="EX1338" s="1"/>
      <c r="EY1338" s="1"/>
      <c r="EZ1338" s="1"/>
      <c r="FA1338" s="1"/>
      <c r="FB1338" s="1"/>
      <c r="FC1338" s="1"/>
      <c r="FD1338" s="1"/>
      <c r="FE1338" s="1"/>
      <c r="FF1338" s="1"/>
      <c r="FG1338" s="1"/>
      <c r="FH1338" s="1"/>
      <c r="FI1338" s="1"/>
      <c r="FJ1338" s="1"/>
      <c r="FK1338" s="1"/>
      <c r="FL1338" s="1"/>
      <c r="FM1338" s="1"/>
      <c r="FN1338" s="1"/>
      <c r="FO1338" s="1"/>
      <c r="FP1338" s="1"/>
      <c r="FQ1338" s="1"/>
      <c r="FR1338" s="1"/>
      <c r="FS1338" s="1"/>
      <c r="FT1338" s="1"/>
      <c r="FU1338" s="1"/>
      <c r="FV1338" s="1"/>
      <c r="FW1338" s="1"/>
      <c r="FX1338" s="1"/>
      <c r="FY1338" s="1"/>
      <c r="FZ1338" s="1"/>
      <c r="GA1338" s="1"/>
      <c r="GB1338" s="1"/>
      <c r="GC1338" s="1"/>
      <c r="GD1338" s="1"/>
      <c r="GE1338" s="1"/>
      <c r="GF1338" s="1"/>
      <c r="GG1338" s="1"/>
      <c r="GH1338" s="1"/>
      <c r="GI1338" s="1"/>
      <c r="GJ1338" s="1"/>
      <c r="GK1338" s="1"/>
      <c r="GL1338" s="1"/>
      <c r="GM1338" s="1"/>
      <c r="GN1338" s="1"/>
      <c r="GO1338" s="1"/>
      <c r="GP1338" s="1"/>
      <c r="GQ1338" s="1"/>
      <c r="GR1338" s="1"/>
      <c r="GS1338" s="1"/>
      <c r="GT1338" s="1"/>
      <c r="GU1338" s="1"/>
      <c r="GV1338" s="1"/>
      <c r="GW1338" s="1"/>
      <c r="GX1338" s="1"/>
      <c r="GY1338" s="1"/>
      <c r="GZ1338" s="1"/>
      <c r="HA1338" s="1"/>
      <c r="HB1338" s="1"/>
      <c r="HC1338" s="1"/>
      <c r="HD1338" s="1"/>
      <c r="HE1338" s="1"/>
      <c r="HF1338" s="1"/>
      <c r="HG1338" s="1"/>
      <c r="HH1338" s="1"/>
      <c r="HI1338" s="1"/>
      <c r="HJ1338" s="1"/>
      <c r="HK1338" s="1"/>
      <c r="HL1338" s="1"/>
      <c r="HM1338" s="1"/>
      <c r="HN1338" s="1"/>
      <c r="HO1338" s="1"/>
      <c r="HP1338" s="1"/>
      <c r="HQ1338" s="1"/>
      <c r="HR1338" s="1"/>
      <c r="HS1338" s="1"/>
      <c r="HT1338" s="1"/>
      <c r="HU1338" s="1"/>
      <c r="HV1338" s="1"/>
      <c r="HW1338" s="1"/>
      <c r="HX1338" s="1"/>
      <c r="HY1338" s="1"/>
      <c r="HZ1338" s="1"/>
      <c r="IA1338" s="1"/>
      <c r="IB1338" s="1"/>
      <c r="IC1338" s="1"/>
      <c r="ID1338" s="1"/>
    </row>
    <row r="1339" spans="1:238" s="27" customFormat="1" ht="33" customHeight="1" x14ac:dyDescent="0.2">
      <c r="A1339" s="228">
        <f t="shared" si="40"/>
        <v>1293</v>
      </c>
      <c r="B1339" s="54" t="s">
        <v>2504</v>
      </c>
      <c r="C1339" s="54" t="s">
        <v>892</v>
      </c>
      <c r="D1339" s="223">
        <v>2013.07</v>
      </c>
      <c r="E1339" s="48" t="s">
        <v>302</v>
      </c>
      <c r="F1339" s="49">
        <v>26526</v>
      </c>
      <c r="G1339" s="49">
        <v>56146</v>
      </c>
      <c r="H1339" s="50" t="s">
        <v>1399</v>
      </c>
      <c r="I1339" s="51" t="s">
        <v>53</v>
      </c>
      <c r="K1339" s="15"/>
      <c r="L1339" s="1"/>
      <c r="M1339" s="1"/>
      <c r="N1339" s="1"/>
      <c r="O1339" s="1"/>
      <c r="P1339" s="1"/>
      <c r="Q1339" s="1"/>
      <c r="R1339" s="1"/>
      <c r="S1339" s="1"/>
      <c r="T1339" s="1"/>
      <c r="U1339" s="1"/>
      <c r="V1339" s="1"/>
      <c r="W1339" s="1"/>
      <c r="X1339" s="1"/>
      <c r="Y1339" s="1"/>
      <c r="Z1339" s="1"/>
      <c r="AA1339" s="1"/>
      <c r="AB1339" s="1"/>
      <c r="AC1339" s="1"/>
      <c r="AD1339" s="1"/>
      <c r="AE1339" s="1"/>
      <c r="AF1339" s="1"/>
      <c r="AG1339" s="1"/>
      <c r="AH1339" s="1"/>
      <c r="AI1339" s="1"/>
      <c r="AJ1339" s="1"/>
      <c r="AK1339" s="1"/>
      <c r="AL1339" s="1"/>
      <c r="AM1339" s="1"/>
      <c r="AN1339" s="1"/>
      <c r="AO1339" s="1"/>
      <c r="AP1339" s="1"/>
      <c r="AQ1339" s="1"/>
      <c r="AR1339" s="1"/>
      <c r="AS1339" s="1"/>
      <c r="AT1339" s="1"/>
      <c r="AU1339" s="1"/>
      <c r="AV1339" s="1"/>
      <c r="AW1339" s="1"/>
      <c r="AX1339" s="1"/>
      <c r="AY1339" s="1"/>
      <c r="AZ1339" s="1"/>
      <c r="BA1339" s="1"/>
      <c r="BB1339" s="1"/>
      <c r="BC1339" s="1"/>
      <c r="BD1339" s="1"/>
      <c r="BE1339" s="1"/>
      <c r="BF1339" s="1"/>
      <c r="BG1339" s="1"/>
      <c r="BH1339" s="1"/>
      <c r="BI1339" s="1"/>
      <c r="BJ1339" s="1"/>
      <c r="BK1339" s="1"/>
      <c r="BL1339" s="1"/>
      <c r="BM1339" s="1"/>
      <c r="BN1339" s="1"/>
      <c r="BO1339" s="1"/>
      <c r="BP1339" s="1"/>
      <c r="BQ1339" s="1"/>
      <c r="BR1339" s="1"/>
      <c r="BS1339" s="1"/>
      <c r="BT1339" s="1"/>
      <c r="BU1339" s="1"/>
      <c r="BV1339" s="1"/>
      <c r="BW1339" s="1"/>
      <c r="BX1339" s="1"/>
      <c r="BY1339" s="1"/>
      <c r="BZ1339" s="1"/>
      <c r="CA1339" s="1"/>
      <c r="CB1339" s="1"/>
      <c r="CC1339" s="1"/>
      <c r="CD1339" s="1"/>
      <c r="CE1339" s="1"/>
      <c r="CF1339" s="1"/>
      <c r="CG1339" s="1"/>
      <c r="CH1339" s="1"/>
      <c r="CI1339" s="1"/>
      <c r="CJ1339" s="1"/>
      <c r="CK1339" s="1"/>
      <c r="CL1339" s="1"/>
      <c r="CM1339" s="1"/>
      <c r="CN1339" s="1"/>
      <c r="CO1339" s="1"/>
      <c r="CP1339" s="1"/>
      <c r="CQ1339" s="1"/>
      <c r="CR1339" s="1"/>
      <c r="CS1339" s="1"/>
      <c r="CT1339" s="1"/>
      <c r="CU1339" s="1"/>
      <c r="CV1339" s="1"/>
      <c r="CW1339" s="1"/>
      <c r="CX1339" s="1"/>
      <c r="CY1339" s="1"/>
      <c r="CZ1339" s="1"/>
      <c r="DA1339" s="1"/>
      <c r="DB1339" s="1"/>
      <c r="DC1339" s="1"/>
      <c r="DD1339" s="1"/>
      <c r="DE1339" s="1"/>
      <c r="DF1339" s="1"/>
      <c r="DG1339" s="1"/>
      <c r="DH1339" s="1"/>
      <c r="DI1339" s="1"/>
      <c r="DJ1339" s="1"/>
      <c r="DK1339" s="1"/>
      <c r="DL1339" s="1"/>
      <c r="DM1339" s="1"/>
      <c r="DN1339" s="1"/>
      <c r="DO1339" s="1"/>
      <c r="DP1339" s="1"/>
      <c r="DQ1339" s="1"/>
      <c r="DR1339" s="1"/>
      <c r="DS1339" s="1"/>
      <c r="DT1339" s="1"/>
      <c r="DU1339" s="1"/>
      <c r="DV1339" s="1"/>
      <c r="DW1339" s="1"/>
      <c r="DX1339" s="1"/>
      <c r="DY1339" s="1"/>
      <c r="DZ1339" s="1"/>
      <c r="EA1339" s="1"/>
      <c r="EB1339" s="1"/>
      <c r="EC1339" s="1"/>
      <c r="ED1339" s="1"/>
      <c r="EE1339" s="1"/>
      <c r="EF1339" s="1"/>
      <c r="EG1339" s="1"/>
      <c r="EH1339" s="1"/>
      <c r="EI1339" s="1"/>
      <c r="EJ1339" s="1"/>
      <c r="EK1339" s="1"/>
      <c r="EL1339" s="1"/>
      <c r="EM1339" s="1"/>
      <c r="EN1339" s="1"/>
      <c r="EO1339" s="1"/>
      <c r="EP1339" s="1"/>
      <c r="EQ1339" s="1"/>
      <c r="ER1339" s="1"/>
      <c r="ES1339" s="1"/>
      <c r="ET1339" s="1"/>
      <c r="EU1339" s="1"/>
      <c r="EV1339" s="1"/>
      <c r="EW1339" s="1"/>
      <c r="EX1339" s="1"/>
      <c r="EY1339" s="1"/>
      <c r="EZ1339" s="1"/>
      <c r="FA1339" s="1"/>
      <c r="FB1339" s="1"/>
      <c r="FC1339" s="1"/>
      <c r="FD1339" s="1"/>
      <c r="FE1339" s="1"/>
      <c r="FF1339" s="1"/>
      <c r="FG1339" s="1"/>
      <c r="FH1339" s="1"/>
      <c r="FI1339" s="1"/>
      <c r="FJ1339" s="1"/>
      <c r="FK1339" s="1"/>
      <c r="FL1339" s="1"/>
      <c r="FM1339" s="1"/>
      <c r="FN1339" s="1"/>
      <c r="FO1339" s="1"/>
      <c r="FP1339" s="1"/>
      <c r="FQ1339" s="1"/>
      <c r="FR1339" s="1"/>
      <c r="FS1339" s="1"/>
      <c r="FT1339" s="1"/>
      <c r="FU1339" s="1"/>
      <c r="FV1339" s="1"/>
      <c r="FW1339" s="1"/>
      <c r="FX1339" s="1"/>
      <c r="FY1339" s="1"/>
      <c r="FZ1339" s="1"/>
      <c r="GA1339" s="1"/>
      <c r="GB1339" s="1"/>
      <c r="GC1339" s="1"/>
      <c r="GD1339" s="1"/>
      <c r="GE1339" s="1"/>
      <c r="GF1339" s="1"/>
      <c r="GG1339" s="1"/>
      <c r="GH1339" s="1"/>
      <c r="GI1339" s="1"/>
      <c r="GJ1339" s="1"/>
      <c r="GK1339" s="1"/>
      <c r="GL1339" s="1"/>
      <c r="GM1339" s="1"/>
      <c r="GN1339" s="1"/>
      <c r="GO1339" s="1"/>
      <c r="GP1339" s="1"/>
      <c r="GQ1339" s="1"/>
      <c r="GR1339" s="1"/>
      <c r="GS1339" s="1"/>
      <c r="GT1339" s="1"/>
      <c r="GU1339" s="1"/>
      <c r="GV1339" s="1"/>
      <c r="GW1339" s="1"/>
      <c r="GX1339" s="1"/>
      <c r="GY1339" s="1"/>
      <c r="GZ1339" s="1"/>
      <c r="HA1339" s="1"/>
      <c r="HB1339" s="1"/>
      <c r="HC1339" s="1"/>
      <c r="HD1339" s="1"/>
      <c r="HE1339" s="1"/>
      <c r="HF1339" s="1"/>
      <c r="HG1339" s="1"/>
      <c r="HH1339" s="1"/>
      <c r="HI1339" s="1"/>
      <c r="HJ1339" s="1"/>
      <c r="HK1339" s="1"/>
      <c r="HL1339" s="1"/>
      <c r="HM1339" s="1"/>
      <c r="HN1339" s="1"/>
      <c r="HO1339" s="1"/>
      <c r="HP1339" s="1"/>
      <c r="HQ1339" s="1"/>
      <c r="HR1339" s="1"/>
      <c r="HS1339" s="1"/>
      <c r="HT1339" s="1"/>
      <c r="HU1339" s="1"/>
      <c r="HV1339" s="1"/>
      <c r="HW1339" s="1"/>
      <c r="HX1339" s="1"/>
      <c r="HY1339" s="1"/>
      <c r="HZ1339" s="1"/>
      <c r="IA1339" s="1"/>
      <c r="IB1339" s="1"/>
      <c r="IC1339" s="1"/>
      <c r="ID1339" s="1"/>
    </row>
    <row r="1340" spans="1:238" s="27" customFormat="1" ht="33" customHeight="1" x14ac:dyDescent="0.2">
      <c r="A1340" s="228">
        <f t="shared" si="40"/>
        <v>1294</v>
      </c>
      <c r="B1340" s="54" t="s">
        <v>2505</v>
      </c>
      <c r="C1340" s="28" t="s">
        <v>2503</v>
      </c>
      <c r="D1340" s="223">
        <v>2013.08</v>
      </c>
      <c r="E1340" s="48" t="s">
        <v>504</v>
      </c>
      <c r="F1340" s="49">
        <v>8850</v>
      </c>
      <c r="G1340" s="49">
        <v>13468</v>
      </c>
      <c r="H1340" s="50" t="s">
        <v>1387</v>
      </c>
      <c r="I1340" s="51" t="s">
        <v>53</v>
      </c>
      <c r="K1340" s="15"/>
      <c r="L1340" s="1"/>
      <c r="M1340" s="1"/>
      <c r="N1340" s="1"/>
      <c r="O1340" s="1"/>
      <c r="P1340" s="1"/>
      <c r="Q1340" s="1"/>
      <c r="R1340" s="1"/>
      <c r="S1340" s="1"/>
      <c r="T1340" s="1"/>
      <c r="U1340" s="1"/>
      <c r="V1340" s="1"/>
      <c r="W1340" s="1"/>
      <c r="X1340" s="1"/>
      <c r="Y1340" s="1"/>
      <c r="Z1340" s="1"/>
      <c r="AA1340" s="1"/>
      <c r="AB1340" s="1"/>
      <c r="AC1340" s="1"/>
      <c r="AD1340" s="1"/>
      <c r="AE1340" s="1"/>
      <c r="AF1340" s="1"/>
      <c r="AG1340" s="1"/>
      <c r="AH1340" s="1"/>
      <c r="AI1340" s="1"/>
      <c r="AJ1340" s="1"/>
      <c r="AK1340" s="1"/>
      <c r="AL1340" s="1"/>
      <c r="AM1340" s="1"/>
      <c r="AN1340" s="1"/>
      <c r="AO1340" s="1"/>
      <c r="AP1340" s="1"/>
      <c r="AQ1340" s="1"/>
      <c r="AR1340" s="1"/>
      <c r="AS1340" s="1"/>
      <c r="AT1340" s="1"/>
      <c r="AU1340" s="1"/>
      <c r="AV1340" s="1"/>
      <c r="AW1340" s="1"/>
      <c r="AX1340" s="1"/>
      <c r="AY1340" s="1"/>
      <c r="AZ1340" s="1"/>
      <c r="BA1340" s="1"/>
      <c r="BB1340" s="1"/>
      <c r="BC1340" s="1"/>
      <c r="BD1340" s="1"/>
      <c r="BE1340" s="1"/>
      <c r="BF1340" s="1"/>
      <c r="BG1340" s="1"/>
      <c r="BH1340" s="1"/>
      <c r="BI1340" s="1"/>
      <c r="BJ1340" s="1"/>
      <c r="BK1340" s="1"/>
      <c r="BL1340" s="1"/>
      <c r="BM1340" s="1"/>
      <c r="BN1340" s="1"/>
      <c r="BO1340" s="1"/>
      <c r="BP1340" s="1"/>
      <c r="BQ1340" s="1"/>
      <c r="BR1340" s="1"/>
      <c r="BS1340" s="1"/>
      <c r="BT1340" s="1"/>
      <c r="BU1340" s="1"/>
      <c r="BV1340" s="1"/>
      <c r="BW1340" s="1"/>
      <c r="BX1340" s="1"/>
      <c r="BY1340" s="1"/>
      <c r="BZ1340" s="1"/>
      <c r="CA1340" s="1"/>
      <c r="CB1340" s="1"/>
      <c r="CC1340" s="1"/>
      <c r="CD1340" s="1"/>
      <c r="CE1340" s="1"/>
      <c r="CF1340" s="1"/>
      <c r="CG1340" s="1"/>
      <c r="CH1340" s="1"/>
      <c r="CI1340" s="1"/>
      <c r="CJ1340" s="1"/>
      <c r="CK1340" s="1"/>
      <c r="CL1340" s="1"/>
      <c r="CM1340" s="1"/>
      <c r="CN1340" s="1"/>
      <c r="CO1340" s="1"/>
      <c r="CP1340" s="1"/>
      <c r="CQ1340" s="1"/>
      <c r="CR1340" s="1"/>
      <c r="CS1340" s="1"/>
      <c r="CT1340" s="1"/>
      <c r="CU1340" s="1"/>
      <c r="CV1340" s="1"/>
      <c r="CW1340" s="1"/>
      <c r="CX1340" s="1"/>
      <c r="CY1340" s="1"/>
      <c r="CZ1340" s="1"/>
      <c r="DA1340" s="1"/>
      <c r="DB1340" s="1"/>
      <c r="DC1340" s="1"/>
      <c r="DD1340" s="1"/>
      <c r="DE1340" s="1"/>
      <c r="DF1340" s="1"/>
      <c r="DG1340" s="1"/>
      <c r="DH1340" s="1"/>
      <c r="DI1340" s="1"/>
      <c r="DJ1340" s="1"/>
      <c r="DK1340" s="1"/>
      <c r="DL1340" s="1"/>
      <c r="DM1340" s="1"/>
      <c r="DN1340" s="1"/>
      <c r="DO1340" s="1"/>
      <c r="DP1340" s="1"/>
      <c r="DQ1340" s="1"/>
      <c r="DR1340" s="1"/>
      <c r="DS1340" s="1"/>
      <c r="DT1340" s="1"/>
      <c r="DU1340" s="1"/>
      <c r="DV1340" s="1"/>
      <c r="DW1340" s="1"/>
      <c r="DX1340" s="1"/>
      <c r="DY1340" s="1"/>
      <c r="DZ1340" s="1"/>
      <c r="EA1340" s="1"/>
      <c r="EB1340" s="1"/>
      <c r="EC1340" s="1"/>
      <c r="ED1340" s="1"/>
      <c r="EE1340" s="1"/>
      <c r="EF1340" s="1"/>
      <c r="EG1340" s="1"/>
      <c r="EH1340" s="1"/>
      <c r="EI1340" s="1"/>
      <c r="EJ1340" s="1"/>
      <c r="EK1340" s="1"/>
      <c r="EL1340" s="1"/>
      <c r="EM1340" s="1"/>
      <c r="EN1340" s="1"/>
      <c r="EO1340" s="1"/>
      <c r="EP1340" s="1"/>
      <c r="EQ1340" s="1"/>
      <c r="ER1340" s="1"/>
      <c r="ES1340" s="1"/>
      <c r="ET1340" s="1"/>
      <c r="EU1340" s="1"/>
      <c r="EV1340" s="1"/>
      <c r="EW1340" s="1"/>
      <c r="EX1340" s="1"/>
      <c r="EY1340" s="1"/>
      <c r="EZ1340" s="1"/>
      <c r="FA1340" s="1"/>
      <c r="FB1340" s="1"/>
      <c r="FC1340" s="1"/>
      <c r="FD1340" s="1"/>
      <c r="FE1340" s="1"/>
      <c r="FF1340" s="1"/>
      <c r="FG1340" s="1"/>
      <c r="FH1340" s="1"/>
      <c r="FI1340" s="1"/>
      <c r="FJ1340" s="1"/>
      <c r="FK1340" s="1"/>
      <c r="FL1340" s="1"/>
      <c r="FM1340" s="1"/>
      <c r="FN1340" s="1"/>
      <c r="FO1340" s="1"/>
      <c r="FP1340" s="1"/>
      <c r="FQ1340" s="1"/>
      <c r="FR1340" s="1"/>
      <c r="FS1340" s="1"/>
      <c r="FT1340" s="1"/>
      <c r="FU1340" s="1"/>
      <c r="FV1340" s="1"/>
      <c r="FW1340" s="1"/>
      <c r="FX1340" s="1"/>
      <c r="FY1340" s="1"/>
      <c r="FZ1340" s="1"/>
      <c r="GA1340" s="1"/>
      <c r="GB1340" s="1"/>
      <c r="GC1340" s="1"/>
      <c r="GD1340" s="1"/>
      <c r="GE1340" s="1"/>
      <c r="GF1340" s="1"/>
      <c r="GG1340" s="1"/>
      <c r="GH1340" s="1"/>
      <c r="GI1340" s="1"/>
      <c r="GJ1340" s="1"/>
      <c r="GK1340" s="1"/>
      <c r="GL1340" s="1"/>
      <c r="GM1340" s="1"/>
      <c r="GN1340" s="1"/>
      <c r="GO1340" s="1"/>
      <c r="GP1340" s="1"/>
      <c r="GQ1340" s="1"/>
      <c r="GR1340" s="1"/>
      <c r="GS1340" s="1"/>
      <c r="GT1340" s="1"/>
      <c r="GU1340" s="1"/>
      <c r="GV1340" s="1"/>
      <c r="GW1340" s="1"/>
      <c r="GX1340" s="1"/>
      <c r="GY1340" s="1"/>
      <c r="GZ1340" s="1"/>
      <c r="HA1340" s="1"/>
      <c r="HB1340" s="1"/>
      <c r="HC1340" s="1"/>
      <c r="HD1340" s="1"/>
      <c r="HE1340" s="1"/>
      <c r="HF1340" s="1"/>
      <c r="HG1340" s="1"/>
      <c r="HH1340" s="1"/>
      <c r="HI1340" s="1"/>
      <c r="HJ1340" s="1"/>
      <c r="HK1340" s="1"/>
      <c r="HL1340" s="1"/>
      <c r="HM1340" s="1"/>
      <c r="HN1340" s="1"/>
      <c r="HO1340" s="1"/>
      <c r="HP1340" s="1"/>
      <c r="HQ1340" s="1"/>
      <c r="HR1340" s="1"/>
      <c r="HS1340" s="1"/>
      <c r="HT1340" s="1"/>
      <c r="HU1340" s="1"/>
      <c r="HV1340" s="1"/>
      <c r="HW1340" s="1"/>
      <c r="HX1340" s="1"/>
      <c r="HY1340" s="1"/>
      <c r="HZ1340" s="1"/>
      <c r="IA1340" s="1"/>
      <c r="IB1340" s="1"/>
      <c r="IC1340" s="1"/>
      <c r="ID1340" s="1"/>
    </row>
    <row r="1341" spans="1:238" s="27" customFormat="1" ht="33" customHeight="1" x14ac:dyDescent="0.2">
      <c r="A1341" s="228">
        <f t="shared" si="40"/>
        <v>1295</v>
      </c>
      <c r="B1341" s="54" t="s">
        <v>2506</v>
      </c>
      <c r="C1341" s="54" t="s">
        <v>2503</v>
      </c>
      <c r="D1341" s="223">
        <v>2013.09</v>
      </c>
      <c r="E1341" s="48" t="s">
        <v>267</v>
      </c>
      <c r="F1341" s="49">
        <v>21848</v>
      </c>
      <c r="G1341" s="49">
        <v>52791</v>
      </c>
      <c r="H1341" s="50" t="s">
        <v>1035</v>
      </c>
      <c r="I1341" s="51" t="s">
        <v>53</v>
      </c>
      <c r="K1341" s="15"/>
      <c r="L1341" s="1"/>
      <c r="M1341" s="1"/>
      <c r="N1341" s="1"/>
      <c r="O1341" s="1"/>
      <c r="P1341" s="1"/>
      <c r="Q1341" s="1"/>
      <c r="R1341" s="1"/>
      <c r="S1341" s="1"/>
      <c r="T1341" s="1"/>
      <c r="U1341" s="1"/>
      <c r="V1341" s="1"/>
      <c r="W1341" s="1"/>
      <c r="X1341" s="1"/>
      <c r="Y1341" s="1"/>
      <c r="Z1341" s="1"/>
      <c r="AA1341" s="1"/>
      <c r="AB1341" s="1"/>
      <c r="AC1341" s="1"/>
      <c r="AD1341" s="1"/>
      <c r="AE1341" s="1"/>
      <c r="AF1341" s="1"/>
      <c r="AG1341" s="1"/>
      <c r="AH1341" s="1"/>
      <c r="AI1341" s="1"/>
      <c r="AJ1341" s="1"/>
      <c r="AK1341" s="1"/>
      <c r="AL1341" s="1"/>
      <c r="AM1341" s="1"/>
      <c r="AN1341" s="1"/>
      <c r="AO1341" s="1"/>
      <c r="AP1341" s="1"/>
      <c r="AQ1341" s="1"/>
      <c r="AR1341" s="1"/>
      <c r="AS1341" s="1"/>
      <c r="AT1341" s="1"/>
      <c r="AU1341" s="1"/>
      <c r="AV1341" s="1"/>
      <c r="AW1341" s="1"/>
      <c r="AX1341" s="1"/>
      <c r="AY1341" s="1"/>
      <c r="AZ1341" s="1"/>
      <c r="BA1341" s="1"/>
      <c r="BB1341" s="1"/>
      <c r="BC1341" s="1"/>
      <c r="BD1341" s="1"/>
      <c r="BE1341" s="1"/>
      <c r="BF1341" s="1"/>
      <c r="BG1341" s="1"/>
      <c r="BH1341" s="1"/>
      <c r="BI1341" s="1"/>
      <c r="BJ1341" s="1"/>
      <c r="BK1341" s="1"/>
      <c r="BL1341" s="1"/>
      <c r="BM1341" s="1"/>
      <c r="BN1341" s="1"/>
      <c r="BO1341" s="1"/>
      <c r="BP1341" s="1"/>
      <c r="BQ1341" s="1"/>
      <c r="BR1341" s="1"/>
      <c r="BS1341" s="1"/>
      <c r="BT1341" s="1"/>
      <c r="BU1341" s="1"/>
      <c r="BV1341" s="1"/>
      <c r="BW1341" s="1"/>
      <c r="BX1341" s="1"/>
      <c r="BY1341" s="1"/>
      <c r="BZ1341" s="1"/>
      <c r="CA1341" s="1"/>
      <c r="CB1341" s="1"/>
      <c r="CC1341" s="1"/>
      <c r="CD1341" s="1"/>
      <c r="CE1341" s="1"/>
      <c r="CF1341" s="1"/>
      <c r="CG1341" s="1"/>
      <c r="CH1341" s="1"/>
      <c r="CI1341" s="1"/>
      <c r="CJ1341" s="1"/>
      <c r="CK1341" s="1"/>
      <c r="CL1341" s="1"/>
      <c r="CM1341" s="1"/>
      <c r="CN1341" s="1"/>
      <c r="CO1341" s="1"/>
      <c r="CP1341" s="1"/>
      <c r="CQ1341" s="1"/>
      <c r="CR1341" s="1"/>
      <c r="CS1341" s="1"/>
      <c r="CT1341" s="1"/>
      <c r="CU1341" s="1"/>
      <c r="CV1341" s="1"/>
      <c r="CW1341" s="1"/>
      <c r="CX1341" s="1"/>
      <c r="CY1341" s="1"/>
      <c r="CZ1341" s="1"/>
      <c r="DA1341" s="1"/>
      <c r="DB1341" s="1"/>
      <c r="DC1341" s="1"/>
      <c r="DD1341" s="1"/>
      <c r="DE1341" s="1"/>
      <c r="DF1341" s="1"/>
      <c r="DG1341" s="1"/>
      <c r="DH1341" s="1"/>
      <c r="DI1341" s="1"/>
      <c r="DJ1341" s="1"/>
      <c r="DK1341" s="1"/>
      <c r="DL1341" s="1"/>
      <c r="DM1341" s="1"/>
      <c r="DN1341" s="1"/>
      <c r="DO1341" s="1"/>
      <c r="DP1341" s="1"/>
      <c r="DQ1341" s="1"/>
      <c r="DR1341" s="1"/>
      <c r="DS1341" s="1"/>
      <c r="DT1341" s="1"/>
      <c r="DU1341" s="1"/>
      <c r="DV1341" s="1"/>
      <c r="DW1341" s="1"/>
      <c r="DX1341" s="1"/>
      <c r="DY1341" s="1"/>
      <c r="DZ1341" s="1"/>
      <c r="EA1341" s="1"/>
      <c r="EB1341" s="1"/>
      <c r="EC1341" s="1"/>
      <c r="ED1341" s="1"/>
      <c r="EE1341" s="1"/>
      <c r="EF1341" s="1"/>
      <c r="EG1341" s="1"/>
      <c r="EH1341" s="1"/>
      <c r="EI1341" s="1"/>
      <c r="EJ1341" s="1"/>
      <c r="EK1341" s="1"/>
      <c r="EL1341" s="1"/>
      <c r="EM1341" s="1"/>
      <c r="EN1341" s="1"/>
      <c r="EO1341" s="1"/>
      <c r="EP1341" s="1"/>
      <c r="EQ1341" s="1"/>
      <c r="ER1341" s="1"/>
      <c r="ES1341" s="1"/>
      <c r="ET1341" s="1"/>
      <c r="EU1341" s="1"/>
      <c r="EV1341" s="1"/>
      <c r="EW1341" s="1"/>
      <c r="EX1341" s="1"/>
      <c r="EY1341" s="1"/>
      <c r="EZ1341" s="1"/>
      <c r="FA1341" s="1"/>
      <c r="FB1341" s="1"/>
      <c r="FC1341" s="1"/>
      <c r="FD1341" s="1"/>
      <c r="FE1341" s="1"/>
      <c r="FF1341" s="1"/>
      <c r="FG1341" s="1"/>
      <c r="FH1341" s="1"/>
      <c r="FI1341" s="1"/>
      <c r="FJ1341" s="1"/>
      <c r="FK1341" s="1"/>
      <c r="FL1341" s="1"/>
      <c r="FM1341" s="1"/>
      <c r="FN1341" s="1"/>
      <c r="FO1341" s="1"/>
      <c r="FP1341" s="1"/>
      <c r="FQ1341" s="1"/>
      <c r="FR1341" s="1"/>
      <c r="FS1341" s="1"/>
      <c r="FT1341" s="1"/>
      <c r="FU1341" s="1"/>
      <c r="FV1341" s="1"/>
      <c r="FW1341" s="1"/>
      <c r="FX1341" s="1"/>
      <c r="FY1341" s="1"/>
      <c r="FZ1341" s="1"/>
      <c r="GA1341" s="1"/>
      <c r="GB1341" s="1"/>
      <c r="GC1341" s="1"/>
      <c r="GD1341" s="1"/>
      <c r="GE1341" s="1"/>
      <c r="GF1341" s="1"/>
      <c r="GG1341" s="1"/>
      <c r="GH1341" s="1"/>
      <c r="GI1341" s="1"/>
      <c r="GJ1341" s="1"/>
      <c r="GK1341" s="1"/>
      <c r="GL1341" s="1"/>
      <c r="GM1341" s="1"/>
      <c r="GN1341" s="1"/>
      <c r="GO1341" s="1"/>
      <c r="GP1341" s="1"/>
      <c r="GQ1341" s="1"/>
      <c r="GR1341" s="1"/>
      <c r="GS1341" s="1"/>
      <c r="GT1341" s="1"/>
      <c r="GU1341" s="1"/>
      <c r="GV1341" s="1"/>
      <c r="GW1341" s="1"/>
      <c r="GX1341" s="1"/>
      <c r="GY1341" s="1"/>
      <c r="GZ1341" s="1"/>
      <c r="HA1341" s="1"/>
      <c r="HB1341" s="1"/>
      <c r="HC1341" s="1"/>
      <c r="HD1341" s="1"/>
      <c r="HE1341" s="1"/>
      <c r="HF1341" s="1"/>
      <c r="HG1341" s="1"/>
      <c r="HH1341" s="1"/>
      <c r="HI1341" s="1"/>
      <c r="HJ1341" s="1"/>
      <c r="HK1341" s="1"/>
      <c r="HL1341" s="1"/>
      <c r="HM1341" s="1"/>
      <c r="HN1341" s="1"/>
      <c r="HO1341" s="1"/>
      <c r="HP1341" s="1"/>
      <c r="HQ1341" s="1"/>
      <c r="HR1341" s="1"/>
      <c r="HS1341" s="1"/>
      <c r="HT1341" s="1"/>
      <c r="HU1341" s="1"/>
      <c r="HV1341" s="1"/>
      <c r="HW1341" s="1"/>
      <c r="HX1341" s="1"/>
      <c r="HY1341" s="1"/>
      <c r="HZ1341" s="1"/>
      <c r="IA1341" s="1"/>
      <c r="IB1341" s="1"/>
      <c r="IC1341" s="1"/>
      <c r="ID1341" s="1"/>
    </row>
    <row r="1342" spans="1:238" s="27" customFormat="1" ht="33" customHeight="1" x14ac:dyDescent="0.2">
      <c r="A1342" s="228">
        <f t="shared" si="40"/>
        <v>1296</v>
      </c>
      <c r="B1342" s="54" t="s">
        <v>2507</v>
      </c>
      <c r="C1342" s="54" t="s">
        <v>2503</v>
      </c>
      <c r="D1342" s="224">
        <v>2014.01</v>
      </c>
      <c r="E1342" s="135" t="s">
        <v>315</v>
      </c>
      <c r="F1342" s="136">
        <v>8728</v>
      </c>
      <c r="G1342" s="49">
        <v>14712</v>
      </c>
      <c r="H1342" s="50" t="s">
        <v>886</v>
      </c>
      <c r="I1342" s="51" t="s">
        <v>53</v>
      </c>
      <c r="J1342" s="45"/>
      <c r="K1342" s="15"/>
      <c r="L1342" s="1"/>
      <c r="M1342" s="1"/>
      <c r="N1342" s="1"/>
      <c r="O1342" s="1"/>
      <c r="P1342" s="1"/>
      <c r="Q1342" s="1"/>
      <c r="R1342" s="1"/>
      <c r="S1342" s="1"/>
      <c r="T1342" s="1"/>
      <c r="U1342" s="1"/>
      <c r="V1342" s="1"/>
      <c r="W1342" s="1"/>
      <c r="X1342" s="1"/>
      <c r="Y1342" s="1"/>
      <c r="Z1342" s="1"/>
      <c r="AA1342" s="1"/>
      <c r="AB1342" s="1"/>
      <c r="AC1342" s="1"/>
      <c r="AD1342" s="1"/>
      <c r="AE1342" s="1"/>
      <c r="AF1342" s="1"/>
      <c r="AG1342" s="1"/>
      <c r="AH1342" s="1"/>
      <c r="AI1342" s="1"/>
      <c r="AJ1342" s="1"/>
      <c r="AK1342" s="1"/>
      <c r="AL1342" s="1"/>
      <c r="AM1342" s="1"/>
      <c r="AN1342" s="1"/>
      <c r="AO1342" s="1"/>
      <c r="AP1342" s="1"/>
      <c r="AQ1342" s="1"/>
      <c r="AR1342" s="1"/>
      <c r="AS1342" s="1"/>
      <c r="AT1342" s="1"/>
      <c r="AU1342" s="1"/>
      <c r="AV1342" s="1"/>
      <c r="AW1342" s="1"/>
      <c r="AX1342" s="1"/>
      <c r="AY1342" s="1"/>
      <c r="AZ1342" s="1"/>
      <c r="BA1342" s="1"/>
      <c r="BB1342" s="1"/>
      <c r="BC1342" s="1"/>
      <c r="BD1342" s="1"/>
      <c r="BE1342" s="1"/>
      <c r="BF1342" s="1"/>
      <c r="BG1342" s="1"/>
      <c r="BH1342" s="1"/>
      <c r="BI1342" s="1"/>
      <c r="BJ1342" s="1"/>
      <c r="BK1342" s="1"/>
      <c r="BL1342" s="1"/>
      <c r="BM1342" s="1"/>
      <c r="BN1342" s="1"/>
      <c r="BO1342" s="1"/>
      <c r="BP1342" s="1"/>
      <c r="BQ1342" s="1"/>
      <c r="BR1342" s="1"/>
      <c r="BS1342" s="1"/>
      <c r="BT1342" s="1"/>
      <c r="BU1342" s="1"/>
      <c r="BV1342" s="1"/>
      <c r="BW1342" s="1"/>
      <c r="BX1342" s="1"/>
      <c r="BY1342" s="1"/>
      <c r="BZ1342" s="1"/>
      <c r="CA1342" s="1"/>
      <c r="CB1342" s="1"/>
      <c r="CC1342" s="1"/>
      <c r="CD1342" s="1"/>
      <c r="CE1342" s="1"/>
      <c r="CF1342" s="1"/>
      <c r="CG1342" s="1"/>
      <c r="CH1342" s="1"/>
      <c r="CI1342" s="1"/>
      <c r="CJ1342" s="1"/>
      <c r="CK1342" s="1"/>
      <c r="CL1342" s="1"/>
      <c r="CM1342" s="1"/>
      <c r="CN1342" s="1"/>
      <c r="CO1342" s="1"/>
      <c r="CP1342" s="1"/>
      <c r="CQ1342" s="1"/>
      <c r="CR1342" s="1"/>
      <c r="CS1342" s="1"/>
      <c r="CT1342" s="1"/>
      <c r="CU1342" s="1"/>
      <c r="CV1342" s="1"/>
      <c r="CW1342" s="1"/>
      <c r="CX1342" s="1"/>
      <c r="CY1342" s="1"/>
      <c r="CZ1342" s="1"/>
      <c r="DA1342" s="1"/>
      <c r="DB1342" s="1"/>
      <c r="DC1342" s="1"/>
      <c r="DD1342" s="1"/>
      <c r="DE1342" s="1"/>
      <c r="DF1342" s="1"/>
      <c r="DG1342" s="1"/>
      <c r="DH1342" s="1"/>
      <c r="DI1342" s="1"/>
      <c r="DJ1342" s="1"/>
      <c r="DK1342" s="1"/>
      <c r="DL1342" s="1"/>
      <c r="DM1342" s="1"/>
      <c r="DN1342" s="1"/>
      <c r="DO1342" s="1"/>
      <c r="DP1342" s="1"/>
      <c r="DQ1342" s="1"/>
      <c r="DR1342" s="1"/>
      <c r="DS1342" s="1"/>
      <c r="DT1342" s="1"/>
      <c r="DU1342" s="1"/>
      <c r="DV1342" s="1"/>
      <c r="DW1342" s="1"/>
      <c r="DX1342" s="1"/>
      <c r="DY1342" s="1"/>
      <c r="DZ1342" s="1"/>
      <c r="EA1342" s="1"/>
      <c r="EB1342" s="1"/>
      <c r="EC1342" s="1"/>
      <c r="ED1342" s="1"/>
      <c r="EE1342" s="1"/>
      <c r="EF1342" s="1"/>
      <c r="EG1342" s="1"/>
      <c r="EH1342" s="1"/>
      <c r="EI1342" s="1"/>
      <c r="EJ1342" s="1"/>
      <c r="EK1342" s="1"/>
      <c r="EL1342" s="1"/>
      <c r="EM1342" s="1"/>
      <c r="EN1342" s="1"/>
      <c r="EO1342" s="1"/>
      <c r="EP1342" s="1"/>
      <c r="EQ1342" s="1"/>
      <c r="ER1342" s="1"/>
      <c r="ES1342" s="1"/>
      <c r="ET1342" s="1"/>
      <c r="EU1342" s="1"/>
      <c r="EV1342" s="1"/>
      <c r="EW1342" s="1"/>
      <c r="EX1342" s="1"/>
      <c r="EY1342" s="1"/>
      <c r="EZ1342" s="1"/>
      <c r="FA1342" s="1"/>
      <c r="FB1342" s="1"/>
      <c r="FC1342" s="1"/>
      <c r="FD1342" s="1"/>
      <c r="FE1342" s="1"/>
      <c r="FF1342" s="1"/>
      <c r="FG1342" s="1"/>
      <c r="FH1342" s="1"/>
      <c r="FI1342" s="1"/>
      <c r="FJ1342" s="1"/>
      <c r="FK1342" s="1"/>
      <c r="FL1342" s="1"/>
      <c r="FM1342" s="1"/>
      <c r="FN1342" s="1"/>
      <c r="FO1342" s="1"/>
      <c r="FP1342" s="1"/>
      <c r="FQ1342" s="1"/>
      <c r="FR1342" s="1"/>
      <c r="FS1342" s="1"/>
      <c r="FT1342" s="1"/>
      <c r="FU1342" s="1"/>
      <c r="FV1342" s="1"/>
      <c r="FW1342" s="1"/>
      <c r="FX1342" s="1"/>
      <c r="FY1342" s="1"/>
      <c r="FZ1342" s="1"/>
      <c r="GA1342" s="1"/>
      <c r="GB1342" s="1"/>
      <c r="GC1342" s="1"/>
      <c r="GD1342" s="1"/>
      <c r="GE1342" s="1"/>
      <c r="GF1342" s="1"/>
      <c r="GG1342" s="1"/>
      <c r="GH1342" s="1"/>
      <c r="GI1342" s="1"/>
      <c r="GJ1342" s="1"/>
      <c r="GK1342" s="1"/>
      <c r="GL1342" s="1"/>
      <c r="GM1342" s="1"/>
      <c r="GN1342" s="1"/>
      <c r="GO1342" s="1"/>
      <c r="GP1342" s="1"/>
      <c r="GQ1342" s="1"/>
      <c r="GR1342" s="1"/>
      <c r="GS1342" s="1"/>
      <c r="GT1342" s="1"/>
      <c r="GU1342" s="1"/>
      <c r="GV1342" s="1"/>
      <c r="GW1342" s="1"/>
      <c r="GX1342" s="1"/>
      <c r="GY1342" s="1"/>
      <c r="GZ1342" s="1"/>
      <c r="HA1342" s="1"/>
      <c r="HB1342" s="1"/>
      <c r="HC1342" s="1"/>
      <c r="HD1342" s="1"/>
      <c r="HE1342" s="1"/>
      <c r="HF1342" s="1"/>
      <c r="HG1342" s="1"/>
      <c r="HH1342" s="1"/>
      <c r="HI1342" s="1"/>
      <c r="HJ1342" s="1"/>
      <c r="HK1342" s="1"/>
      <c r="HL1342" s="1"/>
      <c r="HM1342" s="1"/>
      <c r="HN1342" s="1"/>
      <c r="HO1342" s="1"/>
      <c r="HP1342" s="1"/>
      <c r="HQ1342" s="1"/>
      <c r="HR1342" s="1"/>
      <c r="HS1342" s="1"/>
      <c r="HT1342" s="1"/>
      <c r="HU1342" s="1"/>
      <c r="HV1342" s="1"/>
      <c r="HW1342" s="1"/>
      <c r="HX1342" s="1"/>
      <c r="HY1342" s="1"/>
      <c r="HZ1342" s="1"/>
      <c r="IA1342" s="1"/>
      <c r="IB1342" s="1"/>
      <c r="IC1342" s="1"/>
      <c r="ID1342" s="1"/>
    </row>
    <row r="1343" spans="1:238" s="27" customFormat="1" ht="33" customHeight="1" x14ac:dyDescent="0.2">
      <c r="A1343" s="228">
        <f t="shared" si="40"/>
        <v>1297</v>
      </c>
      <c r="B1343" s="54" t="s">
        <v>2508</v>
      </c>
      <c r="C1343" s="54" t="s">
        <v>2503</v>
      </c>
      <c r="D1343" s="224">
        <v>2014.03</v>
      </c>
      <c r="E1343" s="135" t="s">
        <v>324</v>
      </c>
      <c r="F1343" s="136">
        <v>6305</v>
      </c>
      <c r="G1343" s="49">
        <v>12550</v>
      </c>
      <c r="H1343" s="50" t="s">
        <v>1399</v>
      </c>
      <c r="I1343" s="51" t="s">
        <v>53</v>
      </c>
      <c r="J1343" s="45"/>
      <c r="K1343" s="15"/>
      <c r="L1343" s="1"/>
      <c r="M1343" s="1"/>
      <c r="N1343" s="1"/>
      <c r="O1343" s="1"/>
      <c r="P1343" s="1"/>
      <c r="Q1343" s="1"/>
      <c r="R1343" s="1"/>
      <c r="S1343" s="1"/>
      <c r="T1343" s="1"/>
      <c r="U1343" s="1"/>
      <c r="V1343" s="1"/>
      <c r="W1343" s="1"/>
      <c r="X1343" s="1"/>
      <c r="Y1343" s="1"/>
      <c r="Z1343" s="1"/>
      <c r="AA1343" s="1"/>
      <c r="AB1343" s="1"/>
      <c r="AC1343" s="1"/>
      <c r="AD1343" s="1"/>
      <c r="AE1343" s="1"/>
      <c r="AF1343" s="1"/>
      <c r="AG1343" s="1"/>
      <c r="AH1343" s="1"/>
      <c r="AI1343" s="1"/>
      <c r="AJ1343" s="1"/>
      <c r="AK1343" s="1"/>
      <c r="AL1343" s="1"/>
      <c r="AM1343" s="1"/>
      <c r="AN1343" s="1"/>
      <c r="AO1343" s="1"/>
      <c r="AP1343" s="1"/>
      <c r="AQ1343" s="1"/>
      <c r="AR1343" s="1"/>
      <c r="AS1343" s="1"/>
      <c r="AT1343" s="1"/>
      <c r="AU1343" s="1"/>
      <c r="AV1343" s="1"/>
      <c r="AW1343" s="1"/>
      <c r="AX1343" s="1"/>
      <c r="AY1343" s="1"/>
      <c r="AZ1343" s="1"/>
      <c r="BA1343" s="1"/>
      <c r="BB1343" s="1"/>
      <c r="BC1343" s="1"/>
      <c r="BD1343" s="1"/>
      <c r="BE1343" s="1"/>
      <c r="BF1343" s="1"/>
      <c r="BG1343" s="1"/>
      <c r="BH1343" s="1"/>
      <c r="BI1343" s="1"/>
      <c r="BJ1343" s="1"/>
      <c r="BK1343" s="1"/>
      <c r="BL1343" s="1"/>
      <c r="BM1343" s="1"/>
      <c r="BN1343" s="1"/>
      <c r="BO1343" s="1"/>
      <c r="BP1343" s="1"/>
      <c r="BQ1343" s="1"/>
      <c r="BR1343" s="1"/>
      <c r="BS1343" s="1"/>
      <c r="BT1343" s="1"/>
      <c r="BU1343" s="1"/>
      <c r="BV1343" s="1"/>
      <c r="BW1343" s="1"/>
      <c r="BX1343" s="1"/>
      <c r="BY1343" s="1"/>
      <c r="BZ1343" s="1"/>
      <c r="CA1343" s="1"/>
      <c r="CB1343" s="1"/>
      <c r="CC1343" s="1"/>
      <c r="CD1343" s="1"/>
      <c r="CE1343" s="1"/>
      <c r="CF1343" s="1"/>
      <c r="CG1343" s="1"/>
      <c r="CH1343" s="1"/>
      <c r="CI1343" s="1"/>
      <c r="CJ1343" s="1"/>
      <c r="CK1343" s="1"/>
      <c r="CL1343" s="1"/>
      <c r="CM1343" s="1"/>
      <c r="CN1343" s="1"/>
      <c r="CO1343" s="1"/>
      <c r="CP1343" s="1"/>
      <c r="CQ1343" s="1"/>
      <c r="CR1343" s="1"/>
      <c r="CS1343" s="1"/>
      <c r="CT1343" s="1"/>
      <c r="CU1343" s="1"/>
      <c r="CV1343" s="1"/>
      <c r="CW1343" s="1"/>
      <c r="CX1343" s="1"/>
      <c r="CY1343" s="1"/>
      <c r="CZ1343" s="1"/>
      <c r="DA1343" s="1"/>
      <c r="DB1343" s="1"/>
      <c r="DC1343" s="1"/>
      <c r="DD1343" s="1"/>
      <c r="DE1343" s="1"/>
      <c r="DF1343" s="1"/>
      <c r="DG1343" s="1"/>
      <c r="DH1343" s="1"/>
      <c r="DI1343" s="1"/>
      <c r="DJ1343" s="1"/>
      <c r="DK1343" s="1"/>
      <c r="DL1343" s="1"/>
      <c r="DM1343" s="1"/>
      <c r="DN1343" s="1"/>
      <c r="DO1343" s="1"/>
      <c r="DP1343" s="1"/>
      <c r="DQ1343" s="1"/>
      <c r="DR1343" s="1"/>
      <c r="DS1343" s="1"/>
      <c r="DT1343" s="1"/>
      <c r="DU1343" s="1"/>
      <c r="DV1343" s="1"/>
      <c r="DW1343" s="1"/>
      <c r="DX1343" s="1"/>
      <c r="DY1343" s="1"/>
      <c r="DZ1343" s="1"/>
      <c r="EA1343" s="1"/>
      <c r="EB1343" s="1"/>
      <c r="EC1343" s="1"/>
      <c r="ED1343" s="1"/>
      <c r="EE1343" s="1"/>
      <c r="EF1343" s="1"/>
      <c r="EG1343" s="1"/>
      <c r="EH1343" s="1"/>
      <c r="EI1343" s="1"/>
      <c r="EJ1343" s="1"/>
      <c r="EK1343" s="1"/>
      <c r="EL1343" s="1"/>
      <c r="EM1343" s="1"/>
      <c r="EN1343" s="1"/>
      <c r="EO1343" s="1"/>
      <c r="EP1343" s="1"/>
      <c r="EQ1343" s="1"/>
      <c r="ER1343" s="1"/>
      <c r="ES1343" s="1"/>
      <c r="ET1343" s="1"/>
      <c r="EU1343" s="1"/>
      <c r="EV1343" s="1"/>
      <c r="EW1343" s="1"/>
      <c r="EX1343" s="1"/>
      <c r="EY1343" s="1"/>
      <c r="EZ1343" s="1"/>
      <c r="FA1343" s="1"/>
      <c r="FB1343" s="1"/>
      <c r="FC1343" s="1"/>
      <c r="FD1343" s="1"/>
      <c r="FE1343" s="1"/>
      <c r="FF1343" s="1"/>
      <c r="FG1343" s="1"/>
      <c r="FH1343" s="1"/>
      <c r="FI1343" s="1"/>
      <c r="FJ1343" s="1"/>
      <c r="FK1343" s="1"/>
      <c r="FL1343" s="1"/>
      <c r="FM1343" s="1"/>
      <c r="FN1343" s="1"/>
      <c r="FO1343" s="1"/>
      <c r="FP1343" s="1"/>
      <c r="FQ1343" s="1"/>
      <c r="FR1343" s="1"/>
      <c r="FS1343" s="1"/>
      <c r="FT1343" s="1"/>
      <c r="FU1343" s="1"/>
      <c r="FV1343" s="1"/>
      <c r="FW1343" s="1"/>
      <c r="FX1343" s="1"/>
      <c r="FY1343" s="1"/>
      <c r="FZ1343" s="1"/>
      <c r="GA1343" s="1"/>
      <c r="GB1343" s="1"/>
      <c r="GC1343" s="1"/>
      <c r="GD1343" s="1"/>
      <c r="GE1343" s="1"/>
      <c r="GF1343" s="1"/>
      <c r="GG1343" s="1"/>
      <c r="GH1343" s="1"/>
      <c r="GI1343" s="1"/>
      <c r="GJ1343" s="1"/>
      <c r="GK1343" s="1"/>
      <c r="GL1343" s="1"/>
      <c r="GM1343" s="1"/>
      <c r="GN1343" s="1"/>
      <c r="GO1343" s="1"/>
      <c r="GP1343" s="1"/>
      <c r="GQ1343" s="1"/>
      <c r="GR1343" s="1"/>
      <c r="GS1343" s="1"/>
      <c r="GT1343" s="1"/>
      <c r="GU1343" s="1"/>
      <c r="GV1343" s="1"/>
      <c r="GW1343" s="1"/>
      <c r="GX1343" s="1"/>
      <c r="GY1343" s="1"/>
      <c r="GZ1343" s="1"/>
      <c r="HA1343" s="1"/>
      <c r="HB1343" s="1"/>
      <c r="HC1343" s="1"/>
      <c r="HD1343" s="1"/>
      <c r="HE1343" s="1"/>
      <c r="HF1343" s="1"/>
      <c r="HG1343" s="1"/>
      <c r="HH1343" s="1"/>
      <c r="HI1343" s="1"/>
      <c r="HJ1343" s="1"/>
      <c r="HK1343" s="1"/>
      <c r="HL1343" s="1"/>
      <c r="HM1343" s="1"/>
      <c r="HN1343" s="1"/>
      <c r="HO1343" s="1"/>
      <c r="HP1343" s="1"/>
      <c r="HQ1343" s="1"/>
      <c r="HR1343" s="1"/>
      <c r="HS1343" s="1"/>
      <c r="HT1343" s="1"/>
      <c r="HU1343" s="1"/>
      <c r="HV1343" s="1"/>
      <c r="HW1343" s="1"/>
      <c r="HX1343" s="1"/>
      <c r="HY1343" s="1"/>
      <c r="HZ1343" s="1"/>
      <c r="IA1343" s="1"/>
      <c r="IB1343" s="1"/>
      <c r="IC1343" s="1"/>
      <c r="ID1343" s="1"/>
    </row>
    <row r="1344" spans="1:238" s="27" customFormat="1" ht="33" customHeight="1" x14ac:dyDescent="0.2">
      <c r="A1344" s="228">
        <f t="shared" si="40"/>
        <v>1298</v>
      </c>
      <c r="B1344" s="54" t="s">
        <v>2509</v>
      </c>
      <c r="C1344" s="28" t="s">
        <v>2503</v>
      </c>
      <c r="D1344" s="224">
        <v>2014.05</v>
      </c>
      <c r="E1344" s="135" t="s">
        <v>330</v>
      </c>
      <c r="F1344" s="136">
        <v>14721</v>
      </c>
      <c r="G1344" s="49">
        <v>46379</v>
      </c>
      <c r="H1344" s="50" t="s">
        <v>2</v>
      </c>
      <c r="I1344" s="51" t="s">
        <v>53</v>
      </c>
      <c r="J1344" s="27" t="s">
        <v>1075</v>
      </c>
      <c r="K1344" s="15"/>
      <c r="L1344" s="1"/>
      <c r="M1344" s="1"/>
      <c r="N1344" s="1"/>
      <c r="O1344" s="1"/>
      <c r="P1344" s="1"/>
      <c r="Q1344" s="1"/>
      <c r="R1344" s="1"/>
      <c r="S1344" s="1"/>
      <c r="T1344" s="1"/>
      <c r="U1344" s="1"/>
      <c r="V1344" s="1"/>
      <c r="W1344" s="1"/>
      <c r="X1344" s="1"/>
      <c r="Y1344" s="1"/>
      <c r="Z1344" s="1"/>
      <c r="AA1344" s="1"/>
      <c r="AB1344" s="1"/>
      <c r="AC1344" s="1"/>
      <c r="AD1344" s="1"/>
      <c r="AE1344" s="1"/>
      <c r="AF1344" s="1"/>
      <c r="AG1344" s="1"/>
      <c r="AH1344" s="1"/>
      <c r="AI1344" s="1"/>
      <c r="AJ1344" s="1"/>
      <c r="AK1344" s="1"/>
      <c r="AL1344" s="1"/>
      <c r="AM1344" s="1"/>
      <c r="AN1344" s="1"/>
      <c r="AO1344" s="1"/>
      <c r="AP1344" s="1"/>
      <c r="AQ1344" s="1"/>
      <c r="AR1344" s="1"/>
      <c r="AS1344" s="1"/>
      <c r="AT1344" s="1"/>
      <c r="AU1344" s="1"/>
      <c r="AV1344" s="1"/>
      <c r="AW1344" s="1"/>
      <c r="AX1344" s="1"/>
      <c r="AY1344" s="1"/>
      <c r="AZ1344" s="1"/>
      <c r="BA1344" s="1"/>
      <c r="BB1344" s="1"/>
      <c r="BC1344" s="1"/>
      <c r="BD1344" s="1"/>
      <c r="BE1344" s="1"/>
      <c r="BF1344" s="1"/>
      <c r="BG1344" s="1"/>
      <c r="BH1344" s="1"/>
      <c r="BI1344" s="1"/>
      <c r="BJ1344" s="1"/>
      <c r="BK1344" s="1"/>
      <c r="BL1344" s="1"/>
      <c r="BM1344" s="1"/>
      <c r="BN1344" s="1"/>
      <c r="BO1344" s="1"/>
      <c r="BP1344" s="1"/>
      <c r="BQ1344" s="1"/>
      <c r="BR1344" s="1"/>
      <c r="BS1344" s="1"/>
      <c r="BT1344" s="1"/>
      <c r="BU1344" s="1"/>
      <c r="BV1344" s="1"/>
      <c r="BW1344" s="1"/>
      <c r="BX1344" s="1"/>
      <c r="BY1344" s="1"/>
      <c r="BZ1344" s="1"/>
      <c r="CA1344" s="1"/>
      <c r="CB1344" s="1"/>
      <c r="CC1344" s="1"/>
      <c r="CD1344" s="1"/>
      <c r="CE1344" s="1"/>
      <c r="CF1344" s="1"/>
      <c r="CG1344" s="1"/>
      <c r="CH1344" s="1"/>
      <c r="CI1344" s="1"/>
      <c r="CJ1344" s="1"/>
      <c r="CK1344" s="1"/>
      <c r="CL1344" s="1"/>
      <c r="CM1344" s="1"/>
      <c r="CN1344" s="1"/>
      <c r="CO1344" s="1"/>
      <c r="CP1344" s="1"/>
      <c r="CQ1344" s="1"/>
      <c r="CR1344" s="1"/>
      <c r="CS1344" s="1"/>
      <c r="CT1344" s="1"/>
      <c r="CU1344" s="1"/>
      <c r="CV1344" s="1"/>
      <c r="CW1344" s="1"/>
      <c r="CX1344" s="1"/>
      <c r="CY1344" s="1"/>
      <c r="CZ1344" s="1"/>
      <c r="DA1344" s="1"/>
      <c r="DB1344" s="1"/>
      <c r="DC1344" s="1"/>
      <c r="DD1344" s="1"/>
      <c r="DE1344" s="1"/>
      <c r="DF1344" s="1"/>
      <c r="DG1344" s="1"/>
      <c r="DH1344" s="1"/>
      <c r="DI1344" s="1"/>
      <c r="DJ1344" s="1"/>
      <c r="DK1344" s="1"/>
      <c r="DL1344" s="1"/>
      <c r="DM1344" s="1"/>
      <c r="DN1344" s="1"/>
      <c r="DO1344" s="1"/>
      <c r="DP1344" s="1"/>
      <c r="DQ1344" s="1"/>
      <c r="DR1344" s="1"/>
      <c r="DS1344" s="1"/>
      <c r="DT1344" s="1"/>
      <c r="DU1344" s="1"/>
      <c r="DV1344" s="1"/>
      <c r="DW1344" s="1"/>
      <c r="DX1344" s="1"/>
      <c r="DY1344" s="1"/>
      <c r="DZ1344" s="1"/>
      <c r="EA1344" s="1"/>
      <c r="EB1344" s="1"/>
      <c r="EC1344" s="1"/>
      <c r="ED1344" s="1"/>
      <c r="EE1344" s="1"/>
      <c r="EF1344" s="1"/>
      <c r="EG1344" s="1"/>
      <c r="EH1344" s="1"/>
      <c r="EI1344" s="1"/>
      <c r="EJ1344" s="1"/>
      <c r="EK1344" s="1"/>
      <c r="EL1344" s="1"/>
      <c r="EM1344" s="1"/>
      <c r="EN1344" s="1"/>
      <c r="EO1344" s="1"/>
      <c r="EP1344" s="1"/>
      <c r="EQ1344" s="1"/>
      <c r="ER1344" s="1"/>
      <c r="ES1344" s="1"/>
      <c r="ET1344" s="1"/>
      <c r="EU1344" s="1"/>
      <c r="EV1344" s="1"/>
      <c r="EW1344" s="1"/>
      <c r="EX1344" s="1"/>
      <c r="EY1344" s="1"/>
      <c r="EZ1344" s="1"/>
      <c r="FA1344" s="1"/>
      <c r="FB1344" s="1"/>
      <c r="FC1344" s="1"/>
      <c r="FD1344" s="1"/>
      <c r="FE1344" s="1"/>
      <c r="FF1344" s="1"/>
      <c r="FG1344" s="1"/>
      <c r="FH1344" s="1"/>
      <c r="FI1344" s="1"/>
      <c r="FJ1344" s="1"/>
      <c r="FK1344" s="1"/>
      <c r="FL1344" s="1"/>
      <c r="FM1344" s="1"/>
      <c r="FN1344" s="1"/>
      <c r="FO1344" s="1"/>
      <c r="FP1344" s="1"/>
      <c r="FQ1344" s="1"/>
      <c r="FR1344" s="1"/>
      <c r="FS1344" s="1"/>
      <c r="FT1344" s="1"/>
      <c r="FU1344" s="1"/>
      <c r="FV1344" s="1"/>
      <c r="FW1344" s="1"/>
      <c r="FX1344" s="1"/>
      <c r="FY1344" s="1"/>
      <c r="FZ1344" s="1"/>
      <c r="GA1344" s="1"/>
      <c r="GB1344" s="1"/>
      <c r="GC1344" s="1"/>
      <c r="GD1344" s="1"/>
      <c r="GE1344" s="1"/>
      <c r="GF1344" s="1"/>
      <c r="GG1344" s="1"/>
      <c r="GH1344" s="1"/>
      <c r="GI1344" s="1"/>
      <c r="GJ1344" s="1"/>
      <c r="GK1344" s="1"/>
      <c r="GL1344" s="1"/>
      <c r="GM1344" s="1"/>
      <c r="GN1344" s="1"/>
      <c r="GO1344" s="1"/>
      <c r="GP1344" s="1"/>
      <c r="GQ1344" s="1"/>
      <c r="GR1344" s="1"/>
      <c r="GS1344" s="1"/>
      <c r="GT1344" s="1"/>
      <c r="GU1344" s="1"/>
      <c r="GV1344" s="1"/>
      <c r="GW1344" s="1"/>
      <c r="GX1344" s="1"/>
      <c r="GY1344" s="1"/>
      <c r="GZ1344" s="1"/>
      <c r="HA1344" s="1"/>
      <c r="HB1344" s="1"/>
      <c r="HC1344" s="1"/>
      <c r="HD1344" s="1"/>
      <c r="HE1344" s="1"/>
      <c r="HF1344" s="1"/>
      <c r="HG1344" s="1"/>
      <c r="HH1344" s="1"/>
      <c r="HI1344" s="1"/>
      <c r="HJ1344" s="1"/>
      <c r="HK1344" s="1"/>
      <c r="HL1344" s="1"/>
      <c r="HM1344" s="1"/>
      <c r="HN1344" s="1"/>
      <c r="HO1344" s="1"/>
      <c r="HP1344" s="1"/>
      <c r="HQ1344" s="1"/>
      <c r="HR1344" s="1"/>
      <c r="HS1344" s="1"/>
      <c r="HT1344" s="1"/>
      <c r="HU1344" s="1"/>
      <c r="HV1344" s="1"/>
      <c r="HW1344" s="1"/>
      <c r="HX1344" s="1"/>
      <c r="HY1344" s="1"/>
      <c r="HZ1344" s="1"/>
      <c r="IA1344" s="1"/>
      <c r="IB1344" s="1"/>
      <c r="IC1344" s="1"/>
      <c r="ID1344" s="1"/>
    </row>
    <row r="1345" spans="1:238" s="27" customFormat="1" ht="33" customHeight="1" x14ac:dyDescent="0.2">
      <c r="A1345" s="228">
        <f t="shared" si="40"/>
        <v>1299</v>
      </c>
      <c r="B1345" s="47" t="s">
        <v>2510</v>
      </c>
      <c r="C1345" s="47" t="s">
        <v>2503</v>
      </c>
      <c r="D1345" s="224">
        <v>2014.07</v>
      </c>
      <c r="E1345" s="48" t="s">
        <v>339</v>
      </c>
      <c r="F1345" s="49">
        <v>10514</v>
      </c>
      <c r="G1345" s="49">
        <v>20350</v>
      </c>
      <c r="H1345" s="50" t="s">
        <v>1387</v>
      </c>
      <c r="I1345" s="51" t="s">
        <v>53</v>
      </c>
      <c r="K1345" s="15"/>
      <c r="L1345" s="1"/>
      <c r="M1345" s="1"/>
      <c r="N1345" s="1"/>
      <c r="O1345" s="1"/>
      <c r="P1345" s="1"/>
      <c r="Q1345" s="1"/>
      <c r="R1345" s="1"/>
      <c r="S1345" s="1"/>
      <c r="T1345" s="1"/>
      <c r="U1345" s="1"/>
      <c r="V1345" s="1"/>
      <c r="W1345" s="1"/>
      <c r="X1345" s="1"/>
      <c r="Y1345" s="1"/>
      <c r="Z1345" s="1"/>
      <c r="AA1345" s="1"/>
      <c r="AB1345" s="1"/>
      <c r="AC1345" s="1"/>
      <c r="AD1345" s="1"/>
      <c r="AE1345" s="1"/>
      <c r="AF1345" s="1"/>
      <c r="AG1345" s="1"/>
      <c r="AH1345" s="1"/>
      <c r="AI1345" s="1"/>
      <c r="AJ1345" s="1"/>
      <c r="AK1345" s="1"/>
      <c r="AL1345" s="1"/>
      <c r="AM1345" s="1"/>
      <c r="AN1345" s="1"/>
      <c r="AO1345" s="1"/>
      <c r="AP1345" s="1"/>
      <c r="AQ1345" s="1"/>
      <c r="AR1345" s="1"/>
      <c r="AS1345" s="1"/>
      <c r="AT1345" s="1"/>
      <c r="AU1345" s="1"/>
      <c r="AV1345" s="1"/>
      <c r="AW1345" s="1"/>
      <c r="AX1345" s="1"/>
      <c r="AY1345" s="1"/>
      <c r="AZ1345" s="1"/>
      <c r="BA1345" s="1"/>
      <c r="BB1345" s="1"/>
      <c r="BC1345" s="1"/>
      <c r="BD1345" s="1"/>
      <c r="BE1345" s="1"/>
      <c r="BF1345" s="1"/>
      <c r="BG1345" s="1"/>
      <c r="BH1345" s="1"/>
      <c r="BI1345" s="1"/>
      <c r="BJ1345" s="1"/>
      <c r="BK1345" s="1"/>
      <c r="BL1345" s="1"/>
      <c r="BM1345" s="1"/>
      <c r="BN1345" s="1"/>
      <c r="BO1345" s="1"/>
      <c r="BP1345" s="1"/>
      <c r="BQ1345" s="1"/>
      <c r="BR1345" s="1"/>
      <c r="BS1345" s="1"/>
      <c r="BT1345" s="1"/>
      <c r="BU1345" s="1"/>
      <c r="BV1345" s="1"/>
      <c r="BW1345" s="1"/>
      <c r="BX1345" s="1"/>
      <c r="BY1345" s="1"/>
      <c r="BZ1345" s="1"/>
      <c r="CA1345" s="1"/>
      <c r="CB1345" s="1"/>
      <c r="CC1345" s="1"/>
      <c r="CD1345" s="1"/>
      <c r="CE1345" s="1"/>
      <c r="CF1345" s="1"/>
      <c r="CG1345" s="1"/>
      <c r="CH1345" s="1"/>
      <c r="CI1345" s="1"/>
      <c r="CJ1345" s="1"/>
      <c r="CK1345" s="1"/>
      <c r="CL1345" s="1"/>
      <c r="CM1345" s="1"/>
      <c r="CN1345" s="1"/>
      <c r="CO1345" s="1"/>
      <c r="CP1345" s="1"/>
      <c r="CQ1345" s="1"/>
      <c r="CR1345" s="1"/>
      <c r="CS1345" s="1"/>
      <c r="CT1345" s="1"/>
      <c r="CU1345" s="1"/>
      <c r="CV1345" s="1"/>
      <c r="CW1345" s="1"/>
      <c r="CX1345" s="1"/>
      <c r="CY1345" s="1"/>
      <c r="CZ1345" s="1"/>
      <c r="DA1345" s="1"/>
      <c r="DB1345" s="1"/>
      <c r="DC1345" s="1"/>
      <c r="DD1345" s="1"/>
      <c r="DE1345" s="1"/>
      <c r="DF1345" s="1"/>
      <c r="DG1345" s="1"/>
      <c r="DH1345" s="1"/>
      <c r="DI1345" s="1"/>
      <c r="DJ1345" s="1"/>
      <c r="DK1345" s="1"/>
      <c r="DL1345" s="1"/>
      <c r="DM1345" s="1"/>
      <c r="DN1345" s="1"/>
      <c r="DO1345" s="1"/>
      <c r="DP1345" s="1"/>
      <c r="DQ1345" s="1"/>
      <c r="DR1345" s="1"/>
      <c r="DS1345" s="1"/>
      <c r="DT1345" s="1"/>
      <c r="DU1345" s="1"/>
      <c r="DV1345" s="1"/>
      <c r="DW1345" s="1"/>
      <c r="DX1345" s="1"/>
      <c r="DY1345" s="1"/>
      <c r="DZ1345" s="1"/>
      <c r="EA1345" s="1"/>
      <c r="EB1345" s="1"/>
      <c r="EC1345" s="1"/>
      <c r="ED1345" s="1"/>
      <c r="EE1345" s="1"/>
      <c r="EF1345" s="1"/>
      <c r="EG1345" s="1"/>
      <c r="EH1345" s="1"/>
      <c r="EI1345" s="1"/>
      <c r="EJ1345" s="1"/>
      <c r="EK1345" s="1"/>
      <c r="EL1345" s="1"/>
      <c r="EM1345" s="1"/>
      <c r="EN1345" s="1"/>
      <c r="EO1345" s="1"/>
      <c r="EP1345" s="1"/>
      <c r="EQ1345" s="1"/>
      <c r="ER1345" s="1"/>
      <c r="ES1345" s="1"/>
      <c r="ET1345" s="1"/>
      <c r="EU1345" s="1"/>
      <c r="EV1345" s="1"/>
      <c r="EW1345" s="1"/>
      <c r="EX1345" s="1"/>
      <c r="EY1345" s="1"/>
      <c r="EZ1345" s="1"/>
      <c r="FA1345" s="1"/>
      <c r="FB1345" s="1"/>
      <c r="FC1345" s="1"/>
      <c r="FD1345" s="1"/>
      <c r="FE1345" s="1"/>
      <c r="FF1345" s="1"/>
      <c r="FG1345" s="1"/>
      <c r="FH1345" s="1"/>
      <c r="FI1345" s="1"/>
      <c r="FJ1345" s="1"/>
      <c r="FK1345" s="1"/>
      <c r="FL1345" s="1"/>
      <c r="FM1345" s="1"/>
      <c r="FN1345" s="1"/>
      <c r="FO1345" s="1"/>
      <c r="FP1345" s="1"/>
      <c r="FQ1345" s="1"/>
      <c r="FR1345" s="1"/>
      <c r="FS1345" s="1"/>
      <c r="FT1345" s="1"/>
      <c r="FU1345" s="1"/>
      <c r="FV1345" s="1"/>
      <c r="FW1345" s="1"/>
      <c r="FX1345" s="1"/>
      <c r="FY1345" s="1"/>
      <c r="FZ1345" s="1"/>
      <c r="GA1345" s="1"/>
      <c r="GB1345" s="1"/>
      <c r="GC1345" s="1"/>
      <c r="GD1345" s="1"/>
      <c r="GE1345" s="1"/>
      <c r="GF1345" s="1"/>
      <c r="GG1345" s="1"/>
      <c r="GH1345" s="1"/>
      <c r="GI1345" s="1"/>
      <c r="GJ1345" s="1"/>
      <c r="GK1345" s="1"/>
      <c r="GL1345" s="1"/>
      <c r="GM1345" s="1"/>
      <c r="GN1345" s="1"/>
      <c r="GO1345" s="1"/>
      <c r="GP1345" s="1"/>
      <c r="GQ1345" s="1"/>
      <c r="GR1345" s="1"/>
      <c r="GS1345" s="1"/>
      <c r="GT1345" s="1"/>
      <c r="GU1345" s="1"/>
      <c r="GV1345" s="1"/>
      <c r="GW1345" s="1"/>
      <c r="GX1345" s="1"/>
      <c r="GY1345" s="1"/>
      <c r="GZ1345" s="1"/>
      <c r="HA1345" s="1"/>
      <c r="HB1345" s="1"/>
      <c r="HC1345" s="1"/>
      <c r="HD1345" s="1"/>
      <c r="HE1345" s="1"/>
      <c r="HF1345" s="1"/>
      <c r="HG1345" s="1"/>
      <c r="HH1345" s="1"/>
      <c r="HI1345" s="1"/>
      <c r="HJ1345" s="1"/>
      <c r="HK1345" s="1"/>
      <c r="HL1345" s="1"/>
      <c r="HM1345" s="1"/>
      <c r="HN1345" s="1"/>
      <c r="HO1345" s="1"/>
      <c r="HP1345" s="1"/>
      <c r="HQ1345" s="1"/>
      <c r="HR1345" s="1"/>
      <c r="HS1345" s="1"/>
      <c r="HT1345" s="1"/>
      <c r="HU1345" s="1"/>
      <c r="HV1345" s="1"/>
      <c r="HW1345" s="1"/>
      <c r="HX1345" s="1"/>
      <c r="HY1345" s="1"/>
      <c r="HZ1345" s="1"/>
      <c r="IA1345" s="1"/>
      <c r="IB1345" s="1"/>
      <c r="IC1345" s="1"/>
      <c r="ID1345" s="1"/>
    </row>
    <row r="1346" spans="1:238" s="27" customFormat="1" ht="33" customHeight="1" x14ac:dyDescent="0.2">
      <c r="A1346" s="228">
        <f t="shared" si="40"/>
        <v>1300</v>
      </c>
      <c r="B1346" s="47" t="s">
        <v>2511</v>
      </c>
      <c r="C1346" s="47" t="s">
        <v>2503</v>
      </c>
      <c r="D1346" s="224">
        <v>2014.07</v>
      </c>
      <c r="E1346" s="48" t="s">
        <v>339</v>
      </c>
      <c r="F1346" s="49">
        <v>6262</v>
      </c>
      <c r="G1346" s="49">
        <v>11582</v>
      </c>
      <c r="H1346" s="50" t="s">
        <v>1387</v>
      </c>
      <c r="I1346" s="51" t="s">
        <v>53</v>
      </c>
      <c r="K1346" s="15"/>
      <c r="L1346" s="1"/>
      <c r="M1346" s="1"/>
      <c r="N1346" s="1"/>
      <c r="O1346" s="1"/>
      <c r="P1346" s="1"/>
      <c r="Q1346" s="1"/>
      <c r="R1346" s="1"/>
      <c r="S1346" s="1"/>
      <c r="T1346" s="1"/>
      <c r="U1346" s="1"/>
      <c r="V1346" s="1"/>
      <c r="W1346" s="1"/>
      <c r="X1346" s="1"/>
      <c r="Y1346" s="1"/>
      <c r="Z1346" s="1"/>
      <c r="AA1346" s="1"/>
      <c r="AB1346" s="1"/>
      <c r="AC1346" s="1"/>
      <c r="AD1346" s="1"/>
      <c r="AE1346" s="1"/>
      <c r="AF1346" s="1"/>
      <c r="AG1346" s="1"/>
      <c r="AH1346" s="1"/>
      <c r="AI1346" s="1"/>
      <c r="AJ1346" s="1"/>
      <c r="AK1346" s="1"/>
      <c r="AL1346" s="1"/>
      <c r="AM1346" s="1"/>
      <c r="AN1346" s="1"/>
      <c r="AO1346" s="1"/>
      <c r="AP1346" s="1"/>
      <c r="AQ1346" s="1"/>
      <c r="AR1346" s="1"/>
      <c r="AS1346" s="1"/>
      <c r="AT1346" s="1"/>
      <c r="AU1346" s="1"/>
      <c r="AV1346" s="1"/>
      <c r="AW1346" s="1"/>
      <c r="AX1346" s="1"/>
      <c r="AY1346" s="1"/>
      <c r="AZ1346" s="1"/>
      <c r="BA1346" s="1"/>
      <c r="BB1346" s="1"/>
      <c r="BC1346" s="1"/>
      <c r="BD1346" s="1"/>
      <c r="BE1346" s="1"/>
      <c r="BF1346" s="1"/>
      <c r="BG1346" s="1"/>
      <c r="BH1346" s="1"/>
      <c r="BI1346" s="1"/>
      <c r="BJ1346" s="1"/>
      <c r="BK1346" s="1"/>
      <c r="BL1346" s="1"/>
      <c r="BM1346" s="1"/>
      <c r="BN1346" s="1"/>
      <c r="BO1346" s="1"/>
      <c r="BP1346" s="1"/>
      <c r="BQ1346" s="1"/>
      <c r="BR1346" s="1"/>
      <c r="BS1346" s="1"/>
      <c r="BT1346" s="1"/>
      <c r="BU1346" s="1"/>
      <c r="BV1346" s="1"/>
      <c r="BW1346" s="1"/>
      <c r="BX1346" s="1"/>
      <c r="BY1346" s="1"/>
      <c r="BZ1346" s="1"/>
      <c r="CA1346" s="1"/>
      <c r="CB1346" s="1"/>
      <c r="CC1346" s="1"/>
      <c r="CD1346" s="1"/>
      <c r="CE1346" s="1"/>
      <c r="CF1346" s="1"/>
      <c r="CG1346" s="1"/>
      <c r="CH1346" s="1"/>
      <c r="CI1346" s="1"/>
      <c r="CJ1346" s="1"/>
      <c r="CK1346" s="1"/>
      <c r="CL1346" s="1"/>
      <c r="CM1346" s="1"/>
      <c r="CN1346" s="1"/>
      <c r="CO1346" s="1"/>
      <c r="CP1346" s="1"/>
      <c r="CQ1346" s="1"/>
      <c r="CR1346" s="1"/>
      <c r="CS1346" s="1"/>
      <c r="CT1346" s="1"/>
      <c r="CU1346" s="1"/>
      <c r="CV1346" s="1"/>
      <c r="CW1346" s="1"/>
      <c r="CX1346" s="1"/>
      <c r="CY1346" s="1"/>
      <c r="CZ1346" s="1"/>
      <c r="DA1346" s="1"/>
      <c r="DB1346" s="1"/>
      <c r="DC1346" s="1"/>
      <c r="DD1346" s="1"/>
      <c r="DE1346" s="1"/>
      <c r="DF1346" s="1"/>
      <c r="DG1346" s="1"/>
      <c r="DH1346" s="1"/>
      <c r="DI1346" s="1"/>
      <c r="DJ1346" s="1"/>
      <c r="DK1346" s="1"/>
      <c r="DL1346" s="1"/>
      <c r="DM1346" s="1"/>
      <c r="DN1346" s="1"/>
      <c r="DO1346" s="1"/>
      <c r="DP1346" s="1"/>
      <c r="DQ1346" s="1"/>
      <c r="DR1346" s="1"/>
      <c r="DS1346" s="1"/>
      <c r="DT1346" s="1"/>
      <c r="DU1346" s="1"/>
      <c r="DV1346" s="1"/>
      <c r="DW1346" s="1"/>
      <c r="DX1346" s="1"/>
      <c r="DY1346" s="1"/>
      <c r="DZ1346" s="1"/>
      <c r="EA1346" s="1"/>
      <c r="EB1346" s="1"/>
      <c r="EC1346" s="1"/>
      <c r="ED1346" s="1"/>
      <c r="EE1346" s="1"/>
      <c r="EF1346" s="1"/>
      <c r="EG1346" s="1"/>
      <c r="EH1346" s="1"/>
      <c r="EI1346" s="1"/>
      <c r="EJ1346" s="1"/>
      <c r="EK1346" s="1"/>
      <c r="EL1346" s="1"/>
      <c r="EM1346" s="1"/>
      <c r="EN1346" s="1"/>
      <c r="EO1346" s="1"/>
      <c r="EP1346" s="1"/>
      <c r="EQ1346" s="1"/>
      <c r="ER1346" s="1"/>
      <c r="ES1346" s="1"/>
      <c r="ET1346" s="1"/>
      <c r="EU1346" s="1"/>
      <c r="EV1346" s="1"/>
      <c r="EW1346" s="1"/>
      <c r="EX1346" s="1"/>
      <c r="EY1346" s="1"/>
      <c r="EZ1346" s="1"/>
      <c r="FA1346" s="1"/>
      <c r="FB1346" s="1"/>
      <c r="FC1346" s="1"/>
      <c r="FD1346" s="1"/>
      <c r="FE1346" s="1"/>
      <c r="FF1346" s="1"/>
      <c r="FG1346" s="1"/>
      <c r="FH1346" s="1"/>
      <c r="FI1346" s="1"/>
      <c r="FJ1346" s="1"/>
      <c r="FK1346" s="1"/>
      <c r="FL1346" s="1"/>
      <c r="FM1346" s="1"/>
      <c r="FN1346" s="1"/>
      <c r="FO1346" s="1"/>
      <c r="FP1346" s="1"/>
      <c r="FQ1346" s="1"/>
      <c r="FR1346" s="1"/>
      <c r="FS1346" s="1"/>
      <c r="FT1346" s="1"/>
      <c r="FU1346" s="1"/>
      <c r="FV1346" s="1"/>
      <c r="FW1346" s="1"/>
      <c r="FX1346" s="1"/>
      <c r="FY1346" s="1"/>
      <c r="FZ1346" s="1"/>
      <c r="GA1346" s="1"/>
      <c r="GB1346" s="1"/>
      <c r="GC1346" s="1"/>
      <c r="GD1346" s="1"/>
      <c r="GE1346" s="1"/>
      <c r="GF1346" s="1"/>
      <c r="GG1346" s="1"/>
      <c r="GH1346" s="1"/>
      <c r="GI1346" s="1"/>
      <c r="GJ1346" s="1"/>
      <c r="GK1346" s="1"/>
      <c r="GL1346" s="1"/>
      <c r="GM1346" s="1"/>
      <c r="GN1346" s="1"/>
      <c r="GO1346" s="1"/>
      <c r="GP1346" s="1"/>
      <c r="GQ1346" s="1"/>
      <c r="GR1346" s="1"/>
      <c r="GS1346" s="1"/>
      <c r="GT1346" s="1"/>
      <c r="GU1346" s="1"/>
      <c r="GV1346" s="1"/>
      <c r="GW1346" s="1"/>
      <c r="GX1346" s="1"/>
      <c r="GY1346" s="1"/>
      <c r="GZ1346" s="1"/>
      <c r="HA1346" s="1"/>
      <c r="HB1346" s="1"/>
      <c r="HC1346" s="1"/>
      <c r="HD1346" s="1"/>
      <c r="HE1346" s="1"/>
      <c r="HF1346" s="1"/>
      <c r="HG1346" s="1"/>
      <c r="HH1346" s="1"/>
      <c r="HI1346" s="1"/>
      <c r="HJ1346" s="1"/>
      <c r="HK1346" s="1"/>
      <c r="HL1346" s="1"/>
      <c r="HM1346" s="1"/>
      <c r="HN1346" s="1"/>
      <c r="HO1346" s="1"/>
      <c r="HP1346" s="1"/>
      <c r="HQ1346" s="1"/>
      <c r="HR1346" s="1"/>
      <c r="HS1346" s="1"/>
      <c r="HT1346" s="1"/>
      <c r="HU1346" s="1"/>
      <c r="HV1346" s="1"/>
      <c r="HW1346" s="1"/>
      <c r="HX1346" s="1"/>
      <c r="HY1346" s="1"/>
      <c r="HZ1346" s="1"/>
      <c r="IA1346" s="1"/>
      <c r="IB1346" s="1"/>
      <c r="IC1346" s="1"/>
      <c r="ID1346" s="1"/>
    </row>
    <row r="1347" spans="1:238" s="27" customFormat="1" ht="33" customHeight="1" x14ac:dyDescent="0.2">
      <c r="A1347" s="228">
        <f t="shared" si="40"/>
        <v>1301</v>
      </c>
      <c r="B1347" s="47" t="s">
        <v>2512</v>
      </c>
      <c r="C1347" s="47" t="s">
        <v>2503</v>
      </c>
      <c r="D1347" s="224">
        <v>2014.08</v>
      </c>
      <c r="E1347" s="48" t="s">
        <v>106</v>
      </c>
      <c r="F1347" s="49">
        <v>11586</v>
      </c>
      <c r="G1347" s="49">
        <v>18451</v>
      </c>
      <c r="H1347" s="50" t="s">
        <v>886</v>
      </c>
      <c r="I1347" s="51" t="s">
        <v>53</v>
      </c>
      <c r="K1347" s="15"/>
      <c r="L1347" s="1"/>
      <c r="M1347" s="1"/>
      <c r="N1347" s="1"/>
      <c r="O1347" s="1"/>
      <c r="P1347" s="1"/>
      <c r="Q1347" s="1"/>
      <c r="R1347" s="1"/>
      <c r="S1347" s="1"/>
      <c r="T1347" s="1"/>
      <c r="U1347" s="1"/>
      <c r="V1347" s="1"/>
      <c r="W1347" s="1"/>
      <c r="X1347" s="1"/>
      <c r="Y1347" s="1"/>
      <c r="Z1347" s="1"/>
      <c r="AA1347" s="1"/>
      <c r="AB1347" s="1"/>
      <c r="AC1347" s="1"/>
      <c r="AD1347" s="1"/>
      <c r="AE1347" s="1"/>
      <c r="AF1347" s="1"/>
      <c r="AG1347" s="1"/>
      <c r="AH1347" s="1"/>
      <c r="AI1347" s="1"/>
      <c r="AJ1347" s="1"/>
      <c r="AK1347" s="1"/>
      <c r="AL1347" s="1"/>
      <c r="AM1347" s="1"/>
      <c r="AN1347" s="1"/>
      <c r="AO1347" s="1"/>
      <c r="AP1347" s="1"/>
      <c r="AQ1347" s="1"/>
      <c r="AR1347" s="1"/>
      <c r="AS1347" s="1"/>
      <c r="AT1347" s="1"/>
      <c r="AU1347" s="1"/>
      <c r="AV1347" s="1"/>
      <c r="AW1347" s="1"/>
      <c r="AX1347" s="1"/>
      <c r="AY1347" s="1"/>
      <c r="AZ1347" s="1"/>
      <c r="BA1347" s="1"/>
      <c r="BB1347" s="1"/>
      <c r="BC1347" s="1"/>
      <c r="BD1347" s="1"/>
      <c r="BE1347" s="1"/>
      <c r="BF1347" s="1"/>
      <c r="BG1347" s="1"/>
      <c r="BH1347" s="1"/>
      <c r="BI1347" s="1"/>
      <c r="BJ1347" s="1"/>
      <c r="BK1347" s="1"/>
      <c r="BL1347" s="1"/>
      <c r="BM1347" s="1"/>
      <c r="BN1347" s="1"/>
      <c r="BO1347" s="1"/>
      <c r="BP1347" s="1"/>
      <c r="BQ1347" s="1"/>
      <c r="BR1347" s="1"/>
      <c r="BS1347" s="1"/>
      <c r="BT1347" s="1"/>
      <c r="BU1347" s="1"/>
      <c r="BV1347" s="1"/>
      <c r="BW1347" s="1"/>
      <c r="BX1347" s="1"/>
      <c r="BY1347" s="1"/>
      <c r="BZ1347" s="1"/>
      <c r="CA1347" s="1"/>
      <c r="CB1347" s="1"/>
      <c r="CC1347" s="1"/>
      <c r="CD1347" s="1"/>
      <c r="CE1347" s="1"/>
      <c r="CF1347" s="1"/>
      <c r="CG1347" s="1"/>
      <c r="CH1347" s="1"/>
      <c r="CI1347" s="1"/>
      <c r="CJ1347" s="1"/>
      <c r="CK1347" s="1"/>
      <c r="CL1347" s="1"/>
      <c r="CM1347" s="1"/>
      <c r="CN1347" s="1"/>
      <c r="CO1347" s="1"/>
      <c r="CP1347" s="1"/>
      <c r="CQ1347" s="1"/>
      <c r="CR1347" s="1"/>
      <c r="CS1347" s="1"/>
      <c r="CT1347" s="1"/>
      <c r="CU1347" s="1"/>
      <c r="CV1347" s="1"/>
      <c r="CW1347" s="1"/>
      <c r="CX1347" s="1"/>
      <c r="CY1347" s="1"/>
      <c r="CZ1347" s="1"/>
      <c r="DA1347" s="1"/>
      <c r="DB1347" s="1"/>
      <c r="DC1347" s="1"/>
      <c r="DD1347" s="1"/>
      <c r="DE1347" s="1"/>
      <c r="DF1347" s="1"/>
      <c r="DG1347" s="1"/>
      <c r="DH1347" s="1"/>
      <c r="DI1347" s="1"/>
      <c r="DJ1347" s="1"/>
      <c r="DK1347" s="1"/>
      <c r="DL1347" s="1"/>
      <c r="DM1347" s="1"/>
      <c r="DN1347" s="1"/>
      <c r="DO1347" s="1"/>
      <c r="DP1347" s="1"/>
      <c r="DQ1347" s="1"/>
      <c r="DR1347" s="1"/>
      <c r="DS1347" s="1"/>
      <c r="DT1347" s="1"/>
      <c r="DU1347" s="1"/>
      <c r="DV1347" s="1"/>
      <c r="DW1347" s="1"/>
      <c r="DX1347" s="1"/>
      <c r="DY1347" s="1"/>
      <c r="DZ1347" s="1"/>
      <c r="EA1347" s="1"/>
      <c r="EB1347" s="1"/>
      <c r="EC1347" s="1"/>
      <c r="ED1347" s="1"/>
      <c r="EE1347" s="1"/>
      <c r="EF1347" s="1"/>
      <c r="EG1347" s="1"/>
      <c r="EH1347" s="1"/>
      <c r="EI1347" s="1"/>
      <c r="EJ1347" s="1"/>
      <c r="EK1347" s="1"/>
      <c r="EL1347" s="1"/>
      <c r="EM1347" s="1"/>
      <c r="EN1347" s="1"/>
      <c r="EO1347" s="1"/>
      <c r="EP1347" s="1"/>
      <c r="EQ1347" s="1"/>
      <c r="ER1347" s="1"/>
      <c r="ES1347" s="1"/>
      <c r="ET1347" s="1"/>
      <c r="EU1347" s="1"/>
      <c r="EV1347" s="1"/>
      <c r="EW1347" s="1"/>
      <c r="EX1347" s="1"/>
      <c r="EY1347" s="1"/>
      <c r="EZ1347" s="1"/>
      <c r="FA1347" s="1"/>
      <c r="FB1347" s="1"/>
      <c r="FC1347" s="1"/>
      <c r="FD1347" s="1"/>
      <c r="FE1347" s="1"/>
      <c r="FF1347" s="1"/>
      <c r="FG1347" s="1"/>
      <c r="FH1347" s="1"/>
      <c r="FI1347" s="1"/>
      <c r="FJ1347" s="1"/>
      <c r="FK1347" s="1"/>
      <c r="FL1347" s="1"/>
      <c r="FM1347" s="1"/>
      <c r="FN1347" s="1"/>
      <c r="FO1347" s="1"/>
      <c r="FP1347" s="1"/>
      <c r="FQ1347" s="1"/>
      <c r="FR1347" s="1"/>
      <c r="FS1347" s="1"/>
      <c r="FT1347" s="1"/>
      <c r="FU1347" s="1"/>
      <c r="FV1347" s="1"/>
      <c r="FW1347" s="1"/>
      <c r="FX1347" s="1"/>
      <c r="FY1347" s="1"/>
      <c r="FZ1347" s="1"/>
      <c r="GA1347" s="1"/>
      <c r="GB1347" s="1"/>
      <c r="GC1347" s="1"/>
      <c r="GD1347" s="1"/>
      <c r="GE1347" s="1"/>
      <c r="GF1347" s="1"/>
      <c r="GG1347" s="1"/>
      <c r="GH1347" s="1"/>
      <c r="GI1347" s="1"/>
      <c r="GJ1347" s="1"/>
      <c r="GK1347" s="1"/>
      <c r="GL1347" s="1"/>
      <c r="GM1347" s="1"/>
      <c r="GN1347" s="1"/>
      <c r="GO1347" s="1"/>
      <c r="GP1347" s="1"/>
      <c r="GQ1347" s="1"/>
      <c r="GR1347" s="1"/>
      <c r="GS1347" s="1"/>
      <c r="GT1347" s="1"/>
      <c r="GU1347" s="1"/>
      <c r="GV1347" s="1"/>
      <c r="GW1347" s="1"/>
      <c r="GX1347" s="1"/>
      <c r="GY1347" s="1"/>
      <c r="GZ1347" s="1"/>
      <c r="HA1347" s="1"/>
      <c r="HB1347" s="1"/>
      <c r="HC1347" s="1"/>
      <c r="HD1347" s="1"/>
      <c r="HE1347" s="1"/>
      <c r="HF1347" s="1"/>
      <c r="HG1347" s="1"/>
      <c r="HH1347" s="1"/>
      <c r="HI1347" s="1"/>
      <c r="HJ1347" s="1"/>
      <c r="HK1347" s="1"/>
      <c r="HL1347" s="1"/>
      <c r="HM1347" s="1"/>
      <c r="HN1347" s="1"/>
      <c r="HO1347" s="1"/>
      <c r="HP1347" s="1"/>
      <c r="HQ1347" s="1"/>
      <c r="HR1347" s="1"/>
      <c r="HS1347" s="1"/>
      <c r="HT1347" s="1"/>
      <c r="HU1347" s="1"/>
      <c r="HV1347" s="1"/>
      <c r="HW1347" s="1"/>
      <c r="HX1347" s="1"/>
      <c r="HY1347" s="1"/>
      <c r="HZ1347" s="1"/>
      <c r="IA1347" s="1"/>
      <c r="IB1347" s="1"/>
      <c r="IC1347" s="1"/>
      <c r="ID1347" s="1"/>
    </row>
    <row r="1348" spans="1:238" s="27" customFormat="1" ht="33" customHeight="1" x14ac:dyDescent="0.2">
      <c r="A1348" s="228">
        <f t="shared" si="40"/>
        <v>1302</v>
      </c>
      <c r="B1348" s="47" t="s">
        <v>2513</v>
      </c>
      <c r="C1348" s="47" t="s">
        <v>892</v>
      </c>
      <c r="D1348" s="224">
        <v>2014.12</v>
      </c>
      <c r="E1348" s="48" t="s">
        <v>240</v>
      </c>
      <c r="F1348" s="49">
        <v>7034</v>
      </c>
      <c r="G1348" s="49">
        <v>12221</v>
      </c>
      <c r="H1348" s="50" t="s">
        <v>2514</v>
      </c>
      <c r="I1348" s="51" t="s">
        <v>53</v>
      </c>
      <c r="K1348" s="15"/>
      <c r="L1348" s="1"/>
      <c r="M1348" s="1"/>
      <c r="N1348" s="1"/>
      <c r="O1348" s="1"/>
      <c r="P1348" s="1"/>
      <c r="Q1348" s="1"/>
      <c r="R1348" s="1"/>
      <c r="S1348" s="1"/>
      <c r="T1348" s="1"/>
      <c r="U1348" s="1"/>
      <c r="V1348" s="1"/>
      <c r="W1348" s="1"/>
      <c r="X1348" s="1"/>
      <c r="Y1348" s="1"/>
      <c r="Z1348" s="1"/>
      <c r="AA1348" s="1"/>
      <c r="AB1348" s="1"/>
      <c r="AC1348" s="1"/>
      <c r="AD1348" s="1"/>
      <c r="AE1348" s="1"/>
      <c r="AF1348" s="1"/>
      <c r="AG1348" s="1"/>
      <c r="AH1348" s="1"/>
      <c r="AI1348" s="1"/>
      <c r="AJ1348" s="1"/>
      <c r="AK1348" s="1"/>
      <c r="AL1348" s="1"/>
      <c r="AM1348" s="1"/>
      <c r="AN1348" s="1"/>
      <c r="AO1348" s="1"/>
      <c r="AP1348" s="1"/>
      <c r="AQ1348" s="1"/>
      <c r="AR1348" s="1"/>
      <c r="AS1348" s="1"/>
      <c r="AT1348" s="1"/>
      <c r="AU1348" s="1"/>
      <c r="AV1348" s="1"/>
      <c r="AW1348" s="1"/>
      <c r="AX1348" s="1"/>
      <c r="AY1348" s="1"/>
      <c r="AZ1348" s="1"/>
      <c r="BA1348" s="1"/>
      <c r="BB1348" s="1"/>
      <c r="BC1348" s="1"/>
      <c r="BD1348" s="1"/>
      <c r="BE1348" s="1"/>
      <c r="BF1348" s="1"/>
      <c r="BG1348" s="1"/>
      <c r="BH1348" s="1"/>
      <c r="BI1348" s="1"/>
      <c r="BJ1348" s="1"/>
      <c r="BK1348" s="1"/>
      <c r="BL1348" s="1"/>
      <c r="BM1348" s="1"/>
      <c r="BN1348" s="1"/>
      <c r="BO1348" s="1"/>
      <c r="BP1348" s="1"/>
      <c r="BQ1348" s="1"/>
      <c r="BR1348" s="1"/>
      <c r="BS1348" s="1"/>
      <c r="BT1348" s="1"/>
      <c r="BU1348" s="1"/>
      <c r="BV1348" s="1"/>
      <c r="BW1348" s="1"/>
      <c r="BX1348" s="1"/>
      <c r="BY1348" s="1"/>
      <c r="BZ1348" s="1"/>
      <c r="CA1348" s="1"/>
      <c r="CB1348" s="1"/>
      <c r="CC1348" s="1"/>
      <c r="CD1348" s="1"/>
      <c r="CE1348" s="1"/>
      <c r="CF1348" s="1"/>
      <c r="CG1348" s="1"/>
      <c r="CH1348" s="1"/>
      <c r="CI1348" s="1"/>
      <c r="CJ1348" s="1"/>
      <c r="CK1348" s="1"/>
      <c r="CL1348" s="1"/>
      <c r="CM1348" s="1"/>
      <c r="CN1348" s="1"/>
      <c r="CO1348" s="1"/>
      <c r="CP1348" s="1"/>
      <c r="CQ1348" s="1"/>
      <c r="CR1348" s="1"/>
      <c r="CS1348" s="1"/>
      <c r="CT1348" s="1"/>
      <c r="CU1348" s="1"/>
      <c r="CV1348" s="1"/>
      <c r="CW1348" s="1"/>
      <c r="CX1348" s="1"/>
      <c r="CY1348" s="1"/>
      <c r="CZ1348" s="1"/>
      <c r="DA1348" s="1"/>
      <c r="DB1348" s="1"/>
      <c r="DC1348" s="1"/>
      <c r="DD1348" s="1"/>
      <c r="DE1348" s="1"/>
      <c r="DF1348" s="1"/>
      <c r="DG1348" s="1"/>
      <c r="DH1348" s="1"/>
      <c r="DI1348" s="1"/>
      <c r="DJ1348" s="1"/>
      <c r="DK1348" s="1"/>
      <c r="DL1348" s="1"/>
      <c r="DM1348" s="1"/>
      <c r="DN1348" s="1"/>
      <c r="DO1348" s="1"/>
      <c r="DP1348" s="1"/>
      <c r="DQ1348" s="1"/>
      <c r="DR1348" s="1"/>
      <c r="DS1348" s="1"/>
      <c r="DT1348" s="1"/>
      <c r="DU1348" s="1"/>
      <c r="DV1348" s="1"/>
      <c r="DW1348" s="1"/>
      <c r="DX1348" s="1"/>
      <c r="DY1348" s="1"/>
      <c r="DZ1348" s="1"/>
      <c r="EA1348" s="1"/>
      <c r="EB1348" s="1"/>
      <c r="EC1348" s="1"/>
      <c r="ED1348" s="1"/>
      <c r="EE1348" s="1"/>
      <c r="EF1348" s="1"/>
      <c r="EG1348" s="1"/>
      <c r="EH1348" s="1"/>
      <c r="EI1348" s="1"/>
      <c r="EJ1348" s="1"/>
      <c r="EK1348" s="1"/>
      <c r="EL1348" s="1"/>
      <c r="EM1348" s="1"/>
      <c r="EN1348" s="1"/>
      <c r="EO1348" s="1"/>
      <c r="EP1348" s="1"/>
      <c r="EQ1348" s="1"/>
      <c r="ER1348" s="1"/>
      <c r="ES1348" s="1"/>
      <c r="ET1348" s="1"/>
      <c r="EU1348" s="1"/>
      <c r="EV1348" s="1"/>
      <c r="EW1348" s="1"/>
      <c r="EX1348" s="1"/>
      <c r="EY1348" s="1"/>
      <c r="EZ1348" s="1"/>
      <c r="FA1348" s="1"/>
      <c r="FB1348" s="1"/>
      <c r="FC1348" s="1"/>
      <c r="FD1348" s="1"/>
      <c r="FE1348" s="1"/>
      <c r="FF1348" s="1"/>
      <c r="FG1348" s="1"/>
      <c r="FH1348" s="1"/>
      <c r="FI1348" s="1"/>
      <c r="FJ1348" s="1"/>
      <c r="FK1348" s="1"/>
      <c r="FL1348" s="1"/>
      <c r="FM1348" s="1"/>
      <c r="FN1348" s="1"/>
      <c r="FO1348" s="1"/>
      <c r="FP1348" s="1"/>
      <c r="FQ1348" s="1"/>
      <c r="FR1348" s="1"/>
      <c r="FS1348" s="1"/>
      <c r="FT1348" s="1"/>
      <c r="FU1348" s="1"/>
      <c r="FV1348" s="1"/>
      <c r="FW1348" s="1"/>
      <c r="FX1348" s="1"/>
      <c r="FY1348" s="1"/>
      <c r="FZ1348" s="1"/>
      <c r="GA1348" s="1"/>
      <c r="GB1348" s="1"/>
      <c r="GC1348" s="1"/>
      <c r="GD1348" s="1"/>
      <c r="GE1348" s="1"/>
      <c r="GF1348" s="1"/>
      <c r="GG1348" s="1"/>
      <c r="GH1348" s="1"/>
      <c r="GI1348" s="1"/>
      <c r="GJ1348" s="1"/>
      <c r="GK1348" s="1"/>
      <c r="GL1348" s="1"/>
      <c r="GM1348" s="1"/>
      <c r="GN1348" s="1"/>
      <c r="GO1348" s="1"/>
      <c r="GP1348" s="1"/>
      <c r="GQ1348" s="1"/>
      <c r="GR1348" s="1"/>
      <c r="GS1348" s="1"/>
      <c r="GT1348" s="1"/>
      <c r="GU1348" s="1"/>
      <c r="GV1348" s="1"/>
      <c r="GW1348" s="1"/>
      <c r="GX1348" s="1"/>
      <c r="GY1348" s="1"/>
      <c r="GZ1348" s="1"/>
      <c r="HA1348" s="1"/>
      <c r="HB1348" s="1"/>
      <c r="HC1348" s="1"/>
      <c r="HD1348" s="1"/>
      <c r="HE1348" s="1"/>
      <c r="HF1348" s="1"/>
      <c r="HG1348" s="1"/>
      <c r="HH1348" s="1"/>
      <c r="HI1348" s="1"/>
      <c r="HJ1348" s="1"/>
      <c r="HK1348" s="1"/>
      <c r="HL1348" s="1"/>
      <c r="HM1348" s="1"/>
      <c r="HN1348" s="1"/>
      <c r="HO1348" s="1"/>
      <c r="HP1348" s="1"/>
      <c r="HQ1348" s="1"/>
      <c r="HR1348" s="1"/>
      <c r="HS1348" s="1"/>
      <c r="HT1348" s="1"/>
      <c r="HU1348" s="1"/>
      <c r="HV1348" s="1"/>
      <c r="HW1348" s="1"/>
      <c r="HX1348" s="1"/>
      <c r="HY1348" s="1"/>
      <c r="HZ1348" s="1"/>
      <c r="IA1348" s="1"/>
      <c r="IB1348" s="1"/>
      <c r="IC1348" s="1"/>
      <c r="ID1348" s="1"/>
    </row>
    <row r="1349" spans="1:238" s="27" customFormat="1" ht="33" customHeight="1" x14ac:dyDescent="0.2">
      <c r="A1349" s="228">
        <f t="shared" si="40"/>
        <v>1303</v>
      </c>
      <c r="B1349" s="47" t="s">
        <v>2515</v>
      </c>
      <c r="C1349" s="47" t="s">
        <v>892</v>
      </c>
      <c r="D1349" s="224">
        <v>2015.01</v>
      </c>
      <c r="E1349" s="48" t="s">
        <v>240</v>
      </c>
      <c r="F1349" s="49">
        <v>137</v>
      </c>
      <c r="G1349" s="49">
        <v>280</v>
      </c>
      <c r="H1349" s="50" t="s">
        <v>1747</v>
      </c>
      <c r="I1349" s="51" t="s">
        <v>53</v>
      </c>
      <c r="K1349" s="15"/>
      <c r="L1349" s="1"/>
      <c r="M1349" s="1"/>
      <c r="N1349" s="1"/>
      <c r="O1349" s="1"/>
      <c r="P1349" s="1"/>
      <c r="Q1349" s="1"/>
      <c r="R1349" s="1"/>
      <c r="S1349" s="1"/>
      <c r="T1349" s="1"/>
      <c r="U1349" s="1"/>
      <c r="V1349" s="1"/>
      <c r="W1349" s="1"/>
      <c r="X1349" s="1"/>
      <c r="Y1349" s="1"/>
      <c r="Z1349" s="1"/>
      <c r="AA1349" s="1"/>
      <c r="AB1349" s="1"/>
      <c r="AC1349" s="1"/>
      <c r="AD1349" s="1"/>
      <c r="AE1349" s="1"/>
      <c r="AF1349" s="1"/>
      <c r="AG1349" s="1"/>
      <c r="AH1349" s="1"/>
      <c r="AI1349" s="1"/>
      <c r="AJ1349" s="1"/>
      <c r="AK1349" s="1"/>
      <c r="AL1349" s="1"/>
      <c r="AM1349" s="1"/>
      <c r="AN1349" s="1"/>
      <c r="AO1349" s="1"/>
      <c r="AP1349" s="1"/>
      <c r="AQ1349" s="1"/>
      <c r="AR1349" s="1"/>
      <c r="AS1349" s="1"/>
      <c r="AT1349" s="1"/>
      <c r="AU1349" s="1"/>
      <c r="AV1349" s="1"/>
      <c r="AW1349" s="1"/>
      <c r="AX1349" s="1"/>
      <c r="AY1349" s="1"/>
      <c r="AZ1349" s="1"/>
      <c r="BA1349" s="1"/>
      <c r="BB1349" s="1"/>
      <c r="BC1349" s="1"/>
      <c r="BD1349" s="1"/>
      <c r="BE1349" s="1"/>
      <c r="BF1349" s="1"/>
      <c r="BG1349" s="1"/>
      <c r="BH1349" s="1"/>
      <c r="BI1349" s="1"/>
      <c r="BJ1349" s="1"/>
      <c r="BK1349" s="1"/>
      <c r="BL1349" s="1"/>
      <c r="BM1349" s="1"/>
      <c r="BN1349" s="1"/>
      <c r="BO1349" s="1"/>
      <c r="BP1349" s="1"/>
      <c r="BQ1349" s="1"/>
      <c r="BR1349" s="1"/>
      <c r="BS1349" s="1"/>
      <c r="BT1349" s="1"/>
      <c r="BU1349" s="1"/>
      <c r="BV1349" s="1"/>
      <c r="BW1349" s="1"/>
      <c r="BX1349" s="1"/>
      <c r="BY1349" s="1"/>
      <c r="BZ1349" s="1"/>
      <c r="CA1349" s="1"/>
      <c r="CB1349" s="1"/>
      <c r="CC1349" s="1"/>
      <c r="CD1349" s="1"/>
      <c r="CE1349" s="1"/>
      <c r="CF1349" s="1"/>
      <c r="CG1349" s="1"/>
      <c r="CH1349" s="1"/>
      <c r="CI1349" s="1"/>
      <c r="CJ1349" s="1"/>
      <c r="CK1349" s="1"/>
      <c r="CL1349" s="1"/>
      <c r="CM1349" s="1"/>
      <c r="CN1349" s="1"/>
      <c r="CO1349" s="1"/>
      <c r="CP1349" s="1"/>
      <c r="CQ1349" s="1"/>
      <c r="CR1349" s="1"/>
      <c r="CS1349" s="1"/>
      <c r="CT1349" s="1"/>
      <c r="CU1349" s="1"/>
      <c r="CV1349" s="1"/>
      <c r="CW1349" s="1"/>
      <c r="CX1349" s="1"/>
      <c r="CY1349" s="1"/>
      <c r="CZ1349" s="1"/>
      <c r="DA1349" s="1"/>
      <c r="DB1349" s="1"/>
      <c r="DC1349" s="1"/>
      <c r="DD1349" s="1"/>
      <c r="DE1349" s="1"/>
      <c r="DF1349" s="1"/>
      <c r="DG1349" s="1"/>
      <c r="DH1349" s="1"/>
      <c r="DI1349" s="1"/>
      <c r="DJ1349" s="1"/>
      <c r="DK1349" s="1"/>
      <c r="DL1349" s="1"/>
      <c r="DM1349" s="1"/>
      <c r="DN1349" s="1"/>
      <c r="DO1349" s="1"/>
      <c r="DP1349" s="1"/>
      <c r="DQ1349" s="1"/>
      <c r="DR1349" s="1"/>
      <c r="DS1349" s="1"/>
      <c r="DT1349" s="1"/>
      <c r="DU1349" s="1"/>
      <c r="DV1349" s="1"/>
      <c r="DW1349" s="1"/>
      <c r="DX1349" s="1"/>
      <c r="DY1349" s="1"/>
      <c r="DZ1349" s="1"/>
      <c r="EA1349" s="1"/>
      <c r="EB1349" s="1"/>
      <c r="EC1349" s="1"/>
      <c r="ED1349" s="1"/>
      <c r="EE1349" s="1"/>
      <c r="EF1349" s="1"/>
      <c r="EG1349" s="1"/>
      <c r="EH1349" s="1"/>
      <c r="EI1349" s="1"/>
      <c r="EJ1349" s="1"/>
      <c r="EK1349" s="1"/>
      <c r="EL1349" s="1"/>
      <c r="EM1349" s="1"/>
      <c r="EN1349" s="1"/>
      <c r="EO1349" s="1"/>
      <c r="EP1349" s="1"/>
      <c r="EQ1349" s="1"/>
      <c r="ER1349" s="1"/>
      <c r="ES1349" s="1"/>
      <c r="ET1349" s="1"/>
      <c r="EU1349" s="1"/>
      <c r="EV1349" s="1"/>
      <c r="EW1349" s="1"/>
      <c r="EX1349" s="1"/>
      <c r="EY1349" s="1"/>
      <c r="EZ1349" s="1"/>
      <c r="FA1349" s="1"/>
      <c r="FB1349" s="1"/>
      <c r="FC1349" s="1"/>
      <c r="FD1349" s="1"/>
      <c r="FE1349" s="1"/>
      <c r="FF1349" s="1"/>
      <c r="FG1349" s="1"/>
      <c r="FH1349" s="1"/>
      <c r="FI1349" s="1"/>
      <c r="FJ1349" s="1"/>
      <c r="FK1349" s="1"/>
      <c r="FL1349" s="1"/>
      <c r="FM1349" s="1"/>
      <c r="FN1349" s="1"/>
      <c r="FO1349" s="1"/>
      <c r="FP1349" s="1"/>
      <c r="FQ1349" s="1"/>
      <c r="FR1349" s="1"/>
      <c r="FS1349" s="1"/>
      <c r="FT1349" s="1"/>
      <c r="FU1349" s="1"/>
      <c r="FV1349" s="1"/>
      <c r="FW1349" s="1"/>
      <c r="FX1349" s="1"/>
      <c r="FY1349" s="1"/>
      <c r="FZ1349" s="1"/>
      <c r="GA1349" s="1"/>
      <c r="GB1349" s="1"/>
      <c r="GC1349" s="1"/>
      <c r="GD1349" s="1"/>
      <c r="GE1349" s="1"/>
      <c r="GF1349" s="1"/>
      <c r="GG1349" s="1"/>
      <c r="GH1349" s="1"/>
      <c r="GI1349" s="1"/>
      <c r="GJ1349" s="1"/>
      <c r="GK1349" s="1"/>
      <c r="GL1349" s="1"/>
      <c r="GM1349" s="1"/>
      <c r="GN1349" s="1"/>
      <c r="GO1349" s="1"/>
      <c r="GP1349" s="1"/>
      <c r="GQ1349" s="1"/>
      <c r="GR1349" s="1"/>
      <c r="GS1349" s="1"/>
      <c r="GT1349" s="1"/>
      <c r="GU1349" s="1"/>
      <c r="GV1349" s="1"/>
      <c r="GW1349" s="1"/>
      <c r="GX1349" s="1"/>
      <c r="GY1349" s="1"/>
      <c r="GZ1349" s="1"/>
      <c r="HA1349" s="1"/>
      <c r="HB1349" s="1"/>
      <c r="HC1349" s="1"/>
      <c r="HD1349" s="1"/>
      <c r="HE1349" s="1"/>
      <c r="HF1349" s="1"/>
      <c r="HG1349" s="1"/>
      <c r="HH1349" s="1"/>
      <c r="HI1349" s="1"/>
      <c r="HJ1349" s="1"/>
      <c r="HK1349" s="1"/>
      <c r="HL1349" s="1"/>
      <c r="HM1349" s="1"/>
      <c r="HN1349" s="1"/>
      <c r="HO1349" s="1"/>
      <c r="HP1349" s="1"/>
      <c r="HQ1349" s="1"/>
      <c r="HR1349" s="1"/>
      <c r="HS1349" s="1"/>
      <c r="HT1349" s="1"/>
      <c r="HU1349" s="1"/>
      <c r="HV1349" s="1"/>
      <c r="HW1349" s="1"/>
      <c r="HX1349" s="1"/>
      <c r="HY1349" s="1"/>
      <c r="HZ1349" s="1"/>
      <c r="IA1349" s="1"/>
      <c r="IB1349" s="1"/>
      <c r="IC1349" s="1"/>
      <c r="ID1349" s="1"/>
    </row>
    <row r="1350" spans="1:238" s="27" customFormat="1" ht="33" customHeight="1" x14ac:dyDescent="0.2">
      <c r="A1350" s="228">
        <f t="shared" si="40"/>
        <v>1304</v>
      </c>
      <c r="B1350" s="54" t="s">
        <v>2516</v>
      </c>
      <c r="C1350" s="54" t="s">
        <v>892</v>
      </c>
      <c r="D1350" s="224">
        <v>2015.04</v>
      </c>
      <c r="E1350" s="55" t="s">
        <v>265</v>
      </c>
      <c r="F1350" s="56">
        <v>4127</v>
      </c>
      <c r="G1350" s="56">
        <v>8816</v>
      </c>
      <c r="H1350" s="57" t="s">
        <v>2517</v>
      </c>
      <c r="I1350" s="58" t="s">
        <v>53</v>
      </c>
      <c r="J1350" s="46"/>
      <c r="K1350" s="15"/>
      <c r="L1350" s="1"/>
      <c r="M1350" s="1"/>
      <c r="N1350" s="1"/>
      <c r="O1350" s="1"/>
      <c r="P1350" s="1"/>
      <c r="Q1350" s="1"/>
      <c r="R1350" s="1"/>
      <c r="S1350" s="1"/>
      <c r="T1350" s="1"/>
      <c r="U1350" s="1"/>
      <c r="V1350" s="1"/>
      <c r="W1350" s="1"/>
      <c r="X1350" s="1"/>
      <c r="Y1350" s="1"/>
      <c r="Z1350" s="1"/>
      <c r="AA1350" s="1"/>
      <c r="AB1350" s="1"/>
      <c r="AC1350" s="1"/>
      <c r="AD1350" s="1"/>
      <c r="AE1350" s="1"/>
      <c r="AF1350" s="1"/>
      <c r="AG1350" s="1"/>
      <c r="AH1350" s="1"/>
      <c r="AI1350" s="1"/>
      <c r="AJ1350" s="1"/>
      <c r="AK1350" s="1"/>
      <c r="AL1350" s="1"/>
      <c r="AM1350" s="1"/>
      <c r="AN1350" s="1"/>
      <c r="AO1350" s="1"/>
      <c r="AP1350" s="1"/>
      <c r="AQ1350" s="1"/>
      <c r="AR1350" s="1"/>
      <c r="AS1350" s="1"/>
      <c r="AT1350" s="1"/>
      <c r="AU1350" s="1"/>
      <c r="AV1350" s="1"/>
      <c r="AW1350" s="1"/>
      <c r="AX1350" s="1"/>
      <c r="AY1350" s="1"/>
      <c r="AZ1350" s="1"/>
      <c r="BA1350" s="1"/>
      <c r="BB1350" s="1"/>
      <c r="BC1350" s="1"/>
      <c r="BD1350" s="1"/>
      <c r="BE1350" s="1"/>
      <c r="BF1350" s="1"/>
      <c r="BG1350" s="1"/>
      <c r="BH1350" s="1"/>
      <c r="BI1350" s="1"/>
      <c r="BJ1350" s="1"/>
      <c r="BK1350" s="1"/>
      <c r="BL1350" s="1"/>
      <c r="BM1350" s="1"/>
      <c r="BN1350" s="1"/>
      <c r="BO1350" s="1"/>
      <c r="BP1350" s="1"/>
      <c r="BQ1350" s="1"/>
      <c r="BR1350" s="1"/>
      <c r="BS1350" s="1"/>
      <c r="BT1350" s="1"/>
      <c r="BU1350" s="1"/>
      <c r="BV1350" s="1"/>
      <c r="BW1350" s="1"/>
      <c r="BX1350" s="1"/>
      <c r="BY1350" s="1"/>
      <c r="BZ1350" s="1"/>
      <c r="CA1350" s="1"/>
      <c r="CB1350" s="1"/>
      <c r="CC1350" s="1"/>
      <c r="CD1350" s="1"/>
      <c r="CE1350" s="1"/>
      <c r="CF1350" s="1"/>
      <c r="CG1350" s="1"/>
      <c r="CH1350" s="1"/>
      <c r="CI1350" s="1"/>
      <c r="CJ1350" s="1"/>
      <c r="CK1350" s="1"/>
      <c r="CL1350" s="1"/>
      <c r="CM1350" s="1"/>
      <c r="CN1350" s="1"/>
      <c r="CO1350" s="1"/>
      <c r="CP1350" s="1"/>
      <c r="CQ1350" s="1"/>
      <c r="CR1350" s="1"/>
      <c r="CS1350" s="1"/>
      <c r="CT1350" s="1"/>
      <c r="CU1350" s="1"/>
      <c r="CV1350" s="1"/>
      <c r="CW1350" s="1"/>
      <c r="CX1350" s="1"/>
      <c r="CY1350" s="1"/>
      <c r="CZ1350" s="1"/>
      <c r="DA1350" s="1"/>
      <c r="DB1350" s="1"/>
      <c r="DC1350" s="1"/>
      <c r="DD1350" s="1"/>
      <c r="DE1350" s="1"/>
      <c r="DF1350" s="1"/>
      <c r="DG1350" s="1"/>
      <c r="DH1350" s="1"/>
      <c r="DI1350" s="1"/>
      <c r="DJ1350" s="1"/>
      <c r="DK1350" s="1"/>
      <c r="DL1350" s="1"/>
      <c r="DM1350" s="1"/>
      <c r="DN1350" s="1"/>
      <c r="DO1350" s="1"/>
      <c r="DP1350" s="1"/>
      <c r="DQ1350" s="1"/>
      <c r="DR1350" s="1"/>
      <c r="DS1350" s="1"/>
      <c r="DT1350" s="1"/>
      <c r="DU1350" s="1"/>
      <c r="DV1350" s="1"/>
      <c r="DW1350" s="1"/>
      <c r="DX1350" s="1"/>
      <c r="DY1350" s="1"/>
      <c r="DZ1350" s="1"/>
      <c r="EA1350" s="1"/>
      <c r="EB1350" s="1"/>
      <c r="EC1350" s="1"/>
      <c r="ED1350" s="1"/>
      <c r="EE1350" s="1"/>
      <c r="EF1350" s="1"/>
      <c r="EG1350" s="1"/>
      <c r="EH1350" s="1"/>
      <c r="EI1350" s="1"/>
      <c r="EJ1350" s="1"/>
      <c r="EK1350" s="1"/>
      <c r="EL1350" s="1"/>
      <c r="EM1350" s="1"/>
      <c r="EN1350" s="1"/>
      <c r="EO1350" s="1"/>
      <c r="EP1350" s="1"/>
      <c r="EQ1350" s="1"/>
      <c r="ER1350" s="1"/>
      <c r="ES1350" s="1"/>
      <c r="ET1350" s="1"/>
      <c r="EU1350" s="1"/>
      <c r="EV1350" s="1"/>
      <c r="EW1350" s="1"/>
      <c r="EX1350" s="1"/>
      <c r="EY1350" s="1"/>
      <c r="EZ1350" s="1"/>
      <c r="FA1350" s="1"/>
      <c r="FB1350" s="1"/>
      <c r="FC1350" s="1"/>
      <c r="FD1350" s="1"/>
      <c r="FE1350" s="1"/>
      <c r="FF1350" s="1"/>
      <c r="FG1350" s="1"/>
      <c r="FH1350" s="1"/>
      <c r="FI1350" s="1"/>
      <c r="FJ1350" s="1"/>
      <c r="FK1350" s="1"/>
      <c r="FL1350" s="1"/>
      <c r="FM1350" s="1"/>
      <c r="FN1350" s="1"/>
      <c r="FO1350" s="1"/>
      <c r="FP1350" s="1"/>
      <c r="FQ1350" s="1"/>
      <c r="FR1350" s="1"/>
      <c r="FS1350" s="1"/>
      <c r="FT1350" s="1"/>
      <c r="FU1350" s="1"/>
      <c r="FV1350" s="1"/>
      <c r="FW1350" s="1"/>
      <c r="FX1350" s="1"/>
      <c r="FY1350" s="1"/>
      <c r="FZ1350" s="1"/>
      <c r="GA1350" s="1"/>
      <c r="GB1350" s="1"/>
      <c r="GC1350" s="1"/>
      <c r="GD1350" s="1"/>
      <c r="GE1350" s="1"/>
      <c r="GF1350" s="1"/>
      <c r="GG1350" s="1"/>
      <c r="GH1350" s="1"/>
      <c r="GI1350" s="1"/>
      <c r="GJ1350" s="1"/>
      <c r="GK1350" s="1"/>
      <c r="GL1350" s="1"/>
      <c r="GM1350" s="1"/>
      <c r="GN1350" s="1"/>
      <c r="GO1350" s="1"/>
      <c r="GP1350" s="1"/>
      <c r="GQ1350" s="1"/>
      <c r="GR1350" s="1"/>
      <c r="GS1350" s="1"/>
      <c r="GT1350" s="1"/>
      <c r="GU1350" s="1"/>
      <c r="GV1350" s="1"/>
      <c r="GW1350" s="1"/>
      <c r="GX1350" s="1"/>
      <c r="GY1350" s="1"/>
      <c r="GZ1350" s="1"/>
      <c r="HA1350" s="1"/>
      <c r="HB1350" s="1"/>
      <c r="HC1350" s="1"/>
      <c r="HD1350" s="1"/>
      <c r="HE1350" s="1"/>
      <c r="HF1350" s="1"/>
      <c r="HG1350" s="1"/>
      <c r="HH1350" s="1"/>
      <c r="HI1350" s="1"/>
      <c r="HJ1350" s="1"/>
      <c r="HK1350" s="1"/>
      <c r="HL1350" s="1"/>
      <c r="HM1350" s="1"/>
      <c r="HN1350" s="1"/>
      <c r="HO1350" s="1"/>
      <c r="HP1350" s="1"/>
      <c r="HQ1350" s="1"/>
      <c r="HR1350" s="1"/>
      <c r="HS1350" s="1"/>
      <c r="HT1350" s="1"/>
      <c r="HU1350" s="1"/>
      <c r="HV1350" s="1"/>
      <c r="HW1350" s="1"/>
      <c r="HX1350" s="1"/>
      <c r="HY1350" s="1"/>
      <c r="HZ1350" s="1"/>
      <c r="IA1350" s="1"/>
      <c r="IB1350" s="1"/>
      <c r="IC1350" s="1"/>
      <c r="ID1350" s="1"/>
    </row>
    <row r="1351" spans="1:238" s="27" customFormat="1" ht="33" customHeight="1" x14ac:dyDescent="0.2">
      <c r="A1351" s="228">
        <f t="shared" si="40"/>
        <v>1305</v>
      </c>
      <c r="B1351" s="54" t="s">
        <v>2518</v>
      </c>
      <c r="C1351" s="54" t="s">
        <v>892</v>
      </c>
      <c r="D1351" s="224">
        <v>2015.05</v>
      </c>
      <c r="E1351" s="55" t="s">
        <v>268</v>
      </c>
      <c r="F1351" s="56">
        <v>9713</v>
      </c>
      <c r="G1351" s="56">
        <v>16251</v>
      </c>
      <c r="H1351" s="57" t="s">
        <v>1387</v>
      </c>
      <c r="I1351" s="58" t="s">
        <v>53</v>
      </c>
      <c r="J1351" s="45"/>
      <c r="K1351" s="15"/>
      <c r="L1351" s="1"/>
      <c r="M1351" s="1"/>
      <c r="N1351" s="1"/>
      <c r="O1351" s="1"/>
      <c r="P1351" s="1"/>
      <c r="Q1351" s="1"/>
      <c r="R1351" s="1"/>
      <c r="S1351" s="1"/>
      <c r="T1351" s="1"/>
      <c r="U1351" s="1"/>
      <c r="V1351" s="1"/>
      <c r="W1351" s="1"/>
      <c r="X1351" s="1"/>
      <c r="Y1351" s="1"/>
      <c r="Z1351" s="1"/>
      <c r="AA1351" s="1"/>
      <c r="AB1351" s="1"/>
      <c r="AC1351" s="1"/>
      <c r="AD1351" s="1"/>
      <c r="AE1351" s="1"/>
      <c r="AF1351" s="1"/>
      <c r="AG1351" s="1"/>
      <c r="AH1351" s="1"/>
      <c r="AI1351" s="1"/>
      <c r="AJ1351" s="1"/>
      <c r="AK1351" s="1"/>
      <c r="AL1351" s="1"/>
      <c r="AM1351" s="1"/>
      <c r="AN1351" s="1"/>
      <c r="AO1351" s="1"/>
      <c r="AP1351" s="1"/>
      <c r="AQ1351" s="1"/>
      <c r="AR1351" s="1"/>
      <c r="AS1351" s="1"/>
      <c r="AT1351" s="1"/>
      <c r="AU1351" s="1"/>
      <c r="AV1351" s="1"/>
      <c r="AW1351" s="1"/>
      <c r="AX1351" s="1"/>
      <c r="AY1351" s="1"/>
      <c r="AZ1351" s="1"/>
      <c r="BA1351" s="1"/>
      <c r="BB1351" s="1"/>
      <c r="BC1351" s="1"/>
      <c r="BD1351" s="1"/>
      <c r="BE1351" s="1"/>
      <c r="BF1351" s="1"/>
      <c r="BG1351" s="1"/>
      <c r="BH1351" s="1"/>
      <c r="BI1351" s="1"/>
      <c r="BJ1351" s="1"/>
      <c r="BK1351" s="1"/>
      <c r="BL1351" s="1"/>
      <c r="BM1351" s="1"/>
      <c r="BN1351" s="1"/>
      <c r="BO1351" s="1"/>
      <c r="BP1351" s="1"/>
      <c r="BQ1351" s="1"/>
      <c r="BR1351" s="1"/>
      <c r="BS1351" s="1"/>
      <c r="BT1351" s="1"/>
      <c r="BU1351" s="1"/>
      <c r="BV1351" s="1"/>
      <c r="BW1351" s="1"/>
      <c r="BX1351" s="1"/>
      <c r="BY1351" s="1"/>
      <c r="BZ1351" s="1"/>
      <c r="CA1351" s="1"/>
      <c r="CB1351" s="1"/>
      <c r="CC1351" s="1"/>
      <c r="CD1351" s="1"/>
      <c r="CE1351" s="1"/>
      <c r="CF1351" s="1"/>
      <c r="CG1351" s="1"/>
      <c r="CH1351" s="1"/>
      <c r="CI1351" s="1"/>
      <c r="CJ1351" s="1"/>
      <c r="CK1351" s="1"/>
      <c r="CL1351" s="1"/>
      <c r="CM1351" s="1"/>
      <c r="CN1351" s="1"/>
      <c r="CO1351" s="1"/>
      <c r="CP1351" s="1"/>
      <c r="CQ1351" s="1"/>
      <c r="CR1351" s="1"/>
      <c r="CS1351" s="1"/>
      <c r="CT1351" s="1"/>
      <c r="CU1351" s="1"/>
      <c r="CV1351" s="1"/>
      <c r="CW1351" s="1"/>
      <c r="CX1351" s="1"/>
      <c r="CY1351" s="1"/>
      <c r="CZ1351" s="1"/>
      <c r="DA1351" s="1"/>
      <c r="DB1351" s="1"/>
      <c r="DC1351" s="1"/>
      <c r="DD1351" s="1"/>
      <c r="DE1351" s="1"/>
      <c r="DF1351" s="1"/>
      <c r="DG1351" s="1"/>
      <c r="DH1351" s="1"/>
      <c r="DI1351" s="1"/>
      <c r="DJ1351" s="1"/>
      <c r="DK1351" s="1"/>
      <c r="DL1351" s="1"/>
      <c r="DM1351" s="1"/>
      <c r="DN1351" s="1"/>
      <c r="DO1351" s="1"/>
      <c r="DP1351" s="1"/>
      <c r="DQ1351" s="1"/>
      <c r="DR1351" s="1"/>
      <c r="DS1351" s="1"/>
      <c r="DT1351" s="1"/>
      <c r="DU1351" s="1"/>
      <c r="DV1351" s="1"/>
      <c r="DW1351" s="1"/>
      <c r="DX1351" s="1"/>
      <c r="DY1351" s="1"/>
      <c r="DZ1351" s="1"/>
      <c r="EA1351" s="1"/>
      <c r="EB1351" s="1"/>
      <c r="EC1351" s="1"/>
      <c r="ED1351" s="1"/>
      <c r="EE1351" s="1"/>
      <c r="EF1351" s="1"/>
      <c r="EG1351" s="1"/>
      <c r="EH1351" s="1"/>
      <c r="EI1351" s="1"/>
      <c r="EJ1351" s="1"/>
      <c r="EK1351" s="1"/>
      <c r="EL1351" s="1"/>
      <c r="EM1351" s="1"/>
      <c r="EN1351" s="1"/>
      <c r="EO1351" s="1"/>
      <c r="EP1351" s="1"/>
      <c r="EQ1351" s="1"/>
      <c r="ER1351" s="1"/>
      <c r="ES1351" s="1"/>
      <c r="ET1351" s="1"/>
      <c r="EU1351" s="1"/>
      <c r="EV1351" s="1"/>
      <c r="EW1351" s="1"/>
      <c r="EX1351" s="1"/>
      <c r="EY1351" s="1"/>
      <c r="EZ1351" s="1"/>
      <c r="FA1351" s="1"/>
      <c r="FB1351" s="1"/>
      <c r="FC1351" s="1"/>
      <c r="FD1351" s="1"/>
      <c r="FE1351" s="1"/>
      <c r="FF1351" s="1"/>
      <c r="FG1351" s="1"/>
      <c r="FH1351" s="1"/>
      <c r="FI1351" s="1"/>
      <c r="FJ1351" s="1"/>
      <c r="FK1351" s="1"/>
      <c r="FL1351" s="1"/>
      <c r="FM1351" s="1"/>
      <c r="FN1351" s="1"/>
      <c r="FO1351" s="1"/>
      <c r="FP1351" s="1"/>
      <c r="FQ1351" s="1"/>
      <c r="FR1351" s="1"/>
      <c r="FS1351" s="1"/>
      <c r="FT1351" s="1"/>
      <c r="FU1351" s="1"/>
      <c r="FV1351" s="1"/>
      <c r="FW1351" s="1"/>
      <c r="FX1351" s="1"/>
      <c r="FY1351" s="1"/>
      <c r="FZ1351" s="1"/>
      <c r="GA1351" s="1"/>
      <c r="GB1351" s="1"/>
      <c r="GC1351" s="1"/>
      <c r="GD1351" s="1"/>
      <c r="GE1351" s="1"/>
      <c r="GF1351" s="1"/>
      <c r="GG1351" s="1"/>
      <c r="GH1351" s="1"/>
      <c r="GI1351" s="1"/>
      <c r="GJ1351" s="1"/>
      <c r="GK1351" s="1"/>
      <c r="GL1351" s="1"/>
      <c r="GM1351" s="1"/>
      <c r="GN1351" s="1"/>
      <c r="GO1351" s="1"/>
      <c r="GP1351" s="1"/>
      <c r="GQ1351" s="1"/>
      <c r="GR1351" s="1"/>
      <c r="GS1351" s="1"/>
      <c r="GT1351" s="1"/>
      <c r="GU1351" s="1"/>
      <c r="GV1351" s="1"/>
      <c r="GW1351" s="1"/>
      <c r="GX1351" s="1"/>
      <c r="GY1351" s="1"/>
      <c r="GZ1351" s="1"/>
      <c r="HA1351" s="1"/>
      <c r="HB1351" s="1"/>
      <c r="HC1351" s="1"/>
      <c r="HD1351" s="1"/>
      <c r="HE1351" s="1"/>
      <c r="HF1351" s="1"/>
      <c r="HG1351" s="1"/>
      <c r="HH1351" s="1"/>
      <c r="HI1351" s="1"/>
      <c r="HJ1351" s="1"/>
      <c r="HK1351" s="1"/>
      <c r="HL1351" s="1"/>
      <c r="HM1351" s="1"/>
      <c r="HN1351" s="1"/>
      <c r="HO1351" s="1"/>
      <c r="HP1351" s="1"/>
      <c r="HQ1351" s="1"/>
      <c r="HR1351" s="1"/>
      <c r="HS1351" s="1"/>
      <c r="HT1351" s="1"/>
      <c r="HU1351" s="1"/>
      <c r="HV1351" s="1"/>
      <c r="HW1351" s="1"/>
      <c r="HX1351" s="1"/>
      <c r="HY1351" s="1"/>
      <c r="HZ1351" s="1"/>
      <c r="IA1351" s="1"/>
      <c r="IB1351" s="1"/>
      <c r="IC1351" s="1"/>
      <c r="ID1351" s="1"/>
    </row>
    <row r="1352" spans="1:238" s="27" customFormat="1" ht="33" customHeight="1" x14ac:dyDescent="0.2">
      <c r="A1352" s="228">
        <f t="shared" si="40"/>
        <v>1306</v>
      </c>
      <c r="B1352" s="54" t="s">
        <v>2519</v>
      </c>
      <c r="C1352" s="54" t="s">
        <v>2520</v>
      </c>
      <c r="D1352" s="224">
        <v>2015.06</v>
      </c>
      <c r="E1352" s="55" t="s">
        <v>272</v>
      </c>
      <c r="F1352" s="56">
        <v>18028</v>
      </c>
      <c r="G1352" s="56">
        <v>25331</v>
      </c>
      <c r="H1352" s="57" t="s">
        <v>2521</v>
      </c>
      <c r="I1352" s="58" t="s">
        <v>53</v>
      </c>
      <c r="J1352" s="46"/>
      <c r="K1352" s="15"/>
      <c r="L1352" s="1"/>
      <c r="M1352" s="1"/>
      <c r="N1352" s="1"/>
      <c r="O1352" s="1"/>
      <c r="P1352" s="1"/>
      <c r="Q1352" s="1"/>
      <c r="R1352" s="1"/>
      <c r="S1352" s="1"/>
      <c r="T1352" s="1"/>
      <c r="U1352" s="1"/>
      <c r="V1352" s="1"/>
      <c r="W1352" s="1"/>
      <c r="X1352" s="1"/>
      <c r="Y1352" s="1"/>
      <c r="Z1352" s="1"/>
      <c r="AA1352" s="1"/>
      <c r="AB1352" s="1"/>
      <c r="AC1352" s="1"/>
      <c r="AD1352" s="1"/>
      <c r="AE1352" s="1"/>
      <c r="AF1352" s="1"/>
      <c r="AG1352" s="1"/>
      <c r="AH1352" s="1"/>
      <c r="AI1352" s="1"/>
      <c r="AJ1352" s="1"/>
      <c r="AK1352" s="1"/>
      <c r="AL1352" s="1"/>
      <c r="AM1352" s="1"/>
      <c r="AN1352" s="1"/>
      <c r="AO1352" s="1"/>
      <c r="AP1352" s="1"/>
      <c r="AQ1352" s="1"/>
      <c r="AR1352" s="1"/>
      <c r="AS1352" s="1"/>
      <c r="AT1352" s="1"/>
      <c r="AU1352" s="1"/>
      <c r="AV1352" s="1"/>
      <c r="AW1352" s="1"/>
      <c r="AX1352" s="1"/>
      <c r="AY1352" s="1"/>
      <c r="AZ1352" s="1"/>
      <c r="BA1352" s="1"/>
      <c r="BB1352" s="1"/>
      <c r="BC1352" s="1"/>
      <c r="BD1352" s="1"/>
      <c r="BE1352" s="1"/>
      <c r="BF1352" s="1"/>
      <c r="BG1352" s="1"/>
      <c r="BH1352" s="1"/>
      <c r="BI1352" s="1"/>
      <c r="BJ1352" s="1"/>
      <c r="BK1352" s="1"/>
      <c r="BL1352" s="1"/>
      <c r="BM1352" s="1"/>
      <c r="BN1352" s="1"/>
      <c r="BO1352" s="1"/>
      <c r="BP1352" s="1"/>
      <c r="BQ1352" s="1"/>
      <c r="BR1352" s="1"/>
      <c r="BS1352" s="1"/>
      <c r="BT1352" s="1"/>
      <c r="BU1352" s="1"/>
      <c r="BV1352" s="1"/>
      <c r="BW1352" s="1"/>
      <c r="BX1352" s="1"/>
      <c r="BY1352" s="1"/>
      <c r="BZ1352" s="1"/>
      <c r="CA1352" s="1"/>
      <c r="CB1352" s="1"/>
      <c r="CC1352" s="1"/>
      <c r="CD1352" s="1"/>
      <c r="CE1352" s="1"/>
      <c r="CF1352" s="1"/>
      <c r="CG1352" s="1"/>
      <c r="CH1352" s="1"/>
      <c r="CI1352" s="1"/>
      <c r="CJ1352" s="1"/>
      <c r="CK1352" s="1"/>
      <c r="CL1352" s="1"/>
      <c r="CM1352" s="1"/>
      <c r="CN1352" s="1"/>
      <c r="CO1352" s="1"/>
      <c r="CP1352" s="1"/>
      <c r="CQ1352" s="1"/>
      <c r="CR1352" s="1"/>
      <c r="CS1352" s="1"/>
      <c r="CT1352" s="1"/>
      <c r="CU1352" s="1"/>
      <c r="CV1352" s="1"/>
      <c r="CW1352" s="1"/>
      <c r="CX1352" s="1"/>
      <c r="CY1352" s="1"/>
      <c r="CZ1352" s="1"/>
      <c r="DA1352" s="1"/>
      <c r="DB1352" s="1"/>
      <c r="DC1352" s="1"/>
      <c r="DD1352" s="1"/>
      <c r="DE1352" s="1"/>
      <c r="DF1352" s="1"/>
      <c r="DG1352" s="1"/>
      <c r="DH1352" s="1"/>
      <c r="DI1352" s="1"/>
      <c r="DJ1352" s="1"/>
      <c r="DK1352" s="1"/>
      <c r="DL1352" s="1"/>
      <c r="DM1352" s="1"/>
      <c r="DN1352" s="1"/>
      <c r="DO1352" s="1"/>
      <c r="DP1352" s="1"/>
      <c r="DQ1352" s="1"/>
      <c r="DR1352" s="1"/>
      <c r="DS1352" s="1"/>
      <c r="DT1352" s="1"/>
      <c r="DU1352" s="1"/>
      <c r="DV1352" s="1"/>
      <c r="DW1352" s="1"/>
      <c r="DX1352" s="1"/>
      <c r="DY1352" s="1"/>
      <c r="DZ1352" s="1"/>
      <c r="EA1352" s="1"/>
      <c r="EB1352" s="1"/>
      <c r="EC1352" s="1"/>
      <c r="ED1352" s="1"/>
      <c r="EE1352" s="1"/>
      <c r="EF1352" s="1"/>
      <c r="EG1352" s="1"/>
      <c r="EH1352" s="1"/>
      <c r="EI1352" s="1"/>
      <c r="EJ1352" s="1"/>
      <c r="EK1352" s="1"/>
      <c r="EL1352" s="1"/>
      <c r="EM1352" s="1"/>
      <c r="EN1352" s="1"/>
      <c r="EO1352" s="1"/>
      <c r="EP1352" s="1"/>
      <c r="EQ1352" s="1"/>
      <c r="ER1352" s="1"/>
      <c r="ES1352" s="1"/>
      <c r="ET1352" s="1"/>
      <c r="EU1352" s="1"/>
      <c r="EV1352" s="1"/>
      <c r="EW1352" s="1"/>
      <c r="EX1352" s="1"/>
      <c r="EY1352" s="1"/>
      <c r="EZ1352" s="1"/>
      <c r="FA1352" s="1"/>
      <c r="FB1352" s="1"/>
      <c r="FC1352" s="1"/>
      <c r="FD1352" s="1"/>
      <c r="FE1352" s="1"/>
      <c r="FF1352" s="1"/>
      <c r="FG1352" s="1"/>
      <c r="FH1352" s="1"/>
      <c r="FI1352" s="1"/>
      <c r="FJ1352" s="1"/>
      <c r="FK1352" s="1"/>
      <c r="FL1352" s="1"/>
      <c r="FM1352" s="1"/>
      <c r="FN1352" s="1"/>
      <c r="FO1352" s="1"/>
      <c r="FP1352" s="1"/>
      <c r="FQ1352" s="1"/>
      <c r="FR1352" s="1"/>
      <c r="FS1352" s="1"/>
      <c r="FT1352" s="1"/>
      <c r="FU1352" s="1"/>
      <c r="FV1352" s="1"/>
      <c r="FW1352" s="1"/>
      <c r="FX1352" s="1"/>
      <c r="FY1352" s="1"/>
      <c r="FZ1352" s="1"/>
      <c r="GA1352" s="1"/>
      <c r="GB1352" s="1"/>
      <c r="GC1352" s="1"/>
      <c r="GD1352" s="1"/>
      <c r="GE1352" s="1"/>
      <c r="GF1352" s="1"/>
      <c r="GG1352" s="1"/>
      <c r="GH1352" s="1"/>
      <c r="GI1352" s="1"/>
      <c r="GJ1352" s="1"/>
      <c r="GK1352" s="1"/>
      <c r="GL1352" s="1"/>
      <c r="GM1352" s="1"/>
      <c r="GN1352" s="1"/>
      <c r="GO1352" s="1"/>
      <c r="GP1352" s="1"/>
      <c r="GQ1352" s="1"/>
      <c r="GR1352" s="1"/>
      <c r="GS1352" s="1"/>
      <c r="GT1352" s="1"/>
      <c r="GU1352" s="1"/>
      <c r="GV1352" s="1"/>
      <c r="GW1352" s="1"/>
      <c r="GX1352" s="1"/>
      <c r="GY1352" s="1"/>
      <c r="GZ1352" s="1"/>
      <c r="HA1352" s="1"/>
      <c r="HB1352" s="1"/>
      <c r="HC1352" s="1"/>
      <c r="HD1352" s="1"/>
      <c r="HE1352" s="1"/>
      <c r="HF1352" s="1"/>
      <c r="HG1352" s="1"/>
      <c r="HH1352" s="1"/>
      <c r="HI1352" s="1"/>
      <c r="HJ1352" s="1"/>
      <c r="HK1352" s="1"/>
      <c r="HL1352" s="1"/>
      <c r="HM1352" s="1"/>
      <c r="HN1352" s="1"/>
      <c r="HO1352" s="1"/>
      <c r="HP1352" s="1"/>
      <c r="HQ1352" s="1"/>
      <c r="HR1352" s="1"/>
      <c r="HS1352" s="1"/>
      <c r="HT1352" s="1"/>
      <c r="HU1352" s="1"/>
      <c r="HV1352" s="1"/>
      <c r="HW1352" s="1"/>
      <c r="HX1352" s="1"/>
      <c r="HY1352" s="1"/>
      <c r="HZ1352" s="1"/>
      <c r="IA1352" s="1"/>
      <c r="IB1352" s="1"/>
      <c r="IC1352" s="1"/>
      <c r="ID1352" s="1"/>
    </row>
    <row r="1353" spans="1:238" s="27" customFormat="1" ht="33" customHeight="1" x14ac:dyDescent="0.2">
      <c r="A1353" s="228">
        <f t="shared" si="40"/>
        <v>1307</v>
      </c>
      <c r="B1353" s="54" t="s">
        <v>2522</v>
      </c>
      <c r="C1353" s="54" t="s">
        <v>2520</v>
      </c>
      <c r="D1353" s="224">
        <v>2015.07</v>
      </c>
      <c r="E1353" s="55" t="s">
        <v>91</v>
      </c>
      <c r="F1353" s="56">
        <v>9452</v>
      </c>
      <c r="G1353" s="56">
        <v>15471</v>
      </c>
      <c r="H1353" s="57" t="s">
        <v>886</v>
      </c>
      <c r="I1353" s="58" t="s">
        <v>53</v>
      </c>
      <c r="J1353" s="46"/>
      <c r="K1353" s="15"/>
      <c r="L1353" s="1"/>
      <c r="M1353" s="1"/>
      <c r="N1353" s="1"/>
      <c r="O1353" s="1"/>
      <c r="P1353" s="1"/>
      <c r="Q1353" s="1"/>
      <c r="R1353" s="1"/>
      <c r="S1353" s="1"/>
      <c r="T1353" s="1"/>
      <c r="U1353" s="1"/>
      <c r="V1353" s="1"/>
      <c r="W1353" s="1"/>
      <c r="X1353" s="1"/>
      <c r="Y1353" s="1"/>
      <c r="Z1353" s="1"/>
      <c r="AA1353" s="1"/>
      <c r="AB1353" s="1"/>
      <c r="AC1353" s="1"/>
      <c r="AD1353" s="1"/>
      <c r="AE1353" s="1"/>
      <c r="AF1353" s="1"/>
      <c r="AG1353" s="1"/>
      <c r="AH1353" s="1"/>
      <c r="AI1353" s="1"/>
      <c r="AJ1353" s="1"/>
      <c r="AK1353" s="1"/>
      <c r="AL1353" s="1"/>
      <c r="AM1353" s="1"/>
      <c r="AN1353" s="1"/>
      <c r="AO1353" s="1"/>
      <c r="AP1353" s="1"/>
      <c r="AQ1353" s="1"/>
      <c r="AR1353" s="1"/>
      <c r="AS1353" s="1"/>
      <c r="AT1353" s="1"/>
      <c r="AU1353" s="1"/>
      <c r="AV1353" s="1"/>
      <c r="AW1353" s="1"/>
      <c r="AX1353" s="1"/>
      <c r="AY1353" s="1"/>
      <c r="AZ1353" s="1"/>
      <c r="BA1353" s="1"/>
      <c r="BB1353" s="1"/>
      <c r="BC1353" s="1"/>
      <c r="BD1353" s="1"/>
      <c r="BE1353" s="1"/>
      <c r="BF1353" s="1"/>
      <c r="BG1353" s="1"/>
      <c r="BH1353" s="1"/>
      <c r="BI1353" s="1"/>
      <c r="BJ1353" s="1"/>
      <c r="BK1353" s="1"/>
      <c r="BL1353" s="1"/>
      <c r="BM1353" s="1"/>
      <c r="BN1353" s="1"/>
      <c r="BO1353" s="1"/>
      <c r="BP1353" s="1"/>
      <c r="BQ1353" s="1"/>
      <c r="BR1353" s="1"/>
      <c r="BS1353" s="1"/>
      <c r="BT1353" s="1"/>
      <c r="BU1353" s="1"/>
      <c r="BV1353" s="1"/>
      <c r="BW1353" s="1"/>
      <c r="BX1353" s="1"/>
      <c r="BY1353" s="1"/>
      <c r="BZ1353" s="1"/>
      <c r="CA1353" s="1"/>
      <c r="CB1353" s="1"/>
      <c r="CC1353" s="1"/>
      <c r="CD1353" s="1"/>
      <c r="CE1353" s="1"/>
      <c r="CF1353" s="1"/>
      <c r="CG1353" s="1"/>
      <c r="CH1353" s="1"/>
      <c r="CI1353" s="1"/>
      <c r="CJ1353" s="1"/>
      <c r="CK1353" s="1"/>
      <c r="CL1353" s="1"/>
      <c r="CM1353" s="1"/>
      <c r="CN1353" s="1"/>
      <c r="CO1353" s="1"/>
      <c r="CP1353" s="1"/>
      <c r="CQ1353" s="1"/>
      <c r="CR1353" s="1"/>
      <c r="CS1353" s="1"/>
      <c r="CT1353" s="1"/>
      <c r="CU1353" s="1"/>
      <c r="CV1353" s="1"/>
      <c r="CW1353" s="1"/>
      <c r="CX1353" s="1"/>
      <c r="CY1353" s="1"/>
      <c r="CZ1353" s="1"/>
      <c r="DA1353" s="1"/>
      <c r="DB1353" s="1"/>
      <c r="DC1353" s="1"/>
      <c r="DD1353" s="1"/>
      <c r="DE1353" s="1"/>
      <c r="DF1353" s="1"/>
      <c r="DG1353" s="1"/>
      <c r="DH1353" s="1"/>
      <c r="DI1353" s="1"/>
      <c r="DJ1353" s="1"/>
      <c r="DK1353" s="1"/>
      <c r="DL1353" s="1"/>
      <c r="DM1353" s="1"/>
      <c r="DN1353" s="1"/>
      <c r="DO1353" s="1"/>
      <c r="DP1353" s="1"/>
      <c r="DQ1353" s="1"/>
      <c r="DR1353" s="1"/>
      <c r="DS1353" s="1"/>
      <c r="DT1353" s="1"/>
      <c r="DU1353" s="1"/>
      <c r="DV1353" s="1"/>
      <c r="DW1353" s="1"/>
      <c r="DX1353" s="1"/>
      <c r="DY1353" s="1"/>
      <c r="DZ1353" s="1"/>
      <c r="EA1353" s="1"/>
      <c r="EB1353" s="1"/>
      <c r="EC1353" s="1"/>
      <c r="ED1353" s="1"/>
      <c r="EE1353" s="1"/>
      <c r="EF1353" s="1"/>
      <c r="EG1353" s="1"/>
      <c r="EH1353" s="1"/>
      <c r="EI1353" s="1"/>
      <c r="EJ1353" s="1"/>
      <c r="EK1353" s="1"/>
      <c r="EL1353" s="1"/>
      <c r="EM1353" s="1"/>
      <c r="EN1353" s="1"/>
      <c r="EO1353" s="1"/>
      <c r="EP1353" s="1"/>
      <c r="EQ1353" s="1"/>
      <c r="ER1353" s="1"/>
      <c r="ES1353" s="1"/>
      <c r="ET1353" s="1"/>
      <c r="EU1353" s="1"/>
      <c r="EV1353" s="1"/>
      <c r="EW1353" s="1"/>
      <c r="EX1353" s="1"/>
      <c r="EY1353" s="1"/>
      <c r="EZ1353" s="1"/>
      <c r="FA1353" s="1"/>
      <c r="FB1353" s="1"/>
      <c r="FC1353" s="1"/>
      <c r="FD1353" s="1"/>
      <c r="FE1353" s="1"/>
      <c r="FF1353" s="1"/>
      <c r="FG1353" s="1"/>
      <c r="FH1353" s="1"/>
      <c r="FI1353" s="1"/>
      <c r="FJ1353" s="1"/>
      <c r="FK1353" s="1"/>
      <c r="FL1353" s="1"/>
      <c r="FM1353" s="1"/>
      <c r="FN1353" s="1"/>
      <c r="FO1353" s="1"/>
      <c r="FP1353" s="1"/>
      <c r="FQ1353" s="1"/>
      <c r="FR1353" s="1"/>
      <c r="FS1353" s="1"/>
      <c r="FT1353" s="1"/>
      <c r="FU1353" s="1"/>
      <c r="FV1353" s="1"/>
      <c r="FW1353" s="1"/>
      <c r="FX1353" s="1"/>
      <c r="FY1353" s="1"/>
      <c r="FZ1353" s="1"/>
      <c r="GA1353" s="1"/>
      <c r="GB1353" s="1"/>
      <c r="GC1353" s="1"/>
      <c r="GD1353" s="1"/>
      <c r="GE1353" s="1"/>
      <c r="GF1353" s="1"/>
      <c r="GG1353" s="1"/>
      <c r="GH1353" s="1"/>
      <c r="GI1353" s="1"/>
      <c r="GJ1353" s="1"/>
      <c r="GK1353" s="1"/>
      <c r="GL1353" s="1"/>
      <c r="GM1353" s="1"/>
      <c r="GN1353" s="1"/>
      <c r="GO1353" s="1"/>
      <c r="GP1353" s="1"/>
      <c r="GQ1353" s="1"/>
      <c r="GR1353" s="1"/>
      <c r="GS1353" s="1"/>
      <c r="GT1353" s="1"/>
      <c r="GU1353" s="1"/>
      <c r="GV1353" s="1"/>
      <c r="GW1353" s="1"/>
      <c r="GX1353" s="1"/>
      <c r="GY1353" s="1"/>
      <c r="GZ1353" s="1"/>
      <c r="HA1353" s="1"/>
      <c r="HB1353" s="1"/>
      <c r="HC1353" s="1"/>
      <c r="HD1353" s="1"/>
      <c r="HE1353" s="1"/>
      <c r="HF1353" s="1"/>
      <c r="HG1353" s="1"/>
      <c r="HH1353" s="1"/>
      <c r="HI1353" s="1"/>
      <c r="HJ1353" s="1"/>
      <c r="HK1353" s="1"/>
      <c r="HL1353" s="1"/>
      <c r="HM1353" s="1"/>
      <c r="HN1353" s="1"/>
      <c r="HO1353" s="1"/>
      <c r="HP1353" s="1"/>
      <c r="HQ1353" s="1"/>
      <c r="HR1353" s="1"/>
      <c r="HS1353" s="1"/>
      <c r="HT1353" s="1"/>
      <c r="HU1353" s="1"/>
      <c r="HV1353" s="1"/>
      <c r="HW1353" s="1"/>
      <c r="HX1353" s="1"/>
      <c r="HY1353" s="1"/>
      <c r="HZ1353" s="1"/>
      <c r="IA1353" s="1"/>
      <c r="IB1353" s="1"/>
      <c r="IC1353" s="1"/>
      <c r="ID1353" s="1"/>
    </row>
    <row r="1354" spans="1:238" ht="33" customHeight="1" x14ac:dyDescent="0.2">
      <c r="A1354" s="228">
        <f t="shared" si="40"/>
        <v>1308</v>
      </c>
      <c r="B1354" s="54" t="s">
        <v>2523</v>
      </c>
      <c r="C1354" s="54" t="s">
        <v>892</v>
      </c>
      <c r="D1354" s="224">
        <v>2016.03</v>
      </c>
      <c r="E1354" s="55" t="s">
        <v>250</v>
      </c>
      <c r="F1354" s="56">
        <v>7040</v>
      </c>
      <c r="G1354" s="56">
        <v>13569</v>
      </c>
      <c r="H1354" s="57" t="s">
        <v>886</v>
      </c>
      <c r="I1354" s="58" t="s">
        <v>53</v>
      </c>
      <c r="J1354" s="46"/>
    </row>
    <row r="1355" spans="1:238" ht="33" customHeight="1" x14ac:dyDescent="0.2">
      <c r="A1355" s="228">
        <f t="shared" si="40"/>
        <v>1309</v>
      </c>
      <c r="B1355" s="54" t="s">
        <v>2524</v>
      </c>
      <c r="C1355" s="54" t="s">
        <v>892</v>
      </c>
      <c r="D1355" s="224">
        <v>2016.04</v>
      </c>
      <c r="E1355" s="55" t="s">
        <v>203</v>
      </c>
      <c r="F1355" s="56">
        <v>6287</v>
      </c>
      <c r="G1355" s="56">
        <v>12929</v>
      </c>
      <c r="H1355" s="57" t="s">
        <v>2009</v>
      </c>
      <c r="I1355" s="58" t="s">
        <v>53</v>
      </c>
      <c r="J1355" s="45" t="s">
        <v>2364</v>
      </c>
    </row>
    <row r="1356" spans="1:238" ht="33" customHeight="1" x14ac:dyDescent="0.2">
      <c r="A1356" s="228">
        <f t="shared" si="40"/>
        <v>1310</v>
      </c>
      <c r="B1356" s="54" t="s">
        <v>2525</v>
      </c>
      <c r="C1356" s="28" t="s">
        <v>2526</v>
      </c>
      <c r="D1356" s="224">
        <v>2016.08</v>
      </c>
      <c r="E1356" s="55" t="s">
        <v>223</v>
      </c>
      <c r="F1356" s="56">
        <v>11351</v>
      </c>
      <c r="G1356" s="56">
        <v>22775</v>
      </c>
      <c r="H1356" s="57" t="s">
        <v>2009</v>
      </c>
      <c r="I1356" s="58" t="s">
        <v>53</v>
      </c>
      <c r="J1356" s="45"/>
    </row>
    <row r="1357" spans="1:238" ht="33" customHeight="1" x14ac:dyDescent="0.2">
      <c r="A1357" s="228">
        <f t="shared" si="40"/>
        <v>1311</v>
      </c>
      <c r="B1357" s="73" t="s">
        <v>2527</v>
      </c>
      <c r="C1357" s="73" t="s">
        <v>2501</v>
      </c>
      <c r="D1357" s="300">
        <v>2016.08</v>
      </c>
      <c r="E1357" s="99" t="s">
        <v>227</v>
      </c>
      <c r="F1357" s="74">
        <v>1674</v>
      </c>
      <c r="G1357" s="74">
        <v>3001</v>
      </c>
      <c r="H1357" s="75" t="s">
        <v>1023</v>
      </c>
      <c r="I1357" s="157" t="s">
        <v>53</v>
      </c>
      <c r="J1357" s="45"/>
    </row>
    <row r="1358" spans="1:238" ht="33" customHeight="1" x14ac:dyDescent="0.2">
      <c r="A1358" s="228">
        <f t="shared" si="40"/>
        <v>1312</v>
      </c>
      <c r="B1358" s="54" t="s">
        <v>2528</v>
      </c>
      <c r="C1358" s="28" t="s">
        <v>892</v>
      </c>
      <c r="D1358" s="224" t="s">
        <v>978</v>
      </c>
      <c r="E1358" s="55" t="s">
        <v>94</v>
      </c>
      <c r="F1358" s="56">
        <v>5579</v>
      </c>
      <c r="G1358" s="56">
        <v>15775</v>
      </c>
      <c r="H1358" s="57" t="s">
        <v>4</v>
      </c>
      <c r="I1358" s="58" t="s">
        <v>53</v>
      </c>
      <c r="J1358" s="45" t="s">
        <v>1106</v>
      </c>
    </row>
    <row r="1359" spans="1:238" ht="33" customHeight="1" x14ac:dyDescent="0.2">
      <c r="A1359" s="228">
        <f t="shared" si="40"/>
        <v>1313</v>
      </c>
      <c r="B1359" s="54" t="s">
        <v>2525</v>
      </c>
      <c r="C1359" s="61" t="s">
        <v>892</v>
      </c>
      <c r="D1359" s="224">
        <v>2016.11</v>
      </c>
      <c r="E1359" s="55" t="s">
        <v>179</v>
      </c>
      <c r="F1359" s="67">
        <v>147</v>
      </c>
      <c r="G1359" s="68">
        <v>367</v>
      </c>
      <c r="H1359" s="69" t="s">
        <v>1730</v>
      </c>
      <c r="I1359" s="70" t="s">
        <v>2529</v>
      </c>
      <c r="J1359" s="46"/>
    </row>
    <row r="1360" spans="1:238" ht="33" customHeight="1" x14ac:dyDescent="0.2">
      <c r="A1360" s="228">
        <f t="shared" si="40"/>
        <v>1314</v>
      </c>
      <c r="B1360" s="54" t="s">
        <v>2530</v>
      </c>
      <c r="C1360" s="158" t="s">
        <v>2531</v>
      </c>
      <c r="D1360" s="224">
        <v>2017.02</v>
      </c>
      <c r="E1360" s="55" t="s">
        <v>155</v>
      </c>
      <c r="F1360" s="67">
        <v>10149</v>
      </c>
      <c r="G1360" s="56">
        <v>21584</v>
      </c>
      <c r="H1360" s="57" t="s">
        <v>4</v>
      </c>
      <c r="I1360" s="70" t="s">
        <v>53</v>
      </c>
      <c r="J1360" s="46"/>
    </row>
    <row r="1361" spans="1:10" ht="33" customHeight="1" x14ac:dyDescent="0.2">
      <c r="A1361" s="228">
        <f t="shared" si="40"/>
        <v>1315</v>
      </c>
      <c r="B1361" s="54" t="s">
        <v>2532</v>
      </c>
      <c r="C1361" s="158" t="s">
        <v>2498</v>
      </c>
      <c r="D1361" s="224">
        <v>2017.03</v>
      </c>
      <c r="E1361" s="55" t="s">
        <v>153</v>
      </c>
      <c r="F1361" s="56">
        <v>8466</v>
      </c>
      <c r="G1361" s="56">
        <v>16020</v>
      </c>
      <c r="H1361" s="69" t="s">
        <v>853</v>
      </c>
      <c r="I1361" s="70" t="s">
        <v>53</v>
      </c>
      <c r="J1361" s="46"/>
    </row>
    <row r="1362" spans="1:10" ht="33" customHeight="1" x14ac:dyDescent="0.2">
      <c r="A1362" s="228">
        <f t="shared" si="40"/>
        <v>1316</v>
      </c>
      <c r="B1362" s="54" t="s">
        <v>2533</v>
      </c>
      <c r="C1362" s="54" t="s">
        <v>2503</v>
      </c>
      <c r="D1362" s="224">
        <v>2017.05</v>
      </c>
      <c r="E1362" s="55" t="s">
        <v>124</v>
      </c>
      <c r="F1362" s="56">
        <v>1622</v>
      </c>
      <c r="G1362" s="56">
        <v>3502</v>
      </c>
      <c r="H1362" s="57" t="s">
        <v>1387</v>
      </c>
      <c r="I1362" s="70" t="s">
        <v>53</v>
      </c>
      <c r="J1362" s="46"/>
    </row>
    <row r="1363" spans="1:10" ht="33" customHeight="1" x14ac:dyDescent="0.2">
      <c r="A1363" s="228">
        <f t="shared" si="40"/>
        <v>1317</v>
      </c>
      <c r="B1363" s="78" t="s">
        <v>2534</v>
      </c>
      <c r="C1363" s="158" t="s">
        <v>2503</v>
      </c>
      <c r="D1363" s="224">
        <v>2017.07</v>
      </c>
      <c r="E1363" s="55" t="s">
        <v>109</v>
      </c>
      <c r="F1363" s="56">
        <v>14104</v>
      </c>
      <c r="G1363" s="56">
        <v>29392</v>
      </c>
      <c r="H1363" s="57" t="s">
        <v>76</v>
      </c>
      <c r="I1363" s="58" t="s">
        <v>53</v>
      </c>
      <c r="J1363" s="46"/>
    </row>
    <row r="1364" spans="1:10" ht="33" customHeight="1" x14ac:dyDescent="0.2">
      <c r="A1364" s="228">
        <f t="shared" si="40"/>
        <v>1318</v>
      </c>
      <c r="B1364" s="78" t="s">
        <v>79</v>
      </c>
      <c r="C1364" s="158" t="s">
        <v>892</v>
      </c>
      <c r="D1364" s="224">
        <v>2017.07</v>
      </c>
      <c r="E1364" s="55" t="s">
        <v>93</v>
      </c>
      <c r="F1364" s="56">
        <v>13097</v>
      </c>
      <c r="G1364" s="56">
        <v>15986</v>
      </c>
      <c r="H1364" s="57" t="s">
        <v>1387</v>
      </c>
      <c r="I1364" s="58" t="s">
        <v>53</v>
      </c>
      <c r="J1364" s="46"/>
    </row>
    <row r="1365" spans="1:10" ht="33" customHeight="1" x14ac:dyDescent="0.2">
      <c r="A1365" s="228">
        <f t="shared" si="40"/>
        <v>1319</v>
      </c>
      <c r="B1365" s="78" t="s">
        <v>2535</v>
      </c>
      <c r="C1365" s="158" t="s">
        <v>2503</v>
      </c>
      <c r="D1365" s="224">
        <v>2017.07</v>
      </c>
      <c r="E1365" s="55" t="s">
        <v>90</v>
      </c>
      <c r="F1365" s="56">
        <v>10251</v>
      </c>
      <c r="G1365" s="56">
        <v>9014</v>
      </c>
      <c r="H1365" s="57" t="s">
        <v>853</v>
      </c>
      <c r="I1365" s="58" t="s">
        <v>53</v>
      </c>
      <c r="J1365" s="46"/>
    </row>
    <row r="1366" spans="1:10" ht="33" customHeight="1" x14ac:dyDescent="0.2">
      <c r="A1366" s="228">
        <f t="shared" si="40"/>
        <v>1320</v>
      </c>
      <c r="B1366" s="78" t="s">
        <v>2536</v>
      </c>
      <c r="C1366" s="54" t="s">
        <v>892</v>
      </c>
      <c r="D1366" s="224">
        <v>2017.08</v>
      </c>
      <c r="E1366" s="55" t="s">
        <v>88</v>
      </c>
      <c r="F1366" s="56">
        <v>3499</v>
      </c>
      <c r="G1366" s="56">
        <v>6999</v>
      </c>
      <c r="H1366" s="57" t="s">
        <v>2</v>
      </c>
      <c r="I1366" s="58" t="s">
        <v>53</v>
      </c>
      <c r="J1366" s="46"/>
    </row>
    <row r="1367" spans="1:10" ht="33" customHeight="1" x14ac:dyDescent="0.2">
      <c r="A1367" s="228">
        <f t="shared" ref="A1367:A1376" si="41">ROW()-46</f>
        <v>1321</v>
      </c>
      <c r="B1367" s="101" t="s">
        <v>2537</v>
      </c>
      <c r="C1367" s="159" t="s">
        <v>892</v>
      </c>
      <c r="D1367" s="300">
        <v>2017.12</v>
      </c>
      <c r="E1367" s="331" t="s">
        <v>2538</v>
      </c>
      <c r="F1367" s="74">
        <v>1576</v>
      </c>
      <c r="G1367" s="74">
        <v>2796</v>
      </c>
      <c r="H1367" s="75" t="s">
        <v>853</v>
      </c>
      <c r="I1367" s="157" t="s">
        <v>53</v>
      </c>
      <c r="J1367" s="46" t="s">
        <v>1106</v>
      </c>
    </row>
    <row r="1368" spans="1:10" ht="33" customHeight="1" x14ac:dyDescent="0.2">
      <c r="A1368" s="228">
        <f t="shared" si="41"/>
        <v>1322</v>
      </c>
      <c r="B1368" s="54" t="s">
        <v>2539</v>
      </c>
      <c r="C1368" s="54" t="s">
        <v>892</v>
      </c>
      <c r="D1368" s="224">
        <v>2018.06</v>
      </c>
      <c r="E1368" s="55" t="s">
        <v>2540</v>
      </c>
      <c r="F1368" s="56">
        <v>10227</v>
      </c>
      <c r="G1368" s="56">
        <v>19414</v>
      </c>
      <c r="H1368" s="57" t="s">
        <v>42</v>
      </c>
      <c r="I1368" s="58" t="s">
        <v>883</v>
      </c>
      <c r="J1368" s="46"/>
    </row>
    <row r="1369" spans="1:10" ht="33" customHeight="1" x14ac:dyDescent="0.2">
      <c r="A1369" s="228">
        <f t="shared" si="41"/>
        <v>1323</v>
      </c>
      <c r="B1369" s="82" t="s">
        <v>2541</v>
      </c>
      <c r="C1369" s="83" t="s">
        <v>892</v>
      </c>
      <c r="D1369" s="257">
        <v>2018.07</v>
      </c>
      <c r="E1369" s="84" t="s">
        <v>2542</v>
      </c>
      <c r="F1369" s="85">
        <v>20176</v>
      </c>
      <c r="G1369" s="85">
        <v>40027</v>
      </c>
      <c r="H1369" s="86" t="s">
        <v>853</v>
      </c>
      <c r="I1369" s="87" t="s">
        <v>883</v>
      </c>
      <c r="J1369" s="46" t="s">
        <v>1423</v>
      </c>
    </row>
    <row r="1370" spans="1:10" ht="33" customHeight="1" x14ac:dyDescent="0.2">
      <c r="A1370" s="228">
        <f t="shared" si="41"/>
        <v>1324</v>
      </c>
      <c r="B1370" s="78" t="s">
        <v>563</v>
      </c>
      <c r="C1370" s="95" t="s">
        <v>892</v>
      </c>
      <c r="D1370" s="224">
        <v>2018.11</v>
      </c>
      <c r="E1370" s="96" t="s">
        <v>2543</v>
      </c>
      <c r="F1370" s="97">
        <v>20154</v>
      </c>
      <c r="G1370" s="93">
        <v>44811</v>
      </c>
      <c r="H1370" s="98" t="s">
        <v>853</v>
      </c>
      <c r="I1370" s="94" t="s">
        <v>883</v>
      </c>
      <c r="J1370" s="46"/>
    </row>
    <row r="1371" spans="1:10" ht="33" customHeight="1" x14ac:dyDescent="0.2">
      <c r="A1371" s="228">
        <f t="shared" si="41"/>
        <v>1325</v>
      </c>
      <c r="B1371" s="78" t="s">
        <v>2544</v>
      </c>
      <c r="C1371" s="95" t="s">
        <v>892</v>
      </c>
      <c r="D1371" s="224">
        <v>2018.11</v>
      </c>
      <c r="E1371" s="55" t="s">
        <v>2545</v>
      </c>
      <c r="F1371" s="93">
        <v>3389</v>
      </c>
      <c r="G1371" s="93">
        <v>5732</v>
      </c>
      <c r="H1371" s="98" t="s">
        <v>853</v>
      </c>
      <c r="I1371" s="94" t="s">
        <v>883</v>
      </c>
      <c r="J1371" s="46" t="s">
        <v>1423</v>
      </c>
    </row>
    <row r="1372" spans="1:10" ht="33" customHeight="1" x14ac:dyDescent="0.2">
      <c r="A1372" s="228">
        <f t="shared" si="41"/>
        <v>1326</v>
      </c>
      <c r="B1372" s="78" t="s">
        <v>2546</v>
      </c>
      <c r="C1372" s="89" t="s">
        <v>2503</v>
      </c>
      <c r="D1372" s="224">
        <v>2018.11</v>
      </c>
      <c r="E1372" s="96" t="s">
        <v>2547</v>
      </c>
      <c r="F1372" s="97">
        <v>355</v>
      </c>
      <c r="G1372" s="93">
        <v>1060</v>
      </c>
      <c r="H1372" s="98" t="s">
        <v>853</v>
      </c>
      <c r="I1372" s="94" t="s">
        <v>883</v>
      </c>
      <c r="J1372" s="46"/>
    </row>
    <row r="1373" spans="1:10" ht="33" customHeight="1" x14ac:dyDescent="0.2">
      <c r="A1373" s="228">
        <f t="shared" si="41"/>
        <v>1327</v>
      </c>
      <c r="B1373" s="47" t="s">
        <v>595</v>
      </c>
      <c r="C1373" s="48" t="s">
        <v>892</v>
      </c>
      <c r="D1373" s="260">
        <v>2019.01</v>
      </c>
      <c r="E1373" s="47" t="s">
        <v>340</v>
      </c>
      <c r="F1373" s="182">
        <v>785</v>
      </c>
      <c r="G1373" s="182">
        <v>1350</v>
      </c>
      <c r="H1373" s="177" t="s">
        <v>43</v>
      </c>
      <c r="I1373" s="178" t="s">
        <v>35</v>
      </c>
    </row>
    <row r="1374" spans="1:10" ht="33" customHeight="1" x14ac:dyDescent="0.2">
      <c r="A1374" s="228">
        <f t="shared" si="41"/>
        <v>1328</v>
      </c>
      <c r="B1374" s="54" t="s">
        <v>759</v>
      </c>
      <c r="C1374" s="95" t="s">
        <v>21</v>
      </c>
      <c r="D1374" s="224">
        <v>2020.04</v>
      </c>
      <c r="E1374" s="96" t="s">
        <v>755</v>
      </c>
      <c r="F1374" s="56">
        <v>10434</v>
      </c>
      <c r="G1374" s="56">
        <v>22243</v>
      </c>
      <c r="H1374" s="98" t="s">
        <v>43</v>
      </c>
      <c r="I1374" s="94" t="s">
        <v>53</v>
      </c>
      <c r="J1374" s="27" t="s">
        <v>875</v>
      </c>
    </row>
    <row r="1375" spans="1:10" ht="33" customHeight="1" x14ac:dyDescent="0.2">
      <c r="A1375" s="228">
        <f t="shared" si="41"/>
        <v>1329</v>
      </c>
      <c r="B1375" s="216" t="s">
        <v>2548</v>
      </c>
      <c r="C1375" s="47" t="s">
        <v>21</v>
      </c>
      <c r="D1375" s="301">
        <v>2020.07</v>
      </c>
      <c r="E1375" s="302" t="s">
        <v>791</v>
      </c>
      <c r="F1375" s="137">
        <v>996</v>
      </c>
      <c r="G1375" s="137">
        <v>1829</v>
      </c>
      <c r="H1375" s="332" t="s">
        <v>43</v>
      </c>
      <c r="I1375" s="138" t="s">
        <v>53</v>
      </c>
      <c r="J1375" s="27" t="s">
        <v>875</v>
      </c>
    </row>
    <row r="1376" spans="1:10" ht="33" customHeight="1" x14ac:dyDescent="0.2">
      <c r="A1376" s="228">
        <f t="shared" si="41"/>
        <v>1330</v>
      </c>
      <c r="B1376" s="47" t="s">
        <v>2736</v>
      </c>
      <c r="C1376" s="47" t="s">
        <v>21</v>
      </c>
      <c r="D1376" s="47">
        <v>2021.01</v>
      </c>
      <c r="E1376" s="48" t="s">
        <v>2737</v>
      </c>
      <c r="F1376" s="49">
        <v>24565</v>
      </c>
      <c r="G1376" s="49">
        <v>46675</v>
      </c>
      <c r="H1376" s="50" t="s">
        <v>824</v>
      </c>
      <c r="I1376" s="156" t="s">
        <v>53</v>
      </c>
      <c r="J1376" s="27" t="s">
        <v>801</v>
      </c>
    </row>
    <row r="1377" spans="1:10" ht="33" customHeight="1" x14ac:dyDescent="0.2">
      <c r="A1377" s="377" t="s">
        <v>524</v>
      </c>
      <c r="B1377" s="375"/>
      <c r="C1377" s="375"/>
      <c r="D1377" s="375"/>
      <c r="E1377" s="375"/>
      <c r="F1377" s="375"/>
      <c r="G1377" s="375"/>
      <c r="H1377" s="375"/>
      <c r="I1377" s="375"/>
      <c r="J1377" s="376"/>
    </row>
    <row r="1378" spans="1:10" ht="33" customHeight="1" x14ac:dyDescent="0.2">
      <c r="A1378" s="228">
        <f>ROW()-47</f>
        <v>1331</v>
      </c>
      <c r="B1378" s="47" t="s">
        <v>2549</v>
      </c>
      <c r="C1378" s="54" t="s">
        <v>2550</v>
      </c>
      <c r="D1378" s="223">
        <v>2012.06</v>
      </c>
      <c r="E1378" s="48" t="s">
        <v>418</v>
      </c>
      <c r="F1378" s="49">
        <v>2417</v>
      </c>
      <c r="G1378" s="49">
        <v>3954</v>
      </c>
      <c r="H1378" s="50" t="s">
        <v>922</v>
      </c>
      <c r="I1378" s="51" t="s">
        <v>53</v>
      </c>
    </row>
    <row r="1379" spans="1:10" ht="33" customHeight="1" x14ac:dyDescent="0.2">
      <c r="A1379" s="228">
        <f t="shared" ref="A1379:A1398" si="42">ROW()-47</f>
        <v>1332</v>
      </c>
      <c r="B1379" s="47" t="s">
        <v>2551</v>
      </c>
      <c r="C1379" s="28" t="s">
        <v>524</v>
      </c>
      <c r="D1379" s="223">
        <v>2012.09</v>
      </c>
      <c r="E1379" s="48" t="s">
        <v>84</v>
      </c>
      <c r="F1379" s="49">
        <v>3901</v>
      </c>
      <c r="G1379" s="49">
        <v>6823</v>
      </c>
      <c r="H1379" s="50" t="s">
        <v>1501</v>
      </c>
      <c r="I1379" s="51" t="s">
        <v>53</v>
      </c>
    </row>
    <row r="1380" spans="1:10" ht="33" customHeight="1" x14ac:dyDescent="0.2">
      <c r="A1380" s="228">
        <f t="shared" si="42"/>
        <v>1333</v>
      </c>
      <c r="B1380" s="47" t="s">
        <v>2552</v>
      </c>
      <c r="C1380" s="28" t="s">
        <v>524</v>
      </c>
      <c r="D1380" s="223">
        <v>2012.09</v>
      </c>
      <c r="E1380" s="48" t="s">
        <v>365</v>
      </c>
      <c r="F1380" s="49">
        <v>3299</v>
      </c>
      <c r="G1380" s="49">
        <v>4169</v>
      </c>
      <c r="H1380" s="50" t="s">
        <v>1387</v>
      </c>
      <c r="I1380" s="138" t="s">
        <v>53</v>
      </c>
    </row>
    <row r="1381" spans="1:10" ht="33" customHeight="1" x14ac:dyDescent="0.2">
      <c r="A1381" s="228">
        <f t="shared" si="42"/>
        <v>1334</v>
      </c>
      <c r="B1381" s="130" t="s">
        <v>2553</v>
      </c>
      <c r="C1381" s="130" t="s">
        <v>524</v>
      </c>
      <c r="D1381" s="220">
        <v>2013.06</v>
      </c>
      <c r="E1381" s="131" t="s">
        <v>340</v>
      </c>
      <c r="F1381" s="132">
        <v>6274</v>
      </c>
      <c r="G1381" s="132">
        <v>14181</v>
      </c>
      <c r="H1381" s="133" t="s">
        <v>2554</v>
      </c>
      <c r="I1381" s="51" t="s">
        <v>53</v>
      </c>
    </row>
    <row r="1382" spans="1:10" ht="33" customHeight="1" x14ac:dyDescent="0.2">
      <c r="A1382" s="228">
        <f t="shared" si="42"/>
        <v>1335</v>
      </c>
      <c r="B1382" s="54" t="s">
        <v>2555</v>
      </c>
      <c r="C1382" s="28" t="s">
        <v>524</v>
      </c>
      <c r="D1382" s="223">
        <v>2013.07</v>
      </c>
      <c r="E1382" s="48" t="s">
        <v>145</v>
      </c>
      <c r="F1382" s="49">
        <v>1167</v>
      </c>
      <c r="G1382" s="49">
        <v>3070</v>
      </c>
      <c r="H1382" s="50" t="s">
        <v>886</v>
      </c>
      <c r="I1382" s="51" t="s">
        <v>53</v>
      </c>
    </row>
    <row r="1383" spans="1:10" ht="33" customHeight="1" x14ac:dyDescent="0.2">
      <c r="A1383" s="228">
        <f t="shared" si="42"/>
        <v>1336</v>
      </c>
      <c r="B1383" s="54" t="s">
        <v>2556</v>
      </c>
      <c r="C1383" s="47" t="s">
        <v>524</v>
      </c>
      <c r="D1383" s="224">
        <v>2014.09</v>
      </c>
      <c r="E1383" s="48" t="s">
        <v>150</v>
      </c>
      <c r="F1383" s="49">
        <v>7658</v>
      </c>
      <c r="G1383" s="49">
        <v>17615</v>
      </c>
      <c r="H1383" s="50" t="s">
        <v>886</v>
      </c>
      <c r="I1383" s="51" t="s">
        <v>53</v>
      </c>
    </row>
    <row r="1384" spans="1:10" ht="33" customHeight="1" x14ac:dyDescent="0.2">
      <c r="A1384" s="228">
        <f t="shared" si="42"/>
        <v>1337</v>
      </c>
      <c r="B1384" s="47" t="s">
        <v>2557</v>
      </c>
      <c r="C1384" s="47" t="s">
        <v>524</v>
      </c>
      <c r="D1384" s="224" t="s">
        <v>1871</v>
      </c>
      <c r="E1384" s="48" t="s">
        <v>300</v>
      </c>
      <c r="F1384" s="49">
        <v>2354</v>
      </c>
      <c r="G1384" s="49">
        <v>2770</v>
      </c>
      <c r="H1384" s="50" t="s">
        <v>1501</v>
      </c>
      <c r="I1384" s="51" t="s">
        <v>53</v>
      </c>
    </row>
    <row r="1385" spans="1:10" ht="33" customHeight="1" x14ac:dyDescent="0.2">
      <c r="A1385" s="228">
        <f t="shared" si="42"/>
        <v>1338</v>
      </c>
      <c r="B1385" s="54" t="s">
        <v>2558</v>
      </c>
      <c r="C1385" s="28" t="s">
        <v>2559</v>
      </c>
      <c r="D1385" s="224">
        <v>2015.07</v>
      </c>
      <c r="E1385" s="55" t="s">
        <v>281</v>
      </c>
      <c r="F1385" s="56">
        <v>312</v>
      </c>
      <c r="G1385" s="56">
        <v>728</v>
      </c>
      <c r="H1385" s="57" t="s">
        <v>1501</v>
      </c>
      <c r="I1385" s="58" t="s">
        <v>53</v>
      </c>
      <c r="J1385" s="46"/>
    </row>
    <row r="1386" spans="1:10" ht="33" customHeight="1" x14ac:dyDescent="0.2">
      <c r="A1386" s="228">
        <f t="shared" si="42"/>
        <v>1339</v>
      </c>
      <c r="B1386" s="54" t="s">
        <v>2560</v>
      </c>
      <c r="C1386" s="28" t="s">
        <v>524</v>
      </c>
      <c r="D1386" s="224">
        <v>2015.08</v>
      </c>
      <c r="E1386" s="55" t="s">
        <v>287</v>
      </c>
      <c r="F1386" s="56">
        <v>2643</v>
      </c>
      <c r="G1386" s="56">
        <v>5478</v>
      </c>
      <c r="H1386" s="57" t="s">
        <v>853</v>
      </c>
      <c r="I1386" s="58" t="s">
        <v>53</v>
      </c>
      <c r="J1386" s="46"/>
    </row>
    <row r="1387" spans="1:10" ht="33" customHeight="1" x14ac:dyDescent="0.2">
      <c r="A1387" s="228">
        <f t="shared" si="42"/>
        <v>1340</v>
      </c>
      <c r="B1387" s="54" t="s">
        <v>2561</v>
      </c>
      <c r="C1387" s="28" t="s">
        <v>2562</v>
      </c>
      <c r="D1387" s="224" t="s">
        <v>1153</v>
      </c>
      <c r="E1387" s="55" t="s">
        <v>238</v>
      </c>
      <c r="F1387" s="56">
        <v>2161</v>
      </c>
      <c r="G1387" s="56">
        <v>3665</v>
      </c>
      <c r="H1387" s="57" t="s">
        <v>1501</v>
      </c>
      <c r="I1387" s="58" t="s">
        <v>53</v>
      </c>
      <c r="J1387" s="45"/>
    </row>
    <row r="1388" spans="1:10" ht="33" customHeight="1" x14ac:dyDescent="0.2">
      <c r="A1388" s="228">
        <f t="shared" si="42"/>
        <v>1341</v>
      </c>
      <c r="B1388" s="54" t="s">
        <v>2563</v>
      </c>
      <c r="C1388" s="54" t="s">
        <v>2550</v>
      </c>
      <c r="D1388" s="224" t="s">
        <v>1153</v>
      </c>
      <c r="E1388" s="55" t="s">
        <v>159</v>
      </c>
      <c r="F1388" s="56">
        <v>1617</v>
      </c>
      <c r="G1388" s="56">
        <v>2153</v>
      </c>
      <c r="H1388" s="57" t="s">
        <v>2564</v>
      </c>
      <c r="I1388" s="58" t="s">
        <v>2565</v>
      </c>
      <c r="J1388" s="46"/>
    </row>
    <row r="1389" spans="1:10" ht="33" customHeight="1" x14ac:dyDescent="0.2">
      <c r="A1389" s="228">
        <f t="shared" si="42"/>
        <v>1342</v>
      </c>
      <c r="B1389" s="54" t="s">
        <v>2566</v>
      </c>
      <c r="C1389" s="28" t="s">
        <v>524</v>
      </c>
      <c r="D1389" s="224">
        <v>2015.12</v>
      </c>
      <c r="E1389" s="55" t="s">
        <v>246</v>
      </c>
      <c r="F1389" s="56">
        <v>1601</v>
      </c>
      <c r="G1389" s="56">
        <v>3186</v>
      </c>
      <c r="H1389" s="57" t="s">
        <v>1501</v>
      </c>
      <c r="I1389" s="58" t="s">
        <v>53</v>
      </c>
      <c r="J1389" s="46"/>
    </row>
    <row r="1390" spans="1:10" ht="33" customHeight="1" x14ac:dyDescent="0.2">
      <c r="A1390" s="228">
        <f t="shared" si="42"/>
        <v>1343</v>
      </c>
      <c r="B1390" s="54" t="s">
        <v>2567</v>
      </c>
      <c r="C1390" s="28" t="s">
        <v>524</v>
      </c>
      <c r="D1390" s="224">
        <v>2016.07</v>
      </c>
      <c r="E1390" s="55" t="s">
        <v>216</v>
      </c>
      <c r="F1390" s="56">
        <v>2613</v>
      </c>
      <c r="G1390" s="56">
        <v>6699</v>
      </c>
      <c r="H1390" s="57" t="s">
        <v>2568</v>
      </c>
      <c r="I1390" s="58" t="s">
        <v>53</v>
      </c>
      <c r="J1390" s="46"/>
    </row>
    <row r="1391" spans="1:10" ht="33" customHeight="1" x14ac:dyDescent="0.2">
      <c r="A1391" s="228">
        <f t="shared" si="42"/>
        <v>1344</v>
      </c>
      <c r="B1391" s="54" t="s">
        <v>2569</v>
      </c>
      <c r="C1391" s="54" t="s">
        <v>524</v>
      </c>
      <c r="D1391" s="224">
        <v>2016.07</v>
      </c>
      <c r="E1391" s="55" t="s">
        <v>217</v>
      </c>
      <c r="F1391" s="56">
        <v>4723</v>
      </c>
      <c r="G1391" s="56">
        <v>10008</v>
      </c>
      <c r="H1391" s="57" t="s">
        <v>1501</v>
      </c>
      <c r="I1391" s="58" t="s">
        <v>53</v>
      </c>
      <c r="J1391" s="46"/>
    </row>
    <row r="1392" spans="1:10" ht="33" customHeight="1" x14ac:dyDescent="0.2">
      <c r="A1392" s="228">
        <f t="shared" si="42"/>
        <v>1345</v>
      </c>
      <c r="B1392" s="54" t="s">
        <v>2570</v>
      </c>
      <c r="C1392" s="66" t="s">
        <v>2550</v>
      </c>
      <c r="D1392" s="224">
        <v>2016.11</v>
      </c>
      <c r="E1392" s="55" t="s">
        <v>168</v>
      </c>
      <c r="F1392" s="67">
        <v>2066</v>
      </c>
      <c r="G1392" s="68">
        <v>3471</v>
      </c>
      <c r="H1392" s="57" t="s">
        <v>42</v>
      </c>
      <c r="I1392" s="76" t="s">
        <v>53</v>
      </c>
      <c r="J1392" s="46"/>
    </row>
    <row r="1393" spans="1:10" ht="33" customHeight="1" x14ac:dyDescent="0.2">
      <c r="A1393" s="228">
        <f t="shared" si="42"/>
        <v>1346</v>
      </c>
      <c r="B1393" s="165" t="s">
        <v>2571</v>
      </c>
      <c r="C1393" s="54" t="s">
        <v>524</v>
      </c>
      <c r="D1393" s="255">
        <v>2018.01</v>
      </c>
      <c r="E1393" s="59" t="s">
        <v>2572</v>
      </c>
      <c r="F1393" s="60">
        <v>5495</v>
      </c>
      <c r="G1393" s="60">
        <v>11529</v>
      </c>
      <c r="H1393" s="139" t="s">
        <v>42</v>
      </c>
      <c r="I1393" s="58" t="s">
        <v>53</v>
      </c>
      <c r="J1393" s="46" t="s">
        <v>1042</v>
      </c>
    </row>
    <row r="1394" spans="1:10" ht="33" customHeight="1" x14ac:dyDescent="0.2">
      <c r="A1394" s="228">
        <f t="shared" si="42"/>
        <v>1347</v>
      </c>
      <c r="B1394" s="54" t="s">
        <v>2573</v>
      </c>
      <c r="C1394" s="54" t="s">
        <v>524</v>
      </c>
      <c r="D1394" s="224">
        <v>2018.03</v>
      </c>
      <c r="E1394" s="55" t="s">
        <v>534</v>
      </c>
      <c r="F1394" s="56">
        <v>1961</v>
      </c>
      <c r="G1394" s="56">
        <v>3596</v>
      </c>
      <c r="H1394" s="57" t="s">
        <v>2</v>
      </c>
      <c r="I1394" s="199" t="s">
        <v>2574</v>
      </c>
      <c r="J1394" s="46"/>
    </row>
    <row r="1395" spans="1:10" ht="33" customHeight="1" x14ac:dyDescent="0.2">
      <c r="A1395" s="228">
        <f t="shared" si="42"/>
        <v>1348</v>
      </c>
      <c r="B1395" s="54" t="s">
        <v>2575</v>
      </c>
      <c r="C1395" s="54" t="s">
        <v>524</v>
      </c>
      <c r="D1395" s="224">
        <v>2019.05</v>
      </c>
      <c r="E1395" s="96" t="s">
        <v>596</v>
      </c>
      <c r="F1395" s="56">
        <v>1596</v>
      </c>
      <c r="G1395" s="56">
        <v>3799</v>
      </c>
      <c r="H1395" s="98" t="s">
        <v>43</v>
      </c>
      <c r="I1395" s="98" t="s">
        <v>53</v>
      </c>
    </row>
    <row r="1396" spans="1:10" ht="33" customHeight="1" x14ac:dyDescent="0.2">
      <c r="A1396" s="228">
        <f t="shared" si="42"/>
        <v>1349</v>
      </c>
      <c r="B1396" s="54" t="s">
        <v>2576</v>
      </c>
      <c r="C1396" s="95" t="s">
        <v>524</v>
      </c>
      <c r="D1396" s="224">
        <v>2019.07</v>
      </c>
      <c r="E1396" s="96" t="s">
        <v>660</v>
      </c>
      <c r="F1396" s="56">
        <v>4634</v>
      </c>
      <c r="G1396" s="56">
        <v>11003</v>
      </c>
      <c r="H1396" s="183" t="s">
        <v>2554</v>
      </c>
      <c r="I1396" s="98" t="s">
        <v>35</v>
      </c>
    </row>
    <row r="1397" spans="1:10" ht="33" customHeight="1" x14ac:dyDescent="0.2">
      <c r="A1397" s="228">
        <f t="shared" si="42"/>
        <v>1350</v>
      </c>
      <c r="B1397" s="54" t="s">
        <v>2577</v>
      </c>
      <c r="C1397" s="95" t="s">
        <v>524</v>
      </c>
      <c r="D1397" s="224">
        <v>2019.09</v>
      </c>
      <c r="E1397" s="96" t="s">
        <v>683</v>
      </c>
      <c r="F1397" s="56">
        <v>4103</v>
      </c>
      <c r="G1397" s="56">
        <v>8987</v>
      </c>
      <c r="H1397" s="98" t="s">
        <v>43</v>
      </c>
      <c r="I1397" s="98" t="s">
        <v>53</v>
      </c>
      <c r="J1397" s="27" t="s">
        <v>1045</v>
      </c>
    </row>
    <row r="1398" spans="1:10" ht="33" customHeight="1" x14ac:dyDescent="0.2">
      <c r="A1398" s="228">
        <f t="shared" si="42"/>
        <v>1351</v>
      </c>
      <c r="B1398" s="54" t="s">
        <v>2578</v>
      </c>
      <c r="C1398" s="95" t="s">
        <v>524</v>
      </c>
      <c r="D1398" s="224" t="s">
        <v>1039</v>
      </c>
      <c r="E1398" s="96" t="s">
        <v>695</v>
      </c>
      <c r="F1398" s="56">
        <v>3904</v>
      </c>
      <c r="G1398" s="56">
        <v>11885</v>
      </c>
      <c r="H1398" s="183" t="s">
        <v>886</v>
      </c>
      <c r="I1398" s="98" t="s">
        <v>53</v>
      </c>
      <c r="J1398" s="27" t="s">
        <v>2579</v>
      </c>
    </row>
    <row r="1399" spans="1:10" ht="33" customHeight="1" x14ac:dyDescent="0.2">
      <c r="A1399" s="377" t="s">
        <v>741</v>
      </c>
      <c r="B1399" s="375"/>
      <c r="C1399" s="375"/>
      <c r="D1399" s="375"/>
      <c r="E1399" s="375"/>
      <c r="F1399" s="375"/>
      <c r="G1399" s="375"/>
      <c r="H1399" s="375"/>
      <c r="I1399" s="375"/>
      <c r="J1399" s="376"/>
    </row>
    <row r="1400" spans="1:10" ht="33" customHeight="1" x14ac:dyDescent="0.2">
      <c r="A1400" s="151">
        <f>ROW()-48</f>
        <v>1352</v>
      </c>
      <c r="B1400" s="54" t="s">
        <v>2580</v>
      </c>
      <c r="C1400" s="61" t="s">
        <v>2581</v>
      </c>
      <c r="D1400" s="224">
        <v>2016.11</v>
      </c>
      <c r="E1400" s="55" t="s">
        <v>201</v>
      </c>
      <c r="F1400" s="67">
        <v>136</v>
      </c>
      <c r="G1400" s="68">
        <v>314</v>
      </c>
      <c r="H1400" s="69" t="s">
        <v>1747</v>
      </c>
      <c r="I1400" s="70" t="s">
        <v>53</v>
      </c>
      <c r="J1400" s="46"/>
    </row>
    <row r="1401" spans="1:10" ht="33" customHeight="1" x14ac:dyDescent="0.2">
      <c r="A1401" s="329">
        <f>ROW()-48</f>
        <v>1353</v>
      </c>
      <c r="B1401" s="83" t="s">
        <v>2582</v>
      </c>
      <c r="C1401" s="83" t="s">
        <v>2581</v>
      </c>
      <c r="D1401" s="257">
        <v>2018.07</v>
      </c>
      <c r="E1401" s="84" t="s">
        <v>2583</v>
      </c>
      <c r="F1401" s="85">
        <v>1924</v>
      </c>
      <c r="G1401" s="85">
        <v>4236</v>
      </c>
      <c r="H1401" s="86" t="s">
        <v>1501</v>
      </c>
      <c r="I1401" s="87" t="s">
        <v>32</v>
      </c>
      <c r="J1401" s="72"/>
    </row>
    <row r="1402" spans="1:10" ht="33" customHeight="1" x14ac:dyDescent="0.2">
      <c r="A1402" s="377" t="s">
        <v>735</v>
      </c>
      <c r="B1402" s="375"/>
      <c r="C1402" s="375"/>
      <c r="D1402" s="375"/>
      <c r="E1402" s="375"/>
      <c r="F1402" s="375"/>
      <c r="G1402" s="375"/>
      <c r="H1402" s="375"/>
      <c r="I1402" s="375"/>
      <c r="J1402" s="376"/>
    </row>
    <row r="1403" spans="1:10" ht="33" customHeight="1" x14ac:dyDescent="0.2">
      <c r="A1403" s="333">
        <f>ROW()-49</f>
        <v>1354</v>
      </c>
      <c r="B1403" s="83" t="s">
        <v>2584</v>
      </c>
      <c r="C1403" s="83" t="s">
        <v>2585</v>
      </c>
      <c r="D1403" s="257">
        <v>2018.07</v>
      </c>
      <c r="E1403" s="84" t="s">
        <v>2586</v>
      </c>
      <c r="F1403" s="85">
        <v>320</v>
      </c>
      <c r="G1403" s="85">
        <v>787</v>
      </c>
      <c r="H1403" s="86" t="s">
        <v>1501</v>
      </c>
      <c r="I1403" s="87" t="s">
        <v>2574</v>
      </c>
      <c r="J1403" s="72"/>
    </row>
    <row r="1404" spans="1:10" ht="33" customHeight="1" x14ac:dyDescent="0.2">
      <c r="A1404" s="333">
        <f>ROW()-49</f>
        <v>1355</v>
      </c>
      <c r="B1404" s="47" t="s">
        <v>2587</v>
      </c>
      <c r="C1404" s="83" t="s">
        <v>2588</v>
      </c>
      <c r="D1404" s="223">
        <v>2020.09</v>
      </c>
      <c r="E1404" s="48" t="s">
        <v>819</v>
      </c>
      <c r="F1404" s="49">
        <v>5472</v>
      </c>
      <c r="G1404" s="49">
        <v>14224</v>
      </c>
      <c r="H1404" s="50" t="s">
        <v>579</v>
      </c>
      <c r="I1404" s="51" t="s">
        <v>579</v>
      </c>
    </row>
    <row r="1405" spans="1:10" ht="33" customHeight="1" x14ac:dyDescent="0.2">
      <c r="A1405" s="377" t="s">
        <v>729</v>
      </c>
      <c r="B1405" s="375"/>
      <c r="C1405" s="375"/>
      <c r="D1405" s="375"/>
      <c r="E1405" s="375"/>
      <c r="F1405" s="375"/>
      <c r="G1405" s="375"/>
      <c r="H1405" s="375"/>
      <c r="I1405" s="375"/>
      <c r="J1405" s="376"/>
    </row>
    <row r="1406" spans="1:10" ht="33" customHeight="1" x14ac:dyDescent="0.2">
      <c r="A1406" s="219">
        <f>ROW()-50</f>
        <v>1356</v>
      </c>
      <c r="B1406" s="54" t="s">
        <v>2589</v>
      </c>
      <c r="C1406" s="54" t="s">
        <v>2590</v>
      </c>
      <c r="D1406" s="224">
        <v>2007.04</v>
      </c>
      <c r="E1406" s="55" t="s">
        <v>398</v>
      </c>
      <c r="F1406" s="56">
        <v>1062</v>
      </c>
      <c r="G1406" s="56">
        <v>1380</v>
      </c>
      <c r="H1406" s="199" t="s">
        <v>2</v>
      </c>
      <c r="I1406" s="51" t="s">
        <v>53</v>
      </c>
      <c r="J1406" s="46"/>
    </row>
    <row r="1407" spans="1:10" ht="33" customHeight="1" x14ac:dyDescent="0.2">
      <c r="A1407" s="219">
        <f t="shared" ref="A1407:A1460" si="43">ROW()-50</f>
        <v>1357</v>
      </c>
      <c r="B1407" s="47" t="s">
        <v>2591</v>
      </c>
      <c r="C1407" s="54" t="s">
        <v>2592</v>
      </c>
      <c r="D1407" s="224">
        <v>2009.04</v>
      </c>
      <c r="E1407" s="48" t="s">
        <v>466</v>
      </c>
      <c r="F1407" s="49">
        <v>1918</v>
      </c>
      <c r="G1407" s="49">
        <v>3655</v>
      </c>
      <c r="H1407" s="156" t="s">
        <v>2</v>
      </c>
      <c r="I1407" s="51" t="s">
        <v>53</v>
      </c>
    </row>
    <row r="1408" spans="1:10" ht="33" customHeight="1" x14ac:dyDescent="0.2">
      <c r="A1408" s="219">
        <f t="shared" si="43"/>
        <v>1358</v>
      </c>
      <c r="B1408" s="47" t="s">
        <v>2593</v>
      </c>
      <c r="C1408" s="54" t="s">
        <v>2594</v>
      </c>
      <c r="D1408" s="224">
        <v>2010.09</v>
      </c>
      <c r="E1408" s="48" t="s">
        <v>340</v>
      </c>
      <c r="F1408" s="49">
        <v>1600</v>
      </c>
      <c r="G1408" s="49">
        <v>2923</v>
      </c>
      <c r="H1408" s="156" t="s">
        <v>4</v>
      </c>
      <c r="I1408" s="51" t="s">
        <v>53</v>
      </c>
    </row>
    <row r="1409" spans="1:10" ht="33" customHeight="1" x14ac:dyDescent="0.2">
      <c r="A1409" s="219">
        <f t="shared" si="43"/>
        <v>1359</v>
      </c>
      <c r="B1409" s="47" t="s">
        <v>68</v>
      </c>
      <c r="C1409" s="54" t="s">
        <v>2594</v>
      </c>
      <c r="D1409" s="224" t="s">
        <v>2595</v>
      </c>
      <c r="E1409" s="48" t="s">
        <v>439</v>
      </c>
      <c r="F1409" s="49">
        <v>192</v>
      </c>
      <c r="G1409" s="49">
        <v>336</v>
      </c>
      <c r="H1409" s="50" t="s">
        <v>2</v>
      </c>
      <c r="I1409" s="51" t="s">
        <v>53</v>
      </c>
      <c r="J1409" s="127"/>
    </row>
    <row r="1410" spans="1:10" ht="33" customHeight="1" x14ac:dyDescent="0.2">
      <c r="A1410" s="219">
        <f t="shared" si="43"/>
        <v>1360</v>
      </c>
      <c r="B1410" s="47" t="s">
        <v>2596</v>
      </c>
      <c r="C1410" s="54" t="s">
        <v>2594</v>
      </c>
      <c r="D1410" s="224">
        <v>2010.12</v>
      </c>
      <c r="E1410" s="48" t="s">
        <v>444</v>
      </c>
      <c r="F1410" s="49">
        <v>359</v>
      </c>
      <c r="G1410" s="49">
        <v>432</v>
      </c>
      <c r="H1410" s="226" t="s">
        <v>30</v>
      </c>
      <c r="I1410" s="227" t="s">
        <v>53</v>
      </c>
      <c r="J1410" s="127"/>
    </row>
    <row r="1411" spans="1:10" ht="33" customHeight="1" x14ac:dyDescent="0.2">
      <c r="A1411" s="219">
        <f t="shared" si="43"/>
        <v>1361</v>
      </c>
      <c r="B1411" s="47" t="s">
        <v>2597</v>
      </c>
      <c r="C1411" s="54" t="s">
        <v>2594</v>
      </c>
      <c r="D1411" s="224">
        <v>2011.03</v>
      </c>
      <c r="E1411" s="48" t="s">
        <v>439</v>
      </c>
      <c r="F1411" s="49">
        <v>945</v>
      </c>
      <c r="G1411" s="49">
        <v>1376</v>
      </c>
      <c r="H1411" s="50" t="s">
        <v>2</v>
      </c>
      <c r="I1411" s="51" t="s">
        <v>53</v>
      </c>
    </row>
    <row r="1412" spans="1:10" ht="33" customHeight="1" x14ac:dyDescent="0.2">
      <c r="A1412" s="219">
        <f t="shared" si="43"/>
        <v>1362</v>
      </c>
      <c r="B1412" s="47" t="s">
        <v>2598</v>
      </c>
      <c r="C1412" s="54" t="s">
        <v>2594</v>
      </c>
      <c r="D1412" s="224">
        <v>2011.07</v>
      </c>
      <c r="E1412" s="48" t="s">
        <v>384</v>
      </c>
      <c r="F1412" s="49">
        <v>418</v>
      </c>
      <c r="G1412" s="49">
        <v>649</v>
      </c>
      <c r="H1412" s="50" t="s">
        <v>2599</v>
      </c>
      <c r="I1412" s="51" t="s">
        <v>53</v>
      </c>
    </row>
    <row r="1413" spans="1:10" ht="33" customHeight="1" x14ac:dyDescent="0.2">
      <c r="A1413" s="219">
        <f t="shared" si="43"/>
        <v>1363</v>
      </c>
      <c r="B1413" s="47" t="s">
        <v>2600</v>
      </c>
      <c r="C1413" s="54" t="s">
        <v>2594</v>
      </c>
      <c r="D1413" s="224">
        <v>2011.09</v>
      </c>
      <c r="E1413" s="48" t="s">
        <v>389</v>
      </c>
      <c r="F1413" s="49">
        <v>1194</v>
      </c>
      <c r="G1413" s="49">
        <v>1937</v>
      </c>
      <c r="H1413" s="50" t="s">
        <v>2601</v>
      </c>
      <c r="I1413" s="51" t="s">
        <v>53</v>
      </c>
    </row>
    <row r="1414" spans="1:10" ht="33" customHeight="1" x14ac:dyDescent="0.2">
      <c r="A1414" s="219">
        <f t="shared" si="43"/>
        <v>1364</v>
      </c>
      <c r="B1414" s="47" t="s">
        <v>47</v>
      </c>
      <c r="C1414" s="54" t="s">
        <v>2594</v>
      </c>
      <c r="D1414" s="224">
        <v>2011.12</v>
      </c>
      <c r="E1414" s="48" t="s">
        <v>135</v>
      </c>
      <c r="F1414" s="49">
        <v>384</v>
      </c>
      <c r="G1414" s="49">
        <v>842</v>
      </c>
      <c r="H1414" s="156" t="s">
        <v>4</v>
      </c>
      <c r="I1414" s="51" t="s">
        <v>53</v>
      </c>
    </row>
    <row r="1415" spans="1:10" ht="33" customHeight="1" x14ac:dyDescent="0.2">
      <c r="A1415" s="219">
        <f t="shared" si="43"/>
        <v>1365</v>
      </c>
      <c r="B1415" s="47" t="s">
        <v>2602</v>
      </c>
      <c r="C1415" s="54" t="s">
        <v>2594</v>
      </c>
      <c r="D1415" s="223">
        <v>2012.06</v>
      </c>
      <c r="E1415" s="48" t="s">
        <v>144</v>
      </c>
      <c r="F1415" s="49">
        <v>775</v>
      </c>
      <c r="G1415" s="49">
        <v>1647</v>
      </c>
      <c r="H1415" s="50" t="s">
        <v>922</v>
      </c>
      <c r="I1415" s="51" t="s">
        <v>53</v>
      </c>
    </row>
    <row r="1416" spans="1:10" ht="33" customHeight="1" x14ac:dyDescent="0.2">
      <c r="A1416" s="219">
        <f t="shared" si="43"/>
        <v>1366</v>
      </c>
      <c r="B1416" s="47" t="s">
        <v>2603</v>
      </c>
      <c r="C1416" s="54" t="s">
        <v>2594</v>
      </c>
      <c r="D1416" s="223">
        <v>2012.08</v>
      </c>
      <c r="E1416" s="48" t="s">
        <v>358</v>
      </c>
      <c r="F1416" s="49">
        <v>2828</v>
      </c>
      <c r="G1416" s="49">
        <v>6965</v>
      </c>
      <c r="H1416" s="50" t="s">
        <v>922</v>
      </c>
      <c r="I1416" s="51" t="s">
        <v>53</v>
      </c>
    </row>
    <row r="1417" spans="1:10" ht="33" customHeight="1" x14ac:dyDescent="0.2">
      <c r="A1417" s="219">
        <f t="shared" si="43"/>
        <v>1367</v>
      </c>
      <c r="B1417" s="54" t="s">
        <v>2604</v>
      </c>
      <c r="C1417" s="54" t="s">
        <v>2594</v>
      </c>
      <c r="D1417" s="223">
        <v>2013.02</v>
      </c>
      <c r="E1417" s="48" t="s">
        <v>376</v>
      </c>
      <c r="F1417" s="49">
        <v>1197</v>
      </c>
      <c r="G1417" s="49">
        <v>2423</v>
      </c>
      <c r="H1417" s="50" t="s">
        <v>2599</v>
      </c>
      <c r="I1417" s="51" t="s">
        <v>53</v>
      </c>
    </row>
    <row r="1418" spans="1:10" ht="33" customHeight="1" x14ac:dyDescent="0.2">
      <c r="A1418" s="219">
        <f t="shared" si="43"/>
        <v>1368</v>
      </c>
      <c r="B1418" s="54" t="s">
        <v>2605</v>
      </c>
      <c r="C1418" s="54" t="s">
        <v>2594</v>
      </c>
      <c r="D1418" s="223">
        <v>2013.09</v>
      </c>
      <c r="E1418" s="48" t="s">
        <v>351</v>
      </c>
      <c r="F1418" s="49">
        <v>431</v>
      </c>
      <c r="G1418" s="49">
        <v>978</v>
      </c>
      <c r="H1418" s="50" t="s">
        <v>2606</v>
      </c>
      <c r="I1418" s="51" t="s">
        <v>53</v>
      </c>
    </row>
    <row r="1419" spans="1:10" ht="33" customHeight="1" x14ac:dyDescent="0.2">
      <c r="A1419" s="219">
        <f t="shared" si="43"/>
        <v>1369</v>
      </c>
      <c r="B1419" s="54" t="s">
        <v>2607</v>
      </c>
      <c r="C1419" s="54" t="s">
        <v>2594</v>
      </c>
      <c r="D1419" s="223">
        <v>2013.09</v>
      </c>
      <c r="E1419" s="48" t="s">
        <v>251</v>
      </c>
      <c r="F1419" s="49">
        <v>795</v>
      </c>
      <c r="G1419" s="49">
        <v>1798</v>
      </c>
      <c r="H1419" s="50" t="s">
        <v>2608</v>
      </c>
      <c r="I1419" s="51" t="s">
        <v>53</v>
      </c>
    </row>
    <row r="1420" spans="1:10" ht="33" customHeight="1" x14ac:dyDescent="0.2">
      <c r="A1420" s="219">
        <f t="shared" si="43"/>
        <v>1370</v>
      </c>
      <c r="B1420" s="54" t="s">
        <v>2609</v>
      </c>
      <c r="C1420" s="54" t="s">
        <v>2594</v>
      </c>
      <c r="D1420" s="223">
        <v>2013.09</v>
      </c>
      <c r="E1420" s="48" t="s">
        <v>251</v>
      </c>
      <c r="F1420" s="49">
        <v>1421</v>
      </c>
      <c r="G1420" s="49">
        <v>2446</v>
      </c>
      <c r="H1420" s="50" t="s">
        <v>2599</v>
      </c>
      <c r="I1420" s="51" t="s">
        <v>53</v>
      </c>
    </row>
    <row r="1421" spans="1:10" ht="33" customHeight="1" x14ac:dyDescent="0.2">
      <c r="A1421" s="219">
        <f t="shared" si="43"/>
        <v>1371</v>
      </c>
      <c r="B1421" s="73" t="s">
        <v>2610</v>
      </c>
      <c r="C1421" s="54" t="s">
        <v>2594</v>
      </c>
      <c r="D1421" s="223">
        <v>2013.09</v>
      </c>
      <c r="E1421" s="48" t="s">
        <v>352</v>
      </c>
      <c r="F1421" s="49">
        <v>3874</v>
      </c>
      <c r="G1421" s="49">
        <v>6835</v>
      </c>
      <c r="H1421" s="50" t="s">
        <v>2611</v>
      </c>
      <c r="I1421" s="138" t="s">
        <v>53</v>
      </c>
    </row>
    <row r="1422" spans="1:10" ht="33" customHeight="1" x14ac:dyDescent="0.2">
      <c r="A1422" s="219">
        <f t="shared" si="43"/>
        <v>1372</v>
      </c>
      <c r="B1422" s="54" t="s">
        <v>2612</v>
      </c>
      <c r="C1422" s="54" t="s">
        <v>2594</v>
      </c>
      <c r="D1422" s="224">
        <v>2014.03</v>
      </c>
      <c r="E1422" s="135" t="s">
        <v>505</v>
      </c>
      <c r="F1422" s="136">
        <v>743</v>
      </c>
      <c r="G1422" s="49">
        <v>1550</v>
      </c>
      <c r="H1422" s="50" t="s">
        <v>2613</v>
      </c>
      <c r="I1422" s="51" t="s">
        <v>53</v>
      </c>
      <c r="J1422" s="45"/>
    </row>
    <row r="1423" spans="1:10" ht="33" customHeight="1" x14ac:dyDescent="0.2">
      <c r="A1423" s="219">
        <f t="shared" si="43"/>
        <v>1373</v>
      </c>
      <c r="B1423" s="54" t="s">
        <v>2614</v>
      </c>
      <c r="C1423" s="54" t="s">
        <v>2594</v>
      </c>
      <c r="D1423" s="224">
        <v>2014.04</v>
      </c>
      <c r="E1423" s="135" t="s">
        <v>237</v>
      </c>
      <c r="F1423" s="136">
        <v>2043</v>
      </c>
      <c r="G1423" s="49">
        <v>2043</v>
      </c>
      <c r="H1423" s="50" t="s">
        <v>2</v>
      </c>
      <c r="I1423" s="51" t="s">
        <v>53</v>
      </c>
      <c r="J1423" s="45"/>
    </row>
    <row r="1424" spans="1:10" ht="33" customHeight="1" x14ac:dyDescent="0.2">
      <c r="A1424" s="219">
        <f t="shared" si="43"/>
        <v>1374</v>
      </c>
      <c r="B1424" s="47" t="s">
        <v>2615</v>
      </c>
      <c r="C1424" s="54" t="s">
        <v>2594</v>
      </c>
      <c r="D1424" s="224">
        <v>2014.07</v>
      </c>
      <c r="E1424" s="48" t="s">
        <v>261</v>
      </c>
      <c r="F1424" s="49">
        <v>1260</v>
      </c>
      <c r="G1424" s="49">
        <v>2100</v>
      </c>
      <c r="H1424" s="50" t="s">
        <v>2616</v>
      </c>
      <c r="I1424" s="51" t="s">
        <v>53</v>
      </c>
    </row>
    <row r="1425" spans="1:10" ht="33" customHeight="1" x14ac:dyDescent="0.2">
      <c r="A1425" s="219">
        <f t="shared" si="43"/>
        <v>1375</v>
      </c>
      <c r="B1425" s="47" t="s">
        <v>2617</v>
      </c>
      <c r="C1425" s="54" t="s">
        <v>2594</v>
      </c>
      <c r="D1425" s="224">
        <v>2014.07</v>
      </c>
      <c r="E1425" s="48" t="s">
        <v>336</v>
      </c>
      <c r="F1425" s="49">
        <v>333</v>
      </c>
      <c r="G1425" s="49">
        <v>432</v>
      </c>
      <c r="H1425" s="50" t="s">
        <v>2618</v>
      </c>
      <c r="I1425" s="51" t="s">
        <v>53</v>
      </c>
      <c r="J1425" s="27" t="s">
        <v>834</v>
      </c>
    </row>
    <row r="1426" spans="1:10" ht="33" customHeight="1" x14ac:dyDescent="0.2">
      <c r="A1426" s="219">
        <f t="shared" si="43"/>
        <v>1376</v>
      </c>
      <c r="B1426" s="47" t="s">
        <v>2619</v>
      </c>
      <c r="C1426" s="54" t="s">
        <v>2594</v>
      </c>
      <c r="D1426" s="224">
        <v>2014.07</v>
      </c>
      <c r="E1426" s="48" t="s">
        <v>337</v>
      </c>
      <c r="F1426" s="49">
        <v>516</v>
      </c>
      <c r="G1426" s="49">
        <v>1126</v>
      </c>
      <c r="H1426" s="50" t="s">
        <v>2620</v>
      </c>
      <c r="I1426" s="51" t="s">
        <v>53</v>
      </c>
    </row>
    <row r="1427" spans="1:10" ht="33" customHeight="1" x14ac:dyDescent="0.2">
      <c r="A1427" s="219">
        <f t="shared" si="43"/>
        <v>1377</v>
      </c>
      <c r="B1427" s="47" t="s">
        <v>2621</v>
      </c>
      <c r="C1427" s="54" t="s">
        <v>2594</v>
      </c>
      <c r="D1427" s="224">
        <v>2014.09</v>
      </c>
      <c r="E1427" s="48" t="s">
        <v>227</v>
      </c>
      <c r="F1427" s="49">
        <v>360</v>
      </c>
      <c r="G1427" s="49">
        <v>774</v>
      </c>
      <c r="H1427" s="50" t="s">
        <v>30</v>
      </c>
      <c r="I1427" s="51" t="s">
        <v>53</v>
      </c>
    </row>
    <row r="1428" spans="1:10" ht="33" customHeight="1" x14ac:dyDescent="0.2">
      <c r="A1428" s="219">
        <f t="shared" si="43"/>
        <v>1378</v>
      </c>
      <c r="B1428" s="54" t="s">
        <v>2622</v>
      </c>
      <c r="C1428" s="54" t="s">
        <v>2594</v>
      </c>
      <c r="D1428" s="224">
        <v>2015.03</v>
      </c>
      <c r="E1428" s="55" t="s">
        <v>256</v>
      </c>
      <c r="F1428" s="56">
        <v>2710</v>
      </c>
      <c r="G1428" s="56">
        <v>414</v>
      </c>
      <c r="H1428" s="57" t="s">
        <v>30</v>
      </c>
      <c r="I1428" s="58" t="s">
        <v>53</v>
      </c>
      <c r="J1428" s="46"/>
    </row>
    <row r="1429" spans="1:10" ht="33" customHeight="1" x14ac:dyDescent="0.2">
      <c r="A1429" s="219">
        <f t="shared" si="43"/>
        <v>1379</v>
      </c>
      <c r="B1429" s="54" t="s">
        <v>2623</v>
      </c>
      <c r="C1429" s="54" t="s">
        <v>2594</v>
      </c>
      <c r="D1429" s="224">
        <v>2015.07</v>
      </c>
      <c r="E1429" s="55" t="s">
        <v>276</v>
      </c>
      <c r="F1429" s="56">
        <v>1168</v>
      </c>
      <c r="G1429" s="56">
        <v>1228</v>
      </c>
      <c r="H1429" s="57" t="s">
        <v>30</v>
      </c>
      <c r="I1429" s="58" t="s">
        <v>53</v>
      </c>
      <c r="J1429" s="46"/>
    </row>
    <row r="1430" spans="1:10" ht="33" customHeight="1" x14ac:dyDescent="0.2">
      <c r="A1430" s="219">
        <f t="shared" si="43"/>
        <v>1380</v>
      </c>
      <c r="B1430" s="54" t="s">
        <v>2624</v>
      </c>
      <c r="C1430" s="54" t="s">
        <v>2594</v>
      </c>
      <c r="D1430" s="224">
        <v>2015.08</v>
      </c>
      <c r="E1430" s="55" t="s">
        <v>291</v>
      </c>
      <c r="F1430" s="56">
        <v>561</v>
      </c>
      <c r="G1430" s="56">
        <v>841</v>
      </c>
      <c r="H1430" s="57" t="s">
        <v>2599</v>
      </c>
      <c r="I1430" s="58" t="s">
        <v>53</v>
      </c>
      <c r="J1430" s="46"/>
    </row>
    <row r="1431" spans="1:10" ht="33" customHeight="1" x14ac:dyDescent="0.2">
      <c r="A1431" s="219">
        <f t="shared" si="43"/>
        <v>1381</v>
      </c>
      <c r="B1431" s="54" t="s">
        <v>2625</v>
      </c>
      <c r="C1431" s="54" t="s">
        <v>2594</v>
      </c>
      <c r="D1431" s="224">
        <v>2015.11</v>
      </c>
      <c r="E1431" s="55" t="s">
        <v>153</v>
      </c>
      <c r="F1431" s="56">
        <v>669</v>
      </c>
      <c r="G1431" s="56">
        <v>1141</v>
      </c>
      <c r="H1431" s="57" t="s">
        <v>1023</v>
      </c>
      <c r="I1431" s="58" t="s">
        <v>53</v>
      </c>
      <c r="J1431" s="46"/>
    </row>
    <row r="1432" spans="1:10" ht="33" customHeight="1" x14ac:dyDescent="0.2">
      <c r="A1432" s="219">
        <f t="shared" si="43"/>
        <v>1382</v>
      </c>
      <c r="B1432" s="54" t="s">
        <v>2626</v>
      </c>
      <c r="C1432" s="130" t="s">
        <v>2594</v>
      </c>
      <c r="D1432" s="224">
        <v>2016.03</v>
      </c>
      <c r="E1432" s="55" t="s">
        <v>249</v>
      </c>
      <c r="F1432" s="56">
        <v>247</v>
      </c>
      <c r="G1432" s="74">
        <v>404</v>
      </c>
      <c r="H1432" s="75" t="s">
        <v>30</v>
      </c>
      <c r="I1432" s="157" t="s">
        <v>53</v>
      </c>
      <c r="J1432" s="46"/>
    </row>
    <row r="1433" spans="1:10" ht="33" customHeight="1" x14ac:dyDescent="0.2">
      <c r="A1433" s="219">
        <f t="shared" si="43"/>
        <v>1383</v>
      </c>
      <c r="B1433" s="130" t="s">
        <v>2627</v>
      </c>
      <c r="C1433" s="130" t="s">
        <v>2628</v>
      </c>
      <c r="D1433" s="255">
        <v>2016.03</v>
      </c>
      <c r="E1433" s="59" t="s">
        <v>240</v>
      </c>
      <c r="F1433" s="60">
        <v>4183</v>
      </c>
      <c r="G1433" s="56">
        <v>10382</v>
      </c>
      <c r="H1433" s="57" t="s">
        <v>1245</v>
      </c>
      <c r="I1433" s="58" t="s">
        <v>53</v>
      </c>
      <c r="J1433" s="46"/>
    </row>
    <row r="1434" spans="1:10" ht="33" customHeight="1" x14ac:dyDescent="0.2">
      <c r="A1434" s="219">
        <f t="shared" si="43"/>
        <v>1384</v>
      </c>
      <c r="B1434" s="54" t="s">
        <v>2629</v>
      </c>
      <c r="C1434" s="54" t="s">
        <v>2594</v>
      </c>
      <c r="D1434" s="224">
        <v>2016.05</v>
      </c>
      <c r="E1434" s="55" t="s">
        <v>153</v>
      </c>
      <c r="F1434" s="56">
        <v>1496</v>
      </c>
      <c r="G1434" s="56">
        <v>3711</v>
      </c>
      <c r="H1434" s="57" t="s">
        <v>4</v>
      </c>
      <c r="I1434" s="58" t="s">
        <v>53</v>
      </c>
      <c r="J1434" s="46"/>
    </row>
    <row r="1435" spans="1:10" ht="33" customHeight="1" x14ac:dyDescent="0.2">
      <c r="A1435" s="219">
        <f t="shared" si="43"/>
        <v>1385</v>
      </c>
      <c r="B1435" s="54" t="s">
        <v>2630</v>
      </c>
      <c r="C1435" s="54" t="s">
        <v>2594</v>
      </c>
      <c r="D1435" s="224">
        <v>2016.06</v>
      </c>
      <c r="E1435" s="55" t="s">
        <v>212</v>
      </c>
      <c r="F1435" s="56">
        <v>430</v>
      </c>
      <c r="G1435" s="56">
        <v>424</v>
      </c>
      <c r="H1435" s="57" t="s">
        <v>2631</v>
      </c>
      <c r="I1435" s="58" t="s">
        <v>53</v>
      </c>
      <c r="J1435" s="46"/>
    </row>
    <row r="1436" spans="1:10" ht="33" customHeight="1" x14ac:dyDescent="0.2">
      <c r="A1436" s="219">
        <f t="shared" si="43"/>
        <v>1386</v>
      </c>
      <c r="B1436" s="54" t="s">
        <v>2632</v>
      </c>
      <c r="C1436" s="54" t="s">
        <v>2594</v>
      </c>
      <c r="D1436" s="224">
        <v>2016.07</v>
      </c>
      <c r="E1436" s="55" t="s">
        <v>219</v>
      </c>
      <c r="F1436" s="56">
        <v>874</v>
      </c>
      <c r="G1436" s="56">
        <v>1681</v>
      </c>
      <c r="H1436" s="57" t="s">
        <v>2633</v>
      </c>
      <c r="I1436" s="58" t="s">
        <v>53</v>
      </c>
      <c r="J1436" s="46"/>
    </row>
    <row r="1437" spans="1:10" ht="33" customHeight="1" x14ac:dyDescent="0.2">
      <c r="A1437" s="219">
        <f t="shared" si="43"/>
        <v>1387</v>
      </c>
      <c r="B1437" s="54" t="s">
        <v>2634</v>
      </c>
      <c r="C1437" s="54" t="s">
        <v>2594</v>
      </c>
      <c r="D1437" s="224">
        <v>2016.08</v>
      </c>
      <c r="E1437" s="55" t="s">
        <v>166</v>
      </c>
      <c r="F1437" s="56">
        <v>1053</v>
      </c>
      <c r="G1437" s="56">
        <v>2091</v>
      </c>
      <c r="H1437" s="57" t="s">
        <v>30</v>
      </c>
      <c r="I1437" s="58" t="s">
        <v>53</v>
      </c>
      <c r="J1437" s="45"/>
    </row>
    <row r="1438" spans="1:10" ht="33" customHeight="1" x14ac:dyDescent="0.2">
      <c r="A1438" s="219">
        <f t="shared" si="43"/>
        <v>1388</v>
      </c>
      <c r="B1438" s="54" t="s">
        <v>2635</v>
      </c>
      <c r="C1438" s="54" t="s">
        <v>2594</v>
      </c>
      <c r="D1438" s="224" t="s">
        <v>978</v>
      </c>
      <c r="E1438" s="55" t="s">
        <v>193</v>
      </c>
      <c r="F1438" s="56">
        <v>899</v>
      </c>
      <c r="G1438" s="56">
        <v>1724</v>
      </c>
      <c r="H1438" s="57" t="s">
        <v>42</v>
      </c>
      <c r="I1438" s="58" t="s">
        <v>53</v>
      </c>
      <c r="J1438" s="46"/>
    </row>
    <row r="1439" spans="1:10" ht="33" customHeight="1" x14ac:dyDescent="0.2">
      <c r="A1439" s="219">
        <f t="shared" si="43"/>
        <v>1389</v>
      </c>
      <c r="B1439" s="54" t="s">
        <v>2636</v>
      </c>
      <c r="C1439" s="54" t="s">
        <v>2594</v>
      </c>
      <c r="D1439" s="224">
        <v>2016.12</v>
      </c>
      <c r="E1439" s="55" t="s">
        <v>138</v>
      </c>
      <c r="F1439" s="56">
        <v>2105</v>
      </c>
      <c r="G1439" s="56">
        <v>5035</v>
      </c>
      <c r="H1439" s="57" t="s">
        <v>42</v>
      </c>
      <c r="I1439" s="70" t="s">
        <v>53</v>
      </c>
      <c r="J1439" s="46"/>
    </row>
    <row r="1440" spans="1:10" ht="33" customHeight="1" x14ac:dyDescent="0.2">
      <c r="A1440" s="219">
        <f t="shared" si="43"/>
        <v>1390</v>
      </c>
      <c r="B1440" s="54" t="s">
        <v>2637</v>
      </c>
      <c r="C1440" s="54" t="s">
        <v>2594</v>
      </c>
      <c r="D1440" s="224">
        <v>2017.02</v>
      </c>
      <c r="E1440" s="55" t="s">
        <v>133</v>
      </c>
      <c r="F1440" s="67">
        <v>1208</v>
      </c>
      <c r="G1440" s="56">
        <v>2910</v>
      </c>
      <c r="H1440" s="57" t="s">
        <v>42</v>
      </c>
      <c r="I1440" s="70" t="s">
        <v>53</v>
      </c>
      <c r="J1440" s="46"/>
    </row>
    <row r="1441" spans="1:11" ht="33" customHeight="1" x14ac:dyDescent="0.2">
      <c r="A1441" s="219">
        <f t="shared" si="43"/>
        <v>1391</v>
      </c>
      <c r="B1441" s="78" t="s">
        <v>2638</v>
      </c>
      <c r="C1441" s="54" t="s">
        <v>2594</v>
      </c>
      <c r="D1441" s="224">
        <v>2017.04</v>
      </c>
      <c r="E1441" s="55" t="s">
        <v>153</v>
      </c>
      <c r="F1441" s="56">
        <v>2307</v>
      </c>
      <c r="G1441" s="56">
        <v>4485</v>
      </c>
      <c r="H1441" s="57" t="s">
        <v>1023</v>
      </c>
      <c r="I1441" s="70" t="s">
        <v>53</v>
      </c>
      <c r="J1441" s="46"/>
    </row>
    <row r="1442" spans="1:11" ht="33" customHeight="1" x14ac:dyDescent="0.2">
      <c r="A1442" s="219">
        <f t="shared" si="43"/>
        <v>1392</v>
      </c>
      <c r="B1442" s="54" t="s">
        <v>2639</v>
      </c>
      <c r="C1442" s="54" t="s">
        <v>2594</v>
      </c>
      <c r="D1442" s="224">
        <v>2017.05</v>
      </c>
      <c r="E1442" s="55" t="s">
        <v>112</v>
      </c>
      <c r="F1442" s="56">
        <v>2191</v>
      </c>
      <c r="G1442" s="56">
        <v>4156</v>
      </c>
      <c r="H1442" s="57" t="s">
        <v>941</v>
      </c>
      <c r="I1442" s="70" t="s">
        <v>53</v>
      </c>
      <c r="J1442" s="46"/>
    </row>
    <row r="1443" spans="1:11" ht="33" customHeight="1" x14ac:dyDescent="0.2">
      <c r="A1443" s="219">
        <f t="shared" si="43"/>
        <v>1393</v>
      </c>
      <c r="B1443" s="78" t="s">
        <v>2640</v>
      </c>
      <c r="C1443" s="54" t="s">
        <v>2594</v>
      </c>
      <c r="D1443" s="224">
        <v>2017.06</v>
      </c>
      <c r="E1443" s="55" t="s">
        <v>94</v>
      </c>
      <c r="F1443" s="56">
        <v>2680</v>
      </c>
      <c r="G1443" s="56">
        <v>5541</v>
      </c>
      <c r="H1443" s="57" t="s">
        <v>42</v>
      </c>
      <c r="I1443" s="58" t="s">
        <v>53</v>
      </c>
      <c r="J1443" s="46"/>
    </row>
    <row r="1444" spans="1:11" ht="33" customHeight="1" x14ac:dyDescent="0.2">
      <c r="A1444" s="219">
        <f t="shared" si="43"/>
        <v>1394</v>
      </c>
      <c r="B1444" s="78" t="s">
        <v>2641</v>
      </c>
      <c r="C1444" s="54" t="s">
        <v>2594</v>
      </c>
      <c r="D1444" s="224">
        <v>2017.06</v>
      </c>
      <c r="E1444" s="55" t="s">
        <v>111</v>
      </c>
      <c r="F1444" s="56">
        <v>311</v>
      </c>
      <c r="G1444" s="56">
        <v>688</v>
      </c>
      <c r="H1444" s="57" t="s">
        <v>42</v>
      </c>
      <c r="I1444" s="70" t="s">
        <v>53</v>
      </c>
      <c r="J1444" s="46"/>
    </row>
    <row r="1445" spans="1:11" ht="33" customHeight="1" x14ac:dyDescent="0.2">
      <c r="A1445" s="219">
        <f t="shared" si="43"/>
        <v>1395</v>
      </c>
      <c r="B1445" s="78" t="s">
        <v>2642</v>
      </c>
      <c r="C1445" s="54" t="s">
        <v>2594</v>
      </c>
      <c r="D1445" s="224">
        <v>2017.11</v>
      </c>
      <c r="E1445" s="55" t="s">
        <v>145</v>
      </c>
      <c r="F1445" s="56">
        <v>483</v>
      </c>
      <c r="G1445" s="56">
        <v>1019</v>
      </c>
      <c r="H1445" s="57" t="s">
        <v>42</v>
      </c>
      <c r="I1445" s="58" t="s">
        <v>53</v>
      </c>
      <c r="J1445" s="46"/>
    </row>
    <row r="1446" spans="1:11" ht="33" customHeight="1" x14ac:dyDescent="0.2">
      <c r="A1446" s="219">
        <f t="shared" si="43"/>
        <v>1396</v>
      </c>
      <c r="B1446" s="78" t="s">
        <v>2643</v>
      </c>
      <c r="C1446" s="54" t="s">
        <v>2594</v>
      </c>
      <c r="D1446" s="224">
        <v>2017.11</v>
      </c>
      <c r="E1446" s="55" t="s">
        <v>385</v>
      </c>
      <c r="F1446" s="56">
        <v>1953</v>
      </c>
      <c r="G1446" s="56">
        <v>2007</v>
      </c>
      <c r="H1446" s="57" t="s">
        <v>4</v>
      </c>
      <c r="I1446" s="58" t="s">
        <v>53</v>
      </c>
      <c r="J1446" s="46" t="s">
        <v>2644</v>
      </c>
    </row>
    <row r="1447" spans="1:11" ht="33" customHeight="1" x14ac:dyDescent="0.2">
      <c r="A1447" s="219">
        <f t="shared" si="43"/>
        <v>1397</v>
      </c>
      <c r="B1447" s="78" t="s">
        <v>2645</v>
      </c>
      <c r="C1447" s="54" t="s">
        <v>2594</v>
      </c>
      <c r="D1447" s="224">
        <v>2018.05</v>
      </c>
      <c r="E1447" s="55" t="s">
        <v>85</v>
      </c>
      <c r="F1447" s="56">
        <v>1006</v>
      </c>
      <c r="G1447" s="56">
        <v>2349</v>
      </c>
      <c r="H1447" s="57" t="s">
        <v>4</v>
      </c>
      <c r="I1447" s="58" t="s">
        <v>45</v>
      </c>
      <c r="J1447" s="46"/>
    </row>
    <row r="1448" spans="1:11" ht="33" customHeight="1" x14ac:dyDescent="0.2">
      <c r="A1448" s="219">
        <f t="shared" si="43"/>
        <v>1398</v>
      </c>
      <c r="B1448" s="54" t="s">
        <v>2646</v>
      </c>
      <c r="C1448" s="54" t="s">
        <v>2594</v>
      </c>
      <c r="D1448" s="224">
        <v>2018.12</v>
      </c>
      <c r="E1448" s="96" t="s">
        <v>181</v>
      </c>
      <c r="F1448" s="56">
        <v>362</v>
      </c>
      <c r="G1448" s="56">
        <v>737</v>
      </c>
      <c r="H1448" s="98" t="s">
        <v>30</v>
      </c>
      <c r="I1448" s="94" t="s">
        <v>2647</v>
      </c>
      <c r="J1448" s="46"/>
    </row>
    <row r="1449" spans="1:11" ht="33" customHeight="1" x14ac:dyDescent="0.2">
      <c r="A1449" s="219">
        <f t="shared" si="43"/>
        <v>1399</v>
      </c>
      <c r="B1449" s="54" t="s">
        <v>2648</v>
      </c>
      <c r="C1449" s="54" t="s">
        <v>2594</v>
      </c>
      <c r="D1449" s="224">
        <v>2019.03</v>
      </c>
      <c r="E1449" s="96" t="s">
        <v>611</v>
      </c>
      <c r="F1449" s="56">
        <v>625</v>
      </c>
      <c r="G1449" s="56">
        <v>1269</v>
      </c>
      <c r="H1449" s="183" t="s">
        <v>1035</v>
      </c>
      <c r="I1449" s="94" t="s">
        <v>35</v>
      </c>
    </row>
    <row r="1450" spans="1:11" ht="33" customHeight="1" x14ac:dyDescent="0.2">
      <c r="A1450" s="219">
        <f t="shared" si="43"/>
        <v>1400</v>
      </c>
      <c r="B1450" s="73" t="s">
        <v>2649</v>
      </c>
      <c r="C1450" s="54" t="s">
        <v>2594</v>
      </c>
      <c r="D1450" s="224">
        <v>2019.04</v>
      </c>
      <c r="E1450" s="96" t="s">
        <v>627</v>
      </c>
      <c r="F1450" s="56">
        <v>865</v>
      </c>
      <c r="G1450" s="56">
        <v>1787</v>
      </c>
      <c r="H1450" s="98" t="s">
        <v>43</v>
      </c>
      <c r="I1450" s="166" t="s">
        <v>53</v>
      </c>
      <c r="J1450" s="27" t="s">
        <v>833</v>
      </c>
    </row>
    <row r="1451" spans="1:11" ht="33" customHeight="1" x14ac:dyDescent="0.2">
      <c r="A1451" s="219">
        <f t="shared" si="43"/>
        <v>1401</v>
      </c>
      <c r="B1451" s="54" t="s">
        <v>2650</v>
      </c>
      <c r="C1451" s="130" t="s">
        <v>2594</v>
      </c>
      <c r="D1451" s="255">
        <v>2019.04</v>
      </c>
      <c r="E1451" s="168" t="s">
        <v>627</v>
      </c>
      <c r="F1451" s="60">
        <v>2116</v>
      </c>
      <c r="G1451" s="60">
        <v>4120</v>
      </c>
      <c r="H1451" s="169" t="s">
        <v>43</v>
      </c>
      <c r="I1451" s="94" t="s">
        <v>53</v>
      </c>
      <c r="J1451" s="27" t="s">
        <v>833</v>
      </c>
    </row>
    <row r="1452" spans="1:11" ht="33" customHeight="1" x14ac:dyDescent="0.2">
      <c r="A1452" s="219">
        <f t="shared" si="43"/>
        <v>1402</v>
      </c>
      <c r="B1452" s="54" t="s">
        <v>650</v>
      </c>
      <c r="C1452" s="54" t="s">
        <v>2594</v>
      </c>
      <c r="D1452" s="224">
        <v>2019.06</v>
      </c>
      <c r="E1452" s="96" t="s">
        <v>644</v>
      </c>
      <c r="F1452" s="56">
        <v>1763</v>
      </c>
      <c r="G1452" s="56">
        <v>2797</v>
      </c>
      <c r="H1452" s="183" t="s">
        <v>2651</v>
      </c>
      <c r="I1452" s="94" t="s">
        <v>35</v>
      </c>
    </row>
    <row r="1453" spans="1:11" ht="33" customHeight="1" x14ac:dyDescent="0.2">
      <c r="A1453" s="219">
        <f t="shared" si="43"/>
        <v>1403</v>
      </c>
      <c r="B1453" s="54" t="s">
        <v>2652</v>
      </c>
      <c r="C1453" s="54" t="s">
        <v>2594</v>
      </c>
      <c r="D1453" s="224">
        <v>2019.11</v>
      </c>
      <c r="E1453" s="96" t="s">
        <v>634</v>
      </c>
      <c r="F1453" s="56">
        <v>1682</v>
      </c>
      <c r="G1453" s="56">
        <v>3579</v>
      </c>
      <c r="H1453" s="98" t="s">
        <v>43</v>
      </c>
      <c r="I1453" s="94" t="s">
        <v>53</v>
      </c>
    </row>
    <row r="1454" spans="1:11" ht="33" customHeight="1" x14ac:dyDescent="0.2">
      <c r="A1454" s="219">
        <f t="shared" si="43"/>
        <v>1404</v>
      </c>
      <c r="B1454" s="47" t="s">
        <v>777</v>
      </c>
      <c r="C1454" s="47" t="s">
        <v>2594</v>
      </c>
      <c r="D1454" s="223">
        <v>2020.06</v>
      </c>
      <c r="E1454" s="48" t="s">
        <v>778</v>
      </c>
      <c r="F1454" s="49">
        <v>1696</v>
      </c>
      <c r="G1454" s="49">
        <v>3150</v>
      </c>
      <c r="H1454" s="50" t="s">
        <v>43</v>
      </c>
      <c r="I1454" s="51" t="s">
        <v>53</v>
      </c>
      <c r="J1454" s="27" t="s">
        <v>2653</v>
      </c>
      <c r="K1454" s="231"/>
    </row>
    <row r="1455" spans="1:11" ht="33" customHeight="1" x14ac:dyDescent="0.2">
      <c r="A1455" s="219">
        <f t="shared" si="43"/>
        <v>1405</v>
      </c>
      <c r="B1455" s="47" t="s">
        <v>2654</v>
      </c>
      <c r="C1455" s="47" t="s">
        <v>2594</v>
      </c>
      <c r="D1455" s="223">
        <v>2020.07</v>
      </c>
      <c r="E1455" s="48" t="s">
        <v>787</v>
      </c>
      <c r="F1455" s="49">
        <v>1364</v>
      </c>
      <c r="G1455" s="49">
        <v>1968</v>
      </c>
      <c r="H1455" s="50" t="s">
        <v>43</v>
      </c>
      <c r="I1455" s="51" t="s">
        <v>53</v>
      </c>
      <c r="K1455" s="231"/>
    </row>
    <row r="1456" spans="1:11" ht="33" customHeight="1" x14ac:dyDescent="0.2">
      <c r="A1456" s="219">
        <f t="shared" si="43"/>
        <v>1406</v>
      </c>
      <c r="B1456" s="47" t="s">
        <v>2655</v>
      </c>
      <c r="C1456" s="47" t="s">
        <v>2594</v>
      </c>
      <c r="D1456" s="223">
        <v>2020.07</v>
      </c>
      <c r="E1456" s="48" t="s">
        <v>617</v>
      </c>
      <c r="F1456" s="49">
        <v>1249</v>
      </c>
      <c r="G1456" s="49">
        <v>2313</v>
      </c>
      <c r="H1456" s="50" t="s">
        <v>43</v>
      </c>
      <c r="I1456" s="51" t="s">
        <v>53</v>
      </c>
      <c r="K1456" s="231"/>
    </row>
    <row r="1457" spans="1:11" ht="33" customHeight="1" x14ac:dyDescent="0.2">
      <c r="A1457" s="219">
        <f t="shared" si="43"/>
        <v>1407</v>
      </c>
      <c r="B1457" s="47" t="s">
        <v>2656</v>
      </c>
      <c r="C1457" s="47" t="s">
        <v>2594</v>
      </c>
      <c r="D1457" s="223">
        <v>2020.07</v>
      </c>
      <c r="E1457" s="48" t="s">
        <v>788</v>
      </c>
      <c r="F1457" s="49">
        <v>1357</v>
      </c>
      <c r="G1457" s="49">
        <v>2323</v>
      </c>
      <c r="H1457" s="50" t="s">
        <v>43</v>
      </c>
      <c r="I1457" s="51" t="s">
        <v>53</v>
      </c>
      <c r="K1457" s="231"/>
    </row>
    <row r="1458" spans="1:11" ht="33" customHeight="1" x14ac:dyDescent="0.2">
      <c r="A1458" s="219">
        <f t="shared" si="43"/>
        <v>1408</v>
      </c>
      <c r="B1458" s="47" t="s">
        <v>2657</v>
      </c>
      <c r="C1458" s="47" t="s">
        <v>2594</v>
      </c>
      <c r="D1458" s="223">
        <v>2020.09</v>
      </c>
      <c r="E1458" s="48" t="s">
        <v>811</v>
      </c>
      <c r="F1458" s="49">
        <v>4673</v>
      </c>
      <c r="G1458" s="49">
        <v>7096</v>
      </c>
      <c r="H1458" s="50" t="s">
        <v>43</v>
      </c>
      <c r="I1458" s="51" t="s">
        <v>53</v>
      </c>
      <c r="K1458" s="231"/>
    </row>
    <row r="1459" spans="1:11" ht="33" customHeight="1" x14ac:dyDescent="0.2">
      <c r="A1459" s="219">
        <f t="shared" si="43"/>
        <v>1409</v>
      </c>
      <c r="B1459" s="47" t="s">
        <v>2658</v>
      </c>
      <c r="C1459" s="47" t="s">
        <v>2594</v>
      </c>
      <c r="D1459" s="223">
        <v>2020.11</v>
      </c>
      <c r="E1459" s="48" t="s">
        <v>755</v>
      </c>
      <c r="F1459" s="49">
        <v>1062</v>
      </c>
      <c r="G1459" s="49">
        <v>2057</v>
      </c>
      <c r="H1459" s="50" t="s">
        <v>43</v>
      </c>
      <c r="I1459" s="51" t="s">
        <v>53</v>
      </c>
      <c r="J1459" s="27" t="s">
        <v>801</v>
      </c>
      <c r="K1459" s="231"/>
    </row>
    <row r="1460" spans="1:11" ht="33" customHeight="1" x14ac:dyDescent="0.2">
      <c r="A1460" s="219">
        <f t="shared" si="43"/>
        <v>1410</v>
      </c>
      <c r="B1460" s="47" t="s">
        <v>2762</v>
      </c>
      <c r="C1460" s="47" t="s">
        <v>2763</v>
      </c>
      <c r="D1460" s="47" t="s">
        <v>2751</v>
      </c>
      <c r="E1460" s="48" t="s">
        <v>110</v>
      </c>
      <c r="F1460" s="49">
        <v>1769</v>
      </c>
      <c r="G1460" s="49">
        <v>3574</v>
      </c>
      <c r="H1460" s="50" t="s">
        <v>43</v>
      </c>
      <c r="I1460" s="156" t="s">
        <v>53</v>
      </c>
      <c r="J1460" s="27" t="s">
        <v>800</v>
      </c>
      <c r="K1460" s="231"/>
    </row>
    <row r="1461" spans="1:11" ht="33" customHeight="1" x14ac:dyDescent="0.2">
      <c r="A1461" s="377" t="s">
        <v>837</v>
      </c>
      <c r="B1461" s="375"/>
      <c r="C1461" s="375"/>
      <c r="D1461" s="375"/>
      <c r="E1461" s="375"/>
      <c r="F1461" s="375"/>
      <c r="G1461" s="375"/>
      <c r="H1461" s="375"/>
      <c r="I1461" s="375"/>
      <c r="J1461" s="376"/>
    </row>
    <row r="1462" spans="1:11" ht="33" customHeight="1" x14ac:dyDescent="0.2">
      <c r="A1462" s="228">
        <f>ROW()-51</f>
        <v>1411</v>
      </c>
      <c r="B1462" s="47" t="s">
        <v>55</v>
      </c>
      <c r="C1462" s="54" t="s">
        <v>2659</v>
      </c>
      <c r="D1462" s="224">
        <v>2010.08</v>
      </c>
      <c r="E1462" s="48" t="s">
        <v>135</v>
      </c>
      <c r="F1462" s="49">
        <v>1602</v>
      </c>
      <c r="G1462" s="49">
        <v>2755</v>
      </c>
      <c r="H1462" s="156" t="s">
        <v>4</v>
      </c>
      <c r="I1462" s="156" t="s">
        <v>53</v>
      </c>
    </row>
    <row r="1463" spans="1:11" ht="33" customHeight="1" x14ac:dyDescent="0.2">
      <c r="A1463" s="228">
        <f t="shared" ref="A1463:A1493" si="44">ROW()-51</f>
        <v>1412</v>
      </c>
      <c r="B1463" s="129" t="s">
        <v>2660</v>
      </c>
      <c r="C1463" s="130" t="s">
        <v>835</v>
      </c>
      <c r="D1463" s="255">
        <v>2011.03</v>
      </c>
      <c r="E1463" s="131" t="s">
        <v>188</v>
      </c>
      <c r="F1463" s="132">
        <v>1386</v>
      </c>
      <c r="G1463" s="132">
        <v>2733</v>
      </c>
      <c r="H1463" s="133" t="s">
        <v>1143</v>
      </c>
      <c r="I1463" s="334" t="s">
        <v>53</v>
      </c>
      <c r="J1463" s="221"/>
    </row>
    <row r="1464" spans="1:11" ht="33" customHeight="1" x14ac:dyDescent="0.2">
      <c r="A1464" s="228">
        <f t="shared" si="44"/>
        <v>1413</v>
      </c>
      <c r="B1464" s="47" t="s">
        <v>2661</v>
      </c>
      <c r="C1464" s="54" t="s">
        <v>2662</v>
      </c>
      <c r="D1464" s="224">
        <v>2011.06</v>
      </c>
      <c r="E1464" s="48" t="s">
        <v>416</v>
      </c>
      <c r="F1464" s="49">
        <v>1732</v>
      </c>
      <c r="G1464" s="49">
        <v>3481</v>
      </c>
      <c r="H1464" s="50" t="s">
        <v>2</v>
      </c>
      <c r="I1464" s="156" t="s">
        <v>53</v>
      </c>
    </row>
    <row r="1465" spans="1:11" ht="33" customHeight="1" x14ac:dyDescent="0.2">
      <c r="A1465" s="228">
        <f t="shared" si="44"/>
        <v>1414</v>
      </c>
      <c r="B1465" s="47" t="s">
        <v>2663</v>
      </c>
      <c r="C1465" s="54" t="s">
        <v>2664</v>
      </c>
      <c r="D1465" s="224" t="s">
        <v>2665</v>
      </c>
      <c r="E1465" s="48" t="s">
        <v>393</v>
      </c>
      <c r="F1465" s="49">
        <v>535</v>
      </c>
      <c r="G1465" s="49">
        <v>808</v>
      </c>
      <c r="H1465" s="50" t="s">
        <v>859</v>
      </c>
      <c r="I1465" s="156" t="s">
        <v>53</v>
      </c>
    </row>
    <row r="1466" spans="1:11" ht="33" customHeight="1" x14ac:dyDescent="0.2">
      <c r="A1466" s="228">
        <f t="shared" si="44"/>
        <v>1415</v>
      </c>
      <c r="B1466" s="47" t="s">
        <v>2666</v>
      </c>
      <c r="C1466" s="130" t="s">
        <v>2667</v>
      </c>
      <c r="D1466" s="223">
        <v>2012.09</v>
      </c>
      <c r="E1466" s="48" t="s">
        <v>319</v>
      </c>
      <c r="F1466" s="49">
        <v>989</v>
      </c>
      <c r="G1466" s="49">
        <v>2034</v>
      </c>
      <c r="H1466" s="50" t="s">
        <v>1183</v>
      </c>
      <c r="I1466" s="156" t="s">
        <v>53</v>
      </c>
    </row>
    <row r="1467" spans="1:11" ht="33" customHeight="1" x14ac:dyDescent="0.2">
      <c r="A1467" s="228">
        <f t="shared" si="44"/>
        <v>1416</v>
      </c>
      <c r="B1467" s="218" t="s">
        <v>2668</v>
      </c>
      <c r="C1467" s="54" t="s">
        <v>2669</v>
      </c>
      <c r="D1467" s="224">
        <v>2012.11</v>
      </c>
      <c r="E1467" s="48" t="s">
        <v>368</v>
      </c>
      <c r="F1467" s="49">
        <v>967</v>
      </c>
      <c r="G1467" s="49">
        <v>3047</v>
      </c>
      <c r="H1467" s="50" t="s">
        <v>922</v>
      </c>
      <c r="I1467" s="156" t="s">
        <v>53</v>
      </c>
    </row>
    <row r="1468" spans="1:11" ht="33" customHeight="1" x14ac:dyDescent="0.2">
      <c r="A1468" s="228">
        <f t="shared" si="44"/>
        <v>1417</v>
      </c>
      <c r="B1468" s="54" t="s">
        <v>2670</v>
      </c>
      <c r="C1468" s="54" t="s">
        <v>2667</v>
      </c>
      <c r="D1468" s="223">
        <v>2013.09</v>
      </c>
      <c r="E1468" s="48" t="s">
        <v>353</v>
      </c>
      <c r="F1468" s="49">
        <v>1706</v>
      </c>
      <c r="G1468" s="49">
        <v>4233</v>
      </c>
      <c r="H1468" s="50" t="s">
        <v>2671</v>
      </c>
      <c r="I1468" s="156" t="s">
        <v>53</v>
      </c>
    </row>
    <row r="1469" spans="1:11" ht="33" customHeight="1" x14ac:dyDescent="0.2">
      <c r="A1469" s="228">
        <f t="shared" si="44"/>
        <v>1418</v>
      </c>
      <c r="B1469" s="54" t="s">
        <v>2672</v>
      </c>
      <c r="C1469" s="54" t="s">
        <v>2673</v>
      </c>
      <c r="D1469" s="224">
        <v>2014.04</v>
      </c>
      <c r="E1469" s="135" t="s">
        <v>125</v>
      </c>
      <c r="F1469" s="136">
        <v>3664</v>
      </c>
      <c r="G1469" s="49">
        <v>3995</v>
      </c>
      <c r="H1469" s="50" t="s">
        <v>2</v>
      </c>
      <c r="I1469" s="156" t="s">
        <v>53</v>
      </c>
      <c r="J1469" s="45"/>
    </row>
    <row r="1470" spans="1:11" ht="33" customHeight="1" x14ac:dyDescent="0.2">
      <c r="A1470" s="228">
        <f t="shared" si="44"/>
        <v>1419</v>
      </c>
      <c r="B1470" s="47" t="s">
        <v>2674</v>
      </c>
      <c r="C1470" s="54" t="s">
        <v>2675</v>
      </c>
      <c r="D1470" s="224">
        <v>2014.08</v>
      </c>
      <c r="E1470" s="48" t="s">
        <v>292</v>
      </c>
      <c r="F1470" s="49">
        <v>1053</v>
      </c>
      <c r="G1470" s="49">
        <v>2208</v>
      </c>
      <c r="H1470" s="50" t="s">
        <v>1117</v>
      </c>
      <c r="I1470" s="156" t="s">
        <v>53</v>
      </c>
    </row>
    <row r="1471" spans="1:11" ht="33" customHeight="1" x14ac:dyDescent="0.2">
      <c r="A1471" s="228">
        <f t="shared" si="44"/>
        <v>1420</v>
      </c>
      <c r="B1471" s="47" t="s">
        <v>2676</v>
      </c>
      <c r="C1471" s="54" t="s">
        <v>2677</v>
      </c>
      <c r="D1471" s="224">
        <v>2014.08</v>
      </c>
      <c r="E1471" s="48" t="s">
        <v>135</v>
      </c>
      <c r="F1471" s="49">
        <v>3090</v>
      </c>
      <c r="G1471" s="49">
        <v>6098</v>
      </c>
      <c r="H1471" s="50" t="s">
        <v>2606</v>
      </c>
      <c r="I1471" s="156" t="s">
        <v>53</v>
      </c>
    </row>
    <row r="1472" spans="1:11" ht="33" customHeight="1" x14ac:dyDescent="0.2">
      <c r="A1472" s="228">
        <f t="shared" si="44"/>
        <v>1421</v>
      </c>
      <c r="B1472" s="47" t="s">
        <v>2678</v>
      </c>
      <c r="C1472" s="54" t="s">
        <v>2679</v>
      </c>
      <c r="D1472" s="224">
        <v>2014.09</v>
      </c>
      <c r="E1472" s="48" t="s">
        <v>299</v>
      </c>
      <c r="F1472" s="49">
        <v>2718</v>
      </c>
      <c r="G1472" s="49">
        <v>7025</v>
      </c>
      <c r="H1472" s="50" t="s">
        <v>2680</v>
      </c>
      <c r="I1472" s="156" t="s">
        <v>53</v>
      </c>
    </row>
    <row r="1473" spans="1:10" ht="33" customHeight="1" x14ac:dyDescent="0.2">
      <c r="A1473" s="228">
        <f t="shared" si="44"/>
        <v>1422</v>
      </c>
      <c r="B1473" s="47" t="s">
        <v>2681</v>
      </c>
      <c r="C1473" s="54" t="s">
        <v>2682</v>
      </c>
      <c r="D1473" s="224">
        <v>2014.11</v>
      </c>
      <c r="E1473" s="48" t="s">
        <v>305</v>
      </c>
      <c r="F1473" s="49">
        <v>1085</v>
      </c>
      <c r="G1473" s="49">
        <v>2315</v>
      </c>
      <c r="H1473" s="50" t="s">
        <v>2683</v>
      </c>
      <c r="I1473" s="156" t="s">
        <v>53</v>
      </c>
    </row>
    <row r="1474" spans="1:10" ht="33" customHeight="1" x14ac:dyDescent="0.2">
      <c r="A1474" s="228">
        <f t="shared" si="44"/>
        <v>1423</v>
      </c>
      <c r="B1474" s="47" t="s">
        <v>2684</v>
      </c>
      <c r="C1474" s="54" t="s">
        <v>835</v>
      </c>
      <c r="D1474" s="224">
        <v>2014.11</v>
      </c>
      <c r="E1474" s="48" t="s">
        <v>296</v>
      </c>
      <c r="F1474" s="49">
        <v>1061</v>
      </c>
      <c r="G1474" s="49">
        <v>1459</v>
      </c>
      <c r="H1474" s="50" t="s">
        <v>2685</v>
      </c>
      <c r="I1474" s="156" t="s">
        <v>53</v>
      </c>
    </row>
    <row r="1475" spans="1:10" ht="33" customHeight="1" x14ac:dyDescent="0.2">
      <c r="A1475" s="228">
        <f t="shared" si="44"/>
        <v>1424</v>
      </c>
      <c r="B1475" s="47" t="s">
        <v>2686</v>
      </c>
      <c r="C1475" s="54" t="s">
        <v>2677</v>
      </c>
      <c r="D1475" s="224">
        <v>2014.12</v>
      </c>
      <c r="E1475" s="48" t="s">
        <v>292</v>
      </c>
      <c r="F1475" s="49">
        <v>447</v>
      </c>
      <c r="G1475" s="49">
        <v>905</v>
      </c>
      <c r="H1475" s="50" t="s">
        <v>928</v>
      </c>
      <c r="I1475" s="156" t="s">
        <v>53</v>
      </c>
    </row>
    <row r="1476" spans="1:10" ht="33" customHeight="1" x14ac:dyDescent="0.2">
      <c r="A1476" s="228">
        <f t="shared" si="44"/>
        <v>1425</v>
      </c>
      <c r="B1476" s="54" t="s">
        <v>2687</v>
      </c>
      <c r="C1476" s="28" t="s">
        <v>2669</v>
      </c>
      <c r="D1476" s="224">
        <v>2015.02</v>
      </c>
      <c r="E1476" s="55" t="s">
        <v>169</v>
      </c>
      <c r="F1476" s="56">
        <v>224</v>
      </c>
      <c r="G1476" s="56">
        <v>395</v>
      </c>
      <c r="H1476" s="50" t="s">
        <v>932</v>
      </c>
      <c r="I1476" s="199" t="s">
        <v>53</v>
      </c>
      <c r="J1476" s="46"/>
    </row>
    <row r="1477" spans="1:10" ht="33" customHeight="1" x14ac:dyDescent="0.2">
      <c r="A1477" s="228">
        <f t="shared" si="44"/>
        <v>1426</v>
      </c>
      <c r="B1477" s="54" t="s">
        <v>2688</v>
      </c>
      <c r="C1477" s="28" t="s">
        <v>2659</v>
      </c>
      <c r="D1477" s="224">
        <v>2015.04</v>
      </c>
      <c r="E1477" s="55" t="s">
        <v>267</v>
      </c>
      <c r="F1477" s="56">
        <v>856</v>
      </c>
      <c r="G1477" s="56">
        <v>1749</v>
      </c>
      <c r="H1477" s="57" t="s">
        <v>1216</v>
      </c>
      <c r="I1477" s="199" t="s">
        <v>53</v>
      </c>
      <c r="J1477" s="46"/>
    </row>
    <row r="1478" spans="1:10" ht="33" customHeight="1" x14ac:dyDescent="0.2">
      <c r="A1478" s="228">
        <f t="shared" si="44"/>
        <v>1427</v>
      </c>
      <c r="B1478" s="54" t="s">
        <v>2689</v>
      </c>
      <c r="C1478" s="54" t="s">
        <v>2667</v>
      </c>
      <c r="D1478" s="224">
        <v>2015.05</v>
      </c>
      <c r="E1478" s="55" t="s">
        <v>269</v>
      </c>
      <c r="F1478" s="56">
        <v>1118</v>
      </c>
      <c r="G1478" s="56">
        <v>2086</v>
      </c>
      <c r="H1478" s="57" t="s">
        <v>2690</v>
      </c>
      <c r="I1478" s="199" t="s">
        <v>2691</v>
      </c>
      <c r="J1478" s="45"/>
    </row>
    <row r="1479" spans="1:10" ht="33" customHeight="1" x14ac:dyDescent="0.2">
      <c r="A1479" s="228">
        <f t="shared" si="44"/>
        <v>1428</v>
      </c>
      <c r="B1479" s="54" t="s">
        <v>2692</v>
      </c>
      <c r="C1479" s="54" t="s">
        <v>2693</v>
      </c>
      <c r="D1479" s="224">
        <v>2015.08</v>
      </c>
      <c r="E1479" s="55" t="s">
        <v>288</v>
      </c>
      <c r="F1479" s="56">
        <v>1186</v>
      </c>
      <c r="G1479" s="56">
        <v>2572</v>
      </c>
      <c r="H1479" s="57" t="s">
        <v>2694</v>
      </c>
      <c r="I1479" s="199" t="s">
        <v>53</v>
      </c>
      <c r="J1479" s="46"/>
    </row>
    <row r="1480" spans="1:10" ht="33" customHeight="1" x14ac:dyDescent="0.2">
      <c r="A1480" s="228">
        <f t="shared" si="44"/>
        <v>1429</v>
      </c>
      <c r="B1480" s="54" t="s">
        <v>2695</v>
      </c>
      <c r="C1480" s="54" t="s">
        <v>2675</v>
      </c>
      <c r="D1480" s="224">
        <v>2016.07</v>
      </c>
      <c r="E1480" s="55" t="s">
        <v>213</v>
      </c>
      <c r="F1480" s="56">
        <v>973</v>
      </c>
      <c r="G1480" s="56">
        <v>2083</v>
      </c>
      <c r="H1480" s="57" t="s">
        <v>4</v>
      </c>
      <c r="I1480" s="199" t="s">
        <v>53</v>
      </c>
      <c r="J1480" s="215"/>
    </row>
    <row r="1481" spans="1:10" ht="33" customHeight="1" x14ac:dyDescent="0.2">
      <c r="A1481" s="228">
        <f t="shared" si="44"/>
        <v>1430</v>
      </c>
      <c r="B1481" s="54" t="s">
        <v>2696</v>
      </c>
      <c r="C1481" s="54" t="s">
        <v>2697</v>
      </c>
      <c r="D1481" s="224">
        <v>2016.08</v>
      </c>
      <c r="E1481" s="55" t="s">
        <v>151</v>
      </c>
      <c r="F1481" s="56">
        <v>494</v>
      </c>
      <c r="G1481" s="56">
        <v>995</v>
      </c>
      <c r="H1481" s="57" t="s">
        <v>4</v>
      </c>
      <c r="I1481" s="199" t="s">
        <v>53</v>
      </c>
      <c r="J1481" s="335"/>
    </row>
    <row r="1482" spans="1:10" ht="33" customHeight="1" x14ac:dyDescent="0.2">
      <c r="A1482" s="228">
        <f t="shared" si="44"/>
        <v>1431</v>
      </c>
      <c r="B1482" s="54" t="s">
        <v>2698</v>
      </c>
      <c r="C1482" s="54" t="s">
        <v>2693</v>
      </c>
      <c r="D1482" s="224">
        <v>2016.08</v>
      </c>
      <c r="E1482" s="55" t="s">
        <v>129</v>
      </c>
      <c r="F1482" s="56">
        <v>2038</v>
      </c>
      <c r="G1482" s="56">
        <v>4193</v>
      </c>
      <c r="H1482" s="57" t="s">
        <v>4</v>
      </c>
      <c r="I1482" s="199" t="s">
        <v>53</v>
      </c>
      <c r="J1482" s="336"/>
    </row>
    <row r="1483" spans="1:10" ht="33" customHeight="1" x14ac:dyDescent="0.2">
      <c r="A1483" s="228">
        <f t="shared" si="44"/>
        <v>1432</v>
      </c>
      <c r="B1483" s="54" t="s">
        <v>2699</v>
      </c>
      <c r="C1483" s="54" t="s">
        <v>2662</v>
      </c>
      <c r="D1483" s="224" t="s">
        <v>978</v>
      </c>
      <c r="E1483" s="55" t="s">
        <v>191</v>
      </c>
      <c r="F1483" s="56">
        <v>1531</v>
      </c>
      <c r="G1483" s="56">
        <v>2965</v>
      </c>
      <c r="H1483" s="57" t="s">
        <v>4</v>
      </c>
      <c r="I1483" s="199" t="s">
        <v>53</v>
      </c>
      <c r="J1483" s="215"/>
    </row>
    <row r="1484" spans="1:10" ht="33" customHeight="1" x14ac:dyDescent="0.2">
      <c r="A1484" s="228">
        <f t="shared" si="44"/>
        <v>1433</v>
      </c>
      <c r="B1484" s="54" t="s">
        <v>2700</v>
      </c>
      <c r="C1484" s="54" t="s">
        <v>2693</v>
      </c>
      <c r="D1484" s="224">
        <v>2016.11</v>
      </c>
      <c r="E1484" s="55" t="s">
        <v>201</v>
      </c>
      <c r="F1484" s="67">
        <v>2379</v>
      </c>
      <c r="G1484" s="68">
        <v>4838</v>
      </c>
      <c r="H1484" s="69" t="s">
        <v>1148</v>
      </c>
      <c r="I1484" s="69" t="s">
        <v>53</v>
      </c>
      <c r="J1484" s="215"/>
    </row>
    <row r="1485" spans="1:10" ht="33" customHeight="1" x14ac:dyDescent="0.2">
      <c r="A1485" s="228">
        <f t="shared" si="44"/>
        <v>1434</v>
      </c>
      <c r="B1485" s="54" t="s">
        <v>2701</v>
      </c>
      <c r="C1485" s="54" t="s">
        <v>2702</v>
      </c>
      <c r="D1485" s="224">
        <v>2016.11</v>
      </c>
      <c r="E1485" s="55" t="s">
        <v>190</v>
      </c>
      <c r="F1485" s="67">
        <v>512</v>
      </c>
      <c r="G1485" s="68">
        <v>1344</v>
      </c>
      <c r="H1485" s="57" t="s">
        <v>4</v>
      </c>
      <c r="I1485" s="69" t="s">
        <v>53</v>
      </c>
      <c r="J1485" s="215"/>
    </row>
    <row r="1486" spans="1:10" ht="33" customHeight="1" x14ac:dyDescent="0.2">
      <c r="A1486" s="228">
        <f t="shared" si="44"/>
        <v>1435</v>
      </c>
      <c r="B1486" s="54" t="s">
        <v>2703</v>
      </c>
      <c r="C1486" s="54" t="s">
        <v>2704</v>
      </c>
      <c r="D1486" s="224">
        <v>2016.12</v>
      </c>
      <c r="E1486" s="55" t="s">
        <v>140</v>
      </c>
      <c r="F1486" s="67">
        <v>544</v>
      </c>
      <c r="G1486" s="68">
        <v>1137</v>
      </c>
      <c r="H1486" s="57" t="s">
        <v>42</v>
      </c>
      <c r="I1486" s="69" t="s">
        <v>53</v>
      </c>
      <c r="J1486" s="215"/>
    </row>
    <row r="1487" spans="1:10" ht="33" customHeight="1" x14ac:dyDescent="0.2">
      <c r="A1487" s="228">
        <f t="shared" si="44"/>
        <v>1436</v>
      </c>
      <c r="B1487" s="54" t="s">
        <v>2705</v>
      </c>
      <c r="C1487" s="54" t="s">
        <v>2697</v>
      </c>
      <c r="D1487" s="224">
        <v>2017.03</v>
      </c>
      <c r="E1487" s="55" t="s">
        <v>112</v>
      </c>
      <c r="F1487" s="67">
        <v>1301</v>
      </c>
      <c r="G1487" s="56">
        <v>2116</v>
      </c>
      <c r="H1487" s="69" t="s">
        <v>2706</v>
      </c>
      <c r="I1487" s="69" t="s">
        <v>53</v>
      </c>
      <c r="J1487" s="215"/>
    </row>
    <row r="1488" spans="1:10" ht="33" customHeight="1" x14ac:dyDescent="0.2">
      <c r="A1488" s="228">
        <f t="shared" si="44"/>
        <v>1437</v>
      </c>
      <c r="B1488" s="54" t="s">
        <v>2707</v>
      </c>
      <c r="C1488" s="54" t="s">
        <v>2708</v>
      </c>
      <c r="D1488" s="224">
        <v>2017.05</v>
      </c>
      <c r="E1488" s="55" t="s">
        <v>129</v>
      </c>
      <c r="F1488" s="56">
        <v>1487</v>
      </c>
      <c r="G1488" s="56">
        <v>3132</v>
      </c>
      <c r="H1488" s="57" t="s">
        <v>4</v>
      </c>
      <c r="I1488" s="69" t="s">
        <v>53</v>
      </c>
      <c r="J1488" s="215"/>
    </row>
    <row r="1489" spans="1:11" ht="33" customHeight="1" x14ac:dyDescent="0.2">
      <c r="A1489" s="228">
        <f t="shared" si="44"/>
        <v>1438</v>
      </c>
      <c r="B1489" s="54" t="s">
        <v>2709</v>
      </c>
      <c r="C1489" s="54" t="s">
        <v>2710</v>
      </c>
      <c r="D1489" s="224">
        <v>2017.05</v>
      </c>
      <c r="E1489" s="55" t="s">
        <v>121</v>
      </c>
      <c r="F1489" s="56">
        <v>1309</v>
      </c>
      <c r="G1489" s="56">
        <v>2924</v>
      </c>
      <c r="H1489" s="57" t="s">
        <v>4</v>
      </c>
      <c r="I1489" s="69" t="s">
        <v>53</v>
      </c>
      <c r="J1489" s="215"/>
    </row>
    <row r="1490" spans="1:11" ht="33" customHeight="1" x14ac:dyDescent="0.2">
      <c r="A1490" s="228">
        <f t="shared" si="44"/>
        <v>1439</v>
      </c>
      <c r="B1490" s="78" t="s">
        <v>2711</v>
      </c>
      <c r="C1490" s="54" t="s">
        <v>2693</v>
      </c>
      <c r="D1490" s="224">
        <v>2017.11</v>
      </c>
      <c r="E1490" s="55" t="s">
        <v>514</v>
      </c>
      <c r="F1490" s="56">
        <v>601</v>
      </c>
      <c r="G1490" s="56">
        <v>1035</v>
      </c>
      <c r="H1490" s="57" t="s">
        <v>4</v>
      </c>
      <c r="I1490" s="199" t="s">
        <v>53</v>
      </c>
      <c r="J1490" s="215"/>
    </row>
    <row r="1491" spans="1:11" ht="33" customHeight="1" x14ac:dyDescent="0.2">
      <c r="A1491" s="228">
        <f t="shared" si="44"/>
        <v>1440</v>
      </c>
      <c r="B1491" s="78" t="s">
        <v>2712</v>
      </c>
      <c r="C1491" s="54" t="s">
        <v>2713</v>
      </c>
      <c r="D1491" s="224">
        <v>2018.02</v>
      </c>
      <c r="E1491" s="55" t="s">
        <v>126</v>
      </c>
      <c r="F1491" s="56">
        <v>878</v>
      </c>
      <c r="G1491" s="56">
        <v>1960</v>
      </c>
      <c r="H1491" s="57" t="s">
        <v>4</v>
      </c>
      <c r="I1491" s="199" t="s">
        <v>2714</v>
      </c>
      <c r="J1491" s="214"/>
    </row>
    <row r="1492" spans="1:11" ht="33" customHeight="1" x14ac:dyDescent="0.2">
      <c r="A1492" s="228">
        <f>ROW()-51</f>
        <v>1441</v>
      </c>
      <c r="B1492" s="47" t="s">
        <v>2715</v>
      </c>
      <c r="C1492" s="47" t="s">
        <v>806</v>
      </c>
      <c r="D1492" s="223">
        <v>2020.09</v>
      </c>
      <c r="E1492" s="48" t="s">
        <v>807</v>
      </c>
      <c r="F1492" s="49">
        <v>6656</v>
      </c>
      <c r="G1492" s="49">
        <v>14917</v>
      </c>
      <c r="H1492" s="98" t="s">
        <v>54</v>
      </c>
      <c r="I1492" s="156" t="s">
        <v>675</v>
      </c>
      <c r="J1492" s="214"/>
    </row>
    <row r="1493" spans="1:11" ht="32.4" x14ac:dyDescent="0.2">
      <c r="A1493" s="228">
        <f t="shared" si="44"/>
        <v>1442</v>
      </c>
      <c r="B1493" s="47" t="s">
        <v>825</v>
      </c>
      <c r="C1493" s="47" t="s">
        <v>806</v>
      </c>
      <c r="D1493" s="223" t="s">
        <v>820</v>
      </c>
      <c r="E1493" s="48" t="s">
        <v>551</v>
      </c>
      <c r="F1493" s="49">
        <v>5095</v>
      </c>
      <c r="G1493" s="49">
        <v>10446</v>
      </c>
      <c r="H1493" s="50" t="s">
        <v>43</v>
      </c>
      <c r="I1493" s="156" t="s">
        <v>53</v>
      </c>
    </row>
    <row r="1494" spans="1:11" ht="32.4" x14ac:dyDescent="0.2">
      <c r="A1494" s="228">
        <f>ROW()-51</f>
        <v>1443</v>
      </c>
      <c r="B1494" s="47" t="s">
        <v>2735</v>
      </c>
      <c r="C1494" s="47" t="s">
        <v>806</v>
      </c>
      <c r="D1494" s="223">
        <v>2020.12</v>
      </c>
      <c r="E1494" s="48" t="s">
        <v>2732</v>
      </c>
      <c r="F1494" s="49">
        <v>3075</v>
      </c>
      <c r="G1494" s="49">
        <v>7422</v>
      </c>
      <c r="H1494" s="50" t="s">
        <v>54</v>
      </c>
      <c r="I1494" s="156" t="s">
        <v>53</v>
      </c>
      <c r="J1494" s="27" t="s">
        <v>801</v>
      </c>
    </row>
    <row r="1495" spans="1:11" ht="33" customHeight="1" x14ac:dyDescent="0.2">
      <c r="A1495" s="360" t="s">
        <v>2777</v>
      </c>
      <c r="B1495" s="361"/>
      <c r="C1495" s="361"/>
      <c r="D1495" s="361"/>
      <c r="E1495" s="361"/>
      <c r="F1495" s="361"/>
      <c r="G1495" s="361"/>
      <c r="H1495" s="361"/>
      <c r="I1495" s="361"/>
      <c r="J1495" s="362"/>
    </row>
    <row r="1496" spans="1:11" ht="33" thickBot="1" x14ac:dyDescent="0.25">
      <c r="A1496" s="355">
        <f>ROW()-52</f>
        <v>1444</v>
      </c>
      <c r="B1496" s="337" t="s">
        <v>2778</v>
      </c>
      <c r="C1496" s="337" t="s">
        <v>2776</v>
      </c>
      <c r="D1496" s="337" t="s">
        <v>2766</v>
      </c>
      <c r="E1496" s="339" t="s">
        <v>441</v>
      </c>
      <c r="F1496" s="340">
        <v>32</v>
      </c>
      <c r="G1496" s="340">
        <v>70</v>
      </c>
      <c r="H1496" s="341" t="s">
        <v>579</v>
      </c>
      <c r="I1496" s="342" t="s">
        <v>579</v>
      </c>
      <c r="J1496" s="354"/>
      <c r="K1496" s="1"/>
    </row>
    <row r="1497" spans="1:11" ht="32.4" x14ac:dyDescent="0.2">
      <c r="A1497" s="346"/>
      <c r="B1497" s="347"/>
      <c r="C1497" s="347"/>
      <c r="D1497" s="348"/>
      <c r="E1497" s="349"/>
      <c r="F1497" s="350"/>
      <c r="G1497" s="350"/>
      <c r="H1497" s="351"/>
      <c r="I1497" s="352"/>
      <c r="J1497" s="353"/>
    </row>
    <row r="1498" spans="1:11" ht="32.4" x14ac:dyDescent="0.2"/>
    <row r="1499" spans="1:11" ht="32.4" x14ac:dyDescent="0.2"/>
    <row r="1500" spans="1:11" ht="32.4" x14ac:dyDescent="0.2"/>
    <row r="1501" spans="1:11" ht="32.4" x14ac:dyDescent="0.2"/>
    <row r="1502" spans="1:11" ht="32.4" x14ac:dyDescent="0.2"/>
  </sheetData>
  <mergeCells count="57">
    <mergeCell ref="A1405:J1405"/>
    <mergeCell ref="A1461:J1461"/>
    <mergeCell ref="A1260:J1260"/>
    <mergeCell ref="A1265:J1265"/>
    <mergeCell ref="A1301:J1301"/>
    <mergeCell ref="A1377:J1377"/>
    <mergeCell ref="A1399:J1399"/>
    <mergeCell ref="A1402:J1402"/>
    <mergeCell ref="A1257:J1257"/>
    <mergeCell ref="A694:J694"/>
    <mergeCell ref="A697:J697"/>
    <mergeCell ref="A883:J883"/>
    <mergeCell ref="A888:J888"/>
    <mergeCell ref="A1065:J1065"/>
    <mergeCell ref="A1086:J1086"/>
    <mergeCell ref="A1093:J1093"/>
    <mergeCell ref="A1110:J1110"/>
    <mergeCell ref="A1245:J1245"/>
    <mergeCell ref="A1252:J1252"/>
    <mergeCell ref="A1255:J1255"/>
    <mergeCell ref="A608:J608"/>
    <mergeCell ref="A628:J628"/>
    <mergeCell ref="A630:J630"/>
    <mergeCell ref="A675:J675"/>
    <mergeCell ref="A452:J452"/>
    <mergeCell ref="A472:J472"/>
    <mergeCell ref="A593:J593"/>
    <mergeCell ref="A598:J598"/>
    <mergeCell ref="A600:J600"/>
    <mergeCell ref="A605:J605"/>
    <mergeCell ref="H3:H4"/>
    <mergeCell ref="I3:I4"/>
    <mergeCell ref="J3:J4"/>
    <mergeCell ref="A5:J5"/>
    <mergeCell ref="A24:J24"/>
    <mergeCell ref="A2:E2"/>
    <mergeCell ref="A3:A4"/>
    <mergeCell ref="B3:B4"/>
    <mergeCell ref="C3:C4"/>
    <mergeCell ref="D3:D4"/>
    <mergeCell ref="E3:E4"/>
    <mergeCell ref="A160:J160"/>
    <mergeCell ref="A1495:J1495"/>
    <mergeCell ref="A44:J44"/>
    <mergeCell ref="A148:J148"/>
    <mergeCell ref="A41:J41"/>
    <mergeCell ref="A166:J166"/>
    <mergeCell ref="A182:J182"/>
    <mergeCell ref="A201:J201"/>
    <mergeCell ref="A210:J210"/>
    <mergeCell ref="A232:J232"/>
    <mergeCell ref="A239:J239"/>
    <mergeCell ref="A242:J242"/>
    <mergeCell ref="A244:J244"/>
    <mergeCell ref="A690:J690"/>
    <mergeCell ref="A459:J459"/>
    <mergeCell ref="A462:J462"/>
  </mergeCells>
  <phoneticPr fontId="2"/>
  <dataValidations count="4">
    <dataValidation type="list" allowBlank="1" showInputMessage="1" showErrorMessage="1" sqref="C1462:C1465 WVK984519:WVK985629 WLO984519:WLO985629 WBS984519:WBS985629 VRW984519:VRW985629 VIA984519:VIA985629 UYE984519:UYE985629 UOI984519:UOI985629 UEM984519:UEM985629 TUQ984519:TUQ985629 TKU984519:TKU985629 TAY984519:TAY985629 SRC984519:SRC985629 SHG984519:SHG985629 RXK984519:RXK985629 RNO984519:RNO985629 RDS984519:RDS985629 QTW984519:QTW985629 QKA984519:QKA985629 QAE984519:QAE985629 PQI984519:PQI985629 PGM984519:PGM985629 OWQ984519:OWQ985629 OMU984519:OMU985629 OCY984519:OCY985629 NTC984519:NTC985629 NJG984519:NJG985629 MZK984519:MZK985629 MPO984519:MPO985629 MFS984519:MFS985629 LVW984519:LVW985629 LMA984519:LMA985629 LCE984519:LCE985629 KSI984519:KSI985629 KIM984519:KIM985629 JYQ984519:JYQ985629 JOU984519:JOU985629 JEY984519:JEY985629 IVC984519:IVC985629 ILG984519:ILG985629 IBK984519:IBK985629 HRO984519:HRO985629 HHS984519:HHS985629 GXW984519:GXW985629 GOA984519:GOA985629 GEE984519:GEE985629 FUI984519:FUI985629 FKM984519:FKM985629 FAQ984519:FAQ985629 EQU984519:EQU985629 EGY984519:EGY985629 DXC984519:DXC985629 DNG984519:DNG985629 DDK984519:DDK985629 CTO984519:CTO985629 CJS984519:CJS985629 BZW984519:BZW985629 BQA984519:BQA985629 BGE984519:BGE985629 AWI984519:AWI985629 AMM984519:AMM985629 ACQ984519:ACQ985629 SU984519:SU985629 IY984519:IY985629 C984519:C985629 WVK918983:WVK920093 WLO918983:WLO920093 WBS918983:WBS920093 VRW918983:VRW920093 VIA918983:VIA920093 UYE918983:UYE920093 UOI918983:UOI920093 UEM918983:UEM920093 TUQ918983:TUQ920093 TKU918983:TKU920093 TAY918983:TAY920093 SRC918983:SRC920093 SHG918983:SHG920093 RXK918983:RXK920093 RNO918983:RNO920093 RDS918983:RDS920093 QTW918983:QTW920093 QKA918983:QKA920093 QAE918983:QAE920093 PQI918983:PQI920093 PGM918983:PGM920093 OWQ918983:OWQ920093 OMU918983:OMU920093 OCY918983:OCY920093 NTC918983:NTC920093 NJG918983:NJG920093 MZK918983:MZK920093 MPO918983:MPO920093 MFS918983:MFS920093 LVW918983:LVW920093 LMA918983:LMA920093 LCE918983:LCE920093 KSI918983:KSI920093 KIM918983:KIM920093 JYQ918983:JYQ920093 JOU918983:JOU920093 JEY918983:JEY920093 IVC918983:IVC920093 ILG918983:ILG920093 IBK918983:IBK920093 HRO918983:HRO920093 HHS918983:HHS920093 GXW918983:GXW920093 GOA918983:GOA920093 GEE918983:GEE920093 FUI918983:FUI920093 FKM918983:FKM920093 FAQ918983:FAQ920093 EQU918983:EQU920093 EGY918983:EGY920093 DXC918983:DXC920093 DNG918983:DNG920093 DDK918983:DDK920093 CTO918983:CTO920093 CJS918983:CJS920093 BZW918983:BZW920093 BQA918983:BQA920093 BGE918983:BGE920093 AWI918983:AWI920093 AMM918983:AMM920093 ACQ918983:ACQ920093 SU918983:SU920093 IY918983:IY920093 C918983:C920093 WVK853447:WVK854557 WLO853447:WLO854557 WBS853447:WBS854557 VRW853447:VRW854557 VIA853447:VIA854557 UYE853447:UYE854557 UOI853447:UOI854557 UEM853447:UEM854557 TUQ853447:TUQ854557 TKU853447:TKU854557 TAY853447:TAY854557 SRC853447:SRC854557 SHG853447:SHG854557 RXK853447:RXK854557 RNO853447:RNO854557 RDS853447:RDS854557 QTW853447:QTW854557 QKA853447:QKA854557 QAE853447:QAE854557 PQI853447:PQI854557 PGM853447:PGM854557 OWQ853447:OWQ854557 OMU853447:OMU854557 OCY853447:OCY854557 NTC853447:NTC854557 NJG853447:NJG854557 MZK853447:MZK854557 MPO853447:MPO854557 MFS853447:MFS854557 LVW853447:LVW854557 LMA853447:LMA854557 LCE853447:LCE854557 KSI853447:KSI854557 KIM853447:KIM854557 JYQ853447:JYQ854557 JOU853447:JOU854557 JEY853447:JEY854557 IVC853447:IVC854557 ILG853447:ILG854557 IBK853447:IBK854557 HRO853447:HRO854557 HHS853447:HHS854557 GXW853447:GXW854557 GOA853447:GOA854557 GEE853447:GEE854557 FUI853447:FUI854557 FKM853447:FKM854557 FAQ853447:FAQ854557 EQU853447:EQU854557 EGY853447:EGY854557 DXC853447:DXC854557 DNG853447:DNG854557 DDK853447:DDK854557 CTO853447:CTO854557 CJS853447:CJS854557 BZW853447:BZW854557 BQA853447:BQA854557 BGE853447:BGE854557 AWI853447:AWI854557 AMM853447:AMM854557 ACQ853447:ACQ854557 SU853447:SU854557 IY853447:IY854557 C853447:C854557 WVK787911:WVK789021 WLO787911:WLO789021 WBS787911:WBS789021 VRW787911:VRW789021 VIA787911:VIA789021 UYE787911:UYE789021 UOI787911:UOI789021 UEM787911:UEM789021 TUQ787911:TUQ789021 TKU787911:TKU789021 TAY787911:TAY789021 SRC787911:SRC789021 SHG787911:SHG789021 RXK787911:RXK789021 RNO787911:RNO789021 RDS787911:RDS789021 QTW787911:QTW789021 QKA787911:QKA789021 QAE787911:QAE789021 PQI787911:PQI789021 PGM787911:PGM789021 OWQ787911:OWQ789021 OMU787911:OMU789021 OCY787911:OCY789021 NTC787911:NTC789021 NJG787911:NJG789021 MZK787911:MZK789021 MPO787911:MPO789021 MFS787911:MFS789021 LVW787911:LVW789021 LMA787911:LMA789021 LCE787911:LCE789021 KSI787911:KSI789021 KIM787911:KIM789021 JYQ787911:JYQ789021 JOU787911:JOU789021 JEY787911:JEY789021 IVC787911:IVC789021 ILG787911:ILG789021 IBK787911:IBK789021 HRO787911:HRO789021 HHS787911:HHS789021 GXW787911:GXW789021 GOA787911:GOA789021 GEE787911:GEE789021 FUI787911:FUI789021 FKM787911:FKM789021 FAQ787911:FAQ789021 EQU787911:EQU789021 EGY787911:EGY789021 DXC787911:DXC789021 DNG787911:DNG789021 DDK787911:DDK789021 CTO787911:CTO789021 CJS787911:CJS789021 BZW787911:BZW789021 BQA787911:BQA789021 BGE787911:BGE789021 AWI787911:AWI789021 AMM787911:AMM789021 ACQ787911:ACQ789021 SU787911:SU789021 IY787911:IY789021 C787911:C789021 WVK722375:WVK723485 WLO722375:WLO723485 WBS722375:WBS723485 VRW722375:VRW723485 VIA722375:VIA723485 UYE722375:UYE723485 UOI722375:UOI723485 UEM722375:UEM723485 TUQ722375:TUQ723485 TKU722375:TKU723485 TAY722375:TAY723485 SRC722375:SRC723485 SHG722375:SHG723485 RXK722375:RXK723485 RNO722375:RNO723485 RDS722375:RDS723485 QTW722375:QTW723485 QKA722375:QKA723485 QAE722375:QAE723485 PQI722375:PQI723485 PGM722375:PGM723485 OWQ722375:OWQ723485 OMU722375:OMU723485 OCY722375:OCY723485 NTC722375:NTC723485 NJG722375:NJG723485 MZK722375:MZK723485 MPO722375:MPO723485 MFS722375:MFS723485 LVW722375:LVW723485 LMA722375:LMA723485 LCE722375:LCE723485 KSI722375:KSI723485 KIM722375:KIM723485 JYQ722375:JYQ723485 JOU722375:JOU723485 JEY722375:JEY723485 IVC722375:IVC723485 ILG722375:ILG723485 IBK722375:IBK723485 HRO722375:HRO723485 HHS722375:HHS723485 GXW722375:GXW723485 GOA722375:GOA723485 GEE722375:GEE723485 FUI722375:FUI723485 FKM722375:FKM723485 FAQ722375:FAQ723485 EQU722375:EQU723485 EGY722375:EGY723485 DXC722375:DXC723485 DNG722375:DNG723485 DDK722375:DDK723485 CTO722375:CTO723485 CJS722375:CJS723485 BZW722375:BZW723485 BQA722375:BQA723485 BGE722375:BGE723485 AWI722375:AWI723485 AMM722375:AMM723485 ACQ722375:ACQ723485 SU722375:SU723485 IY722375:IY723485 C722375:C723485 WVK656839:WVK657949 WLO656839:WLO657949 WBS656839:WBS657949 VRW656839:VRW657949 VIA656839:VIA657949 UYE656839:UYE657949 UOI656839:UOI657949 UEM656839:UEM657949 TUQ656839:TUQ657949 TKU656839:TKU657949 TAY656839:TAY657949 SRC656839:SRC657949 SHG656839:SHG657949 RXK656839:RXK657949 RNO656839:RNO657949 RDS656839:RDS657949 QTW656839:QTW657949 QKA656839:QKA657949 QAE656839:QAE657949 PQI656839:PQI657949 PGM656839:PGM657949 OWQ656839:OWQ657949 OMU656839:OMU657949 OCY656839:OCY657949 NTC656839:NTC657949 NJG656839:NJG657949 MZK656839:MZK657949 MPO656839:MPO657949 MFS656839:MFS657949 LVW656839:LVW657949 LMA656839:LMA657949 LCE656839:LCE657949 KSI656839:KSI657949 KIM656839:KIM657949 JYQ656839:JYQ657949 JOU656839:JOU657949 JEY656839:JEY657949 IVC656839:IVC657949 ILG656839:ILG657949 IBK656839:IBK657949 HRO656839:HRO657949 HHS656839:HHS657949 GXW656839:GXW657949 GOA656839:GOA657949 GEE656839:GEE657949 FUI656839:FUI657949 FKM656839:FKM657949 FAQ656839:FAQ657949 EQU656839:EQU657949 EGY656839:EGY657949 DXC656839:DXC657949 DNG656839:DNG657949 DDK656839:DDK657949 CTO656839:CTO657949 CJS656839:CJS657949 BZW656839:BZW657949 BQA656839:BQA657949 BGE656839:BGE657949 AWI656839:AWI657949 AMM656839:AMM657949 ACQ656839:ACQ657949 SU656839:SU657949 IY656839:IY657949 C656839:C657949 WVK591303:WVK592413 WLO591303:WLO592413 WBS591303:WBS592413 VRW591303:VRW592413 VIA591303:VIA592413 UYE591303:UYE592413 UOI591303:UOI592413 UEM591303:UEM592413 TUQ591303:TUQ592413 TKU591303:TKU592413 TAY591303:TAY592413 SRC591303:SRC592413 SHG591303:SHG592413 RXK591303:RXK592413 RNO591303:RNO592413 RDS591303:RDS592413 QTW591303:QTW592413 QKA591303:QKA592413 QAE591303:QAE592413 PQI591303:PQI592413 PGM591303:PGM592413 OWQ591303:OWQ592413 OMU591303:OMU592413 OCY591303:OCY592413 NTC591303:NTC592413 NJG591303:NJG592413 MZK591303:MZK592413 MPO591303:MPO592413 MFS591303:MFS592413 LVW591303:LVW592413 LMA591303:LMA592413 LCE591303:LCE592413 KSI591303:KSI592413 KIM591303:KIM592413 JYQ591303:JYQ592413 JOU591303:JOU592413 JEY591303:JEY592413 IVC591303:IVC592413 ILG591303:ILG592413 IBK591303:IBK592413 HRO591303:HRO592413 HHS591303:HHS592413 GXW591303:GXW592413 GOA591303:GOA592413 GEE591303:GEE592413 FUI591303:FUI592413 FKM591303:FKM592413 FAQ591303:FAQ592413 EQU591303:EQU592413 EGY591303:EGY592413 DXC591303:DXC592413 DNG591303:DNG592413 DDK591303:DDK592413 CTO591303:CTO592413 CJS591303:CJS592413 BZW591303:BZW592413 BQA591303:BQA592413 BGE591303:BGE592413 AWI591303:AWI592413 AMM591303:AMM592413 ACQ591303:ACQ592413 SU591303:SU592413 IY591303:IY592413 C591303:C592413 WVK525767:WVK526877 WLO525767:WLO526877 WBS525767:WBS526877 VRW525767:VRW526877 VIA525767:VIA526877 UYE525767:UYE526877 UOI525767:UOI526877 UEM525767:UEM526877 TUQ525767:TUQ526877 TKU525767:TKU526877 TAY525767:TAY526877 SRC525767:SRC526877 SHG525767:SHG526877 RXK525767:RXK526877 RNO525767:RNO526877 RDS525767:RDS526877 QTW525767:QTW526877 QKA525767:QKA526877 QAE525767:QAE526877 PQI525767:PQI526877 PGM525767:PGM526877 OWQ525767:OWQ526877 OMU525767:OMU526877 OCY525767:OCY526877 NTC525767:NTC526877 NJG525767:NJG526877 MZK525767:MZK526877 MPO525767:MPO526877 MFS525767:MFS526877 LVW525767:LVW526877 LMA525767:LMA526877 LCE525767:LCE526877 KSI525767:KSI526877 KIM525767:KIM526877 JYQ525767:JYQ526877 JOU525767:JOU526877 JEY525767:JEY526877 IVC525767:IVC526877 ILG525767:ILG526877 IBK525767:IBK526877 HRO525767:HRO526877 HHS525767:HHS526877 GXW525767:GXW526877 GOA525767:GOA526877 GEE525767:GEE526877 FUI525767:FUI526877 FKM525767:FKM526877 FAQ525767:FAQ526877 EQU525767:EQU526877 EGY525767:EGY526877 DXC525767:DXC526877 DNG525767:DNG526877 DDK525767:DDK526877 CTO525767:CTO526877 CJS525767:CJS526877 BZW525767:BZW526877 BQA525767:BQA526877 BGE525767:BGE526877 AWI525767:AWI526877 AMM525767:AMM526877 ACQ525767:ACQ526877 SU525767:SU526877 IY525767:IY526877 C525767:C526877 WVK460231:WVK461341 WLO460231:WLO461341 WBS460231:WBS461341 VRW460231:VRW461341 VIA460231:VIA461341 UYE460231:UYE461341 UOI460231:UOI461341 UEM460231:UEM461341 TUQ460231:TUQ461341 TKU460231:TKU461341 TAY460231:TAY461341 SRC460231:SRC461341 SHG460231:SHG461341 RXK460231:RXK461341 RNO460231:RNO461341 RDS460231:RDS461341 QTW460231:QTW461341 QKA460231:QKA461341 QAE460231:QAE461341 PQI460231:PQI461341 PGM460231:PGM461341 OWQ460231:OWQ461341 OMU460231:OMU461341 OCY460231:OCY461341 NTC460231:NTC461341 NJG460231:NJG461341 MZK460231:MZK461341 MPO460231:MPO461341 MFS460231:MFS461341 LVW460231:LVW461341 LMA460231:LMA461341 LCE460231:LCE461341 KSI460231:KSI461341 KIM460231:KIM461341 JYQ460231:JYQ461341 JOU460231:JOU461341 JEY460231:JEY461341 IVC460231:IVC461341 ILG460231:ILG461341 IBK460231:IBK461341 HRO460231:HRO461341 HHS460231:HHS461341 GXW460231:GXW461341 GOA460231:GOA461341 GEE460231:GEE461341 FUI460231:FUI461341 FKM460231:FKM461341 FAQ460231:FAQ461341 EQU460231:EQU461341 EGY460231:EGY461341 DXC460231:DXC461341 DNG460231:DNG461341 DDK460231:DDK461341 CTO460231:CTO461341 CJS460231:CJS461341 BZW460231:BZW461341 BQA460231:BQA461341 BGE460231:BGE461341 AWI460231:AWI461341 AMM460231:AMM461341 ACQ460231:ACQ461341 SU460231:SU461341 IY460231:IY461341 C460231:C461341 WVK394695:WVK395805 WLO394695:WLO395805 WBS394695:WBS395805 VRW394695:VRW395805 VIA394695:VIA395805 UYE394695:UYE395805 UOI394695:UOI395805 UEM394695:UEM395805 TUQ394695:TUQ395805 TKU394695:TKU395805 TAY394695:TAY395805 SRC394695:SRC395805 SHG394695:SHG395805 RXK394695:RXK395805 RNO394695:RNO395805 RDS394695:RDS395805 QTW394695:QTW395805 QKA394695:QKA395805 QAE394695:QAE395805 PQI394695:PQI395805 PGM394695:PGM395805 OWQ394695:OWQ395805 OMU394695:OMU395805 OCY394695:OCY395805 NTC394695:NTC395805 NJG394695:NJG395805 MZK394695:MZK395805 MPO394695:MPO395805 MFS394695:MFS395805 LVW394695:LVW395805 LMA394695:LMA395805 LCE394695:LCE395805 KSI394695:KSI395805 KIM394695:KIM395805 JYQ394695:JYQ395805 JOU394695:JOU395805 JEY394695:JEY395805 IVC394695:IVC395805 ILG394695:ILG395805 IBK394695:IBK395805 HRO394695:HRO395805 HHS394695:HHS395805 GXW394695:GXW395805 GOA394695:GOA395805 GEE394695:GEE395805 FUI394695:FUI395805 FKM394695:FKM395805 FAQ394695:FAQ395805 EQU394695:EQU395805 EGY394695:EGY395805 DXC394695:DXC395805 DNG394695:DNG395805 DDK394695:DDK395805 CTO394695:CTO395805 CJS394695:CJS395805 BZW394695:BZW395805 BQA394695:BQA395805 BGE394695:BGE395805 AWI394695:AWI395805 AMM394695:AMM395805 ACQ394695:ACQ395805 SU394695:SU395805 IY394695:IY395805 C394695:C395805 WVK329159:WVK330269 WLO329159:WLO330269 WBS329159:WBS330269 VRW329159:VRW330269 VIA329159:VIA330269 UYE329159:UYE330269 UOI329159:UOI330269 UEM329159:UEM330269 TUQ329159:TUQ330269 TKU329159:TKU330269 TAY329159:TAY330269 SRC329159:SRC330269 SHG329159:SHG330269 RXK329159:RXK330269 RNO329159:RNO330269 RDS329159:RDS330269 QTW329159:QTW330269 QKA329159:QKA330269 QAE329159:QAE330269 PQI329159:PQI330269 PGM329159:PGM330269 OWQ329159:OWQ330269 OMU329159:OMU330269 OCY329159:OCY330269 NTC329159:NTC330269 NJG329159:NJG330269 MZK329159:MZK330269 MPO329159:MPO330269 MFS329159:MFS330269 LVW329159:LVW330269 LMA329159:LMA330269 LCE329159:LCE330269 KSI329159:KSI330269 KIM329159:KIM330269 JYQ329159:JYQ330269 JOU329159:JOU330269 JEY329159:JEY330269 IVC329159:IVC330269 ILG329159:ILG330269 IBK329159:IBK330269 HRO329159:HRO330269 HHS329159:HHS330269 GXW329159:GXW330269 GOA329159:GOA330269 GEE329159:GEE330269 FUI329159:FUI330269 FKM329159:FKM330269 FAQ329159:FAQ330269 EQU329159:EQU330269 EGY329159:EGY330269 DXC329159:DXC330269 DNG329159:DNG330269 DDK329159:DDK330269 CTO329159:CTO330269 CJS329159:CJS330269 BZW329159:BZW330269 BQA329159:BQA330269 BGE329159:BGE330269 AWI329159:AWI330269 AMM329159:AMM330269 ACQ329159:ACQ330269 SU329159:SU330269 IY329159:IY330269 C329159:C330269 WVK263623:WVK264733 WLO263623:WLO264733 WBS263623:WBS264733 VRW263623:VRW264733 VIA263623:VIA264733 UYE263623:UYE264733 UOI263623:UOI264733 UEM263623:UEM264733 TUQ263623:TUQ264733 TKU263623:TKU264733 TAY263623:TAY264733 SRC263623:SRC264733 SHG263623:SHG264733 RXK263623:RXK264733 RNO263623:RNO264733 RDS263623:RDS264733 QTW263623:QTW264733 QKA263623:QKA264733 QAE263623:QAE264733 PQI263623:PQI264733 PGM263623:PGM264733 OWQ263623:OWQ264733 OMU263623:OMU264733 OCY263623:OCY264733 NTC263623:NTC264733 NJG263623:NJG264733 MZK263623:MZK264733 MPO263623:MPO264733 MFS263623:MFS264733 LVW263623:LVW264733 LMA263623:LMA264733 LCE263623:LCE264733 KSI263623:KSI264733 KIM263623:KIM264733 JYQ263623:JYQ264733 JOU263623:JOU264733 JEY263623:JEY264733 IVC263623:IVC264733 ILG263623:ILG264733 IBK263623:IBK264733 HRO263623:HRO264733 HHS263623:HHS264733 GXW263623:GXW264733 GOA263623:GOA264733 GEE263623:GEE264733 FUI263623:FUI264733 FKM263623:FKM264733 FAQ263623:FAQ264733 EQU263623:EQU264733 EGY263623:EGY264733 DXC263623:DXC264733 DNG263623:DNG264733 DDK263623:DDK264733 CTO263623:CTO264733 CJS263623:CJS264733 BZW263623:BZW264733 BQA263623:BQA264733 BGE263623:BGE264733 AWI263623:AWI264733 AMM263623:AMM264733 ACQ263623:ACQ264733 SU263623:SU264733 IY263623:IY264733 C263623:C264733 WVK198087:WVK199197 WLO198087:WLO199197 WBS198087:WBS199197 VRW198087:VRW199197 VIA198087:VIA199197 UYE198087:UYE199197 UOI198087:UOI199197 UEM198087:UEM199197 TUQ198087:TUQ199197 TKU198087:TKU199197 TAY198087:TAY199197 SRC198087:SRC199197 SHG198087:SHG199197 RXK198087:RXK199197 RNO198087:RNO199197 RDS198087:RDS199197 QTW198087:QTW199197 QKA198087:QKA199197 QAE198087:QAE199197 PQI198087:PQI199197 PGM198087:PGM199197 OWQ198087:OWQ199197 OMU198087:OMU199197 OCY198087:OCY199197 NTC198087:NTC199197 NJG198087:NJG199197 MZK198087:MZK199197 MPO198087:MPO199197 MFS198087:MFS199197 LVW198087:LVW199197 LMA198087:LMA199197 LCE198087:LCE199197 KSI198087:KSI199197 KIM198087:KIM199197 JYQ198087:JYQ199197 JOU198087:JOU199197 JEY198087:JEY199197 IVC198087:IVC199197 ILG198087:ILG199197 IBK198087:IBK199197 HRO198087:HRO199197 HHS198087:HHS199197 GXW198087:GXW199197 GOA198087:GOA199197 GEE198087:GEE199197 FUI198087:FUI199197 FKM198087:FKM199197 FAQ198087:FAQ199197 EQU198087:EQU199197 EGY198087:EGY199197 DXC198087:DXC199197 DNG198087:DNG199197 DDK198087:DDK199197 CTO198087:CTO199197 CJS198087:CJS199197 BZW198087:BZW199197 BQA198087:BQA199197 BGE198087:BGE199197 AWI198087:AWI199197 AMM198087:AMM199197 ACQ198087:ACQ199197 SU198087:SU199197 IY198087:IY199197 C198087:C199197 WVK132551:WVK133661 WLO132551:WLO133661 WBS132551:WBS133661 VRW132551:VRW133661 VIA132551:VIA133661 UYE132551:UYE133661 UOI132551:UOI133661 UEM132551:UEM133661 TUQ132551:TUQ133661 TKU132551:TKU133661 TAY132551:TAY133661 SRC132551:SRC133661 SHG132551:SHG133661 RXK132551:RXK133661 RNO132551:RNO133661 RDS132551:RDS133661 QTW132551:QTW133661 QKA132551:QKA133661 QAE132551:QAE133661 PQI132551:PQI133661 PGM132551:PGM133661 OWQ132551:OWQ133661 OMU132551:OMU133661 OCY132551:OCY133661 NTC132551:NTC133661 NJG132551:NJG133661 MZK132551:MZK133661 MPO132551:MPO133661 MFS132551:MFS133661 LVW132551:LVW133661 LMA132551:LMA133661 LCE132551:LCE133661 KSI132551:KSI133661 KIM132551:KIM133661 JYQ132551:JYQ133661 JOU132551:JOU133661 JEY132551:JEY133661 IVC132551:IVC133661 ILG132551:ILG133661 IBK132551:IBK133661 HRO132551:HRO133661 HHS132551:HHS133661 GXW132551:GXW133661 GOA132551:GOA133661 GEE132551:GEE133661 FUI132551:FUI133661 FKM132551:FKM133661 FAQ132551:FAQ133661 EQU132551:EQU133661 EGY132551:EGY133661 DXC132551:DXC133661 DNG132551:DNG133661 DDK132551:DDK133661 CTO132551:CTO133661 CJS132551:CJS133661 BZW132551:BZW133661 BQA132551:BQA133661 BGE132551:BGE133661 AWI132551:AWI133661 AMM132551:AMM133661 ACQ132551:ACQ133661 SU132551:SU133661 IY132551:IY133661 C132551:C133661 WVK67015:WVK68125 WLO67015:WLO68125 WBS67015:WBS68125 VRW67015:VRW68125 VIA67015:VIA68125 UYE67015:UYE68125 UOI67015:UOI68125 UEM67015:UEM68125 TUQ67015:TUQ68125 TKU67015:TKU68125 TAY67015:TAY68125 SRC67015:SRC68125 SHG67015:SHG68125 RXK67015:RXK68125 RNO67015:RNO68125 RDS67015:RDS68125 QTW67015:QTW68125 QKA67015:QKA68125 QAE67015:QAE68125 PQI67015:PQI68125 PGM67015:PGM68125 OWQ67015:OWQ68125 OMU67015:OMU68125 OCY67015:OCY68125 NTC67015:NTC68125 NJG67015:NJG68125 MZK67015:MZK68125 MPO67015:MPO68125 MFS67015:MFS68125 LVW67015:LVW68125 LMA67015:LMA68125 LCE67015:LCE68125 KSI67015:KSI68125 KIM67015:KIM68125 JYQ67015:JYQ68125 JOU67015:JOU68125 JEY67015:JEY68125 IVC67015:IVC68125 ILG67015:ILG68125 IBK67015:IBK68125 HRO67015:HRO68125 HHS67015:HHS68125 GXW67015:GXW68125 GOA67015:GOA68125 GEE67015:GEE68125 FUI67015:FUI68125 FKM67015:FKM68125 FAQ67015:FAQ68125 EQU67015:EQU68125 EGY67015:EGY68125 DXC67015:DXC68125 DNG67015:DNG68125 DDK67015:DDK68125 CTO67015:CTO68125 CJS67015:CJS68125 BZW67015:BZW68125 BQA67015:BQA68125 BGE67015:BGE68125 AWI67015:AWI68125 AMM67015:AMM68125 ACQ67015:ACQ68125 SU67015:SU68125 IY67015:IY68125 C67015:C68125 WVK1266:WVK1268 WVK984495:WVK984501 WLO984495:WLO984501 WBS984495:WBS984501 VRW984495:VRW984501 VIA984495:VIA984501 UYE984495:UYE984501 UOI984495:UOI984501 UEM984495:UEM984501 TUQ984495:TUQ984501 TKU984495:TKU984501 TAY984495:TAY984501 SRC984495:SRC984501 SHG984495:SHG984501 RXK984495:RXK984501 RNO984495:RNO984501 RDS984495:RDS984501 QTW984495:QTW984501 QKA984495:QKA984501 QAE984495:QAE984501 PQI984495:PQI984501 PGM984495:PGM984501 OWQ984495:OWQ984501 OMU984495:OMU984501 OCY984495:OCY984501 NTC984495:NTC984501 NJG984495:NJG984501 MZK984495:MZK984501 MPO984495:MPO984501 MFS984495:MFS984501 LVW984495:LVW984501 LMA984495:LMA984501 LCE984495:LCE984501 KSI984495:KSI984501 KIM984495:KIM984501 JYQ984495:JYQ984501 JOU984495:JOU984501 JEY984495:JEY984501 IVC984495:IVC984501 ILG984495:ILG984501 IBK984495:IBK984501 HRO984495:HRO984501 HHS984495:HHS984501 GXW984495:GXW984501 GOA984495:GOA984501 GEE984495:GEE984501 FUI984495:FUI984501 FKM984495:FKM984501 FAQ984495:FAQ984501 EQU984495:EQU984501 EGY984495:EGY984501 DXC984495:DXC984501 DNG984495:DNG984501 DDK984495:DDK984501 CTO984495:CTO984501 CJS984495:CJS984501 BZW984495:BZW984501 BQA984495:BQA984501 BGE984495:BGE984501 AWI984495:AWI984501 AMM984495:AMM984501 ACQ984495:ACQ984501 SU984495:SU984501 IY984495:IY984501 C984495:C984501 WVK918959:WVK918965 WLO918959:WLO918965 WBS918959:WBS918965 VRW918959:VRW918965 VIA918959:VIA918965 UYE918959:UYE918965 UOI918959:UOI918965 UEM918959:UEM918965 TUQ918959:TUQ918965 TKU918959:TKU918965 TAY918959:TAY918965 SRC918959:SRC918965 SHG918959:SHG918965 RXK918959:RXK918965 RNO918959:RNO918965 RDS918959:RDS918965 QTW918959:QTW918965 QKA918959:QKA918965 QAE918959:QAE918965 PQI918959:PQI918965 PGM918959:PGM918965 OWQ918959:OWQ918965 OMU918959:OMU918965 OCY918959:OCY918965 NTC918959:NTC918965 NJG918959:NJG918965 MZK918959:MZK918965 MPO918959:MPO918965 MFS918959:MFS918965 LVW918959:LVW918965 LMA918959:LMA918965 LCE918959:LCE918965 KSI918959:KSI918965 KIM918959:KIM918965 JYQ918959:JYQ918965 JOU918959:JOU918965 JEY918959:JEY918965 IVC918959:IVC918965 ILG918959:ILG918965 IBK918959:IBK918965 HRO918959:HRO918965 HHS918959:HHS918965 GXW918959:GXW918965 GOA918959:GOA918965 GEE918959:GEE918965 FUI918959:FUI918965 FKM918959:FKM918965 FAQ918959:FAQ918965 EQU918959:EQU918965 EGY918959:EGY918965 DXC918959:DXC918965 DNG918959:DNG918965 DDK918959:DDK918965 CTO918959:CTO918965 CJS918959:CJS918965 BZW918959:BZW918965 BQA918959:BQA918965 BGE918959:BGE918965 AWI918959:AWI918965 AMM918959:AMM918965 ACQ918959:ACQ918965 SU918959:SU918965 IY918959:IY918965 C918959:C918965 WVK853423:WVK853429 WLO853423:WLO853429 WBS853423:WBS853429 VRW853423:VRW853429 VIA853423:VIA853429 UYE853423:UYE853429 UOI853423:UOI853429 UEM853423:UEM853429 TUQ853423:TUQ853429 TKU853423:TKU853429 TAY853423:TAY853429 SRC853423:SRC853429 SHG853423:SHG853429 RXK853423:RXK853429 RNO853423:RNO853429 RDS853423:RDS853429 QTW853423:QTW853429 QKA853423:QKA853429 QAE853423:QAE853429 PQI853423:PQI853429 PGM853423:PGM853429 OWQ853423:OWQ853429 OMU853423:OMU853429 OCY853423:OCY853429 NTC853423:NTC853429 NJG853423:NJG853429 MZK853423:MZK853429 MPO853423:MPO853429 MFS853423:MFS853429 LVW853423:LVW853429 LMA853423:LMA853429 LCE853423:LCE853429 KSI853423:KSI853429 KIM853423:KIM853429 JYQ853423:JYQ853429 JOU853423:JOU853429 JEY853423:JEY853429 IVC853423:IVC853429 ILG853423:ILG853429 IBK853423:IBK853429 HRO853423:HRO853429 HHS853423:HHS853429 GXW853423:GXW853429 GOA853423:GOA853429 GEE853423:GEE853429 FUI853423:FUI853429 FKM853423:FKM853429 FAQ853423:FAQ853429 EQU853423:EQU853429 EGY853423:EGY853429 DXC853423:DXC853429 DNG853423:DNG853429 DDK853423:DDK853429 CTO853423:CTO853429 CJS853423:CJS853429 BZW853423:BZW853429 BQA853423:BQA853429 BGE853423:BGE853429 AWI853423:AWI853429 AMM853423:AMM853429 ACQ853423:ACQ853429 SU853423:SU853429 IY853423:IY853429 C853423:C853429 WVK787887:WVK787893 WLO787887:WLO787893 WBS787887:WBS787893 VRW787887:VRW787893 VIA787887:VIA787893 UYE787887:UYE787893 UOI787887:UOI787893 UEM787887:UEM787893 TUQ787887:TUQ787893 TKU787887:TKU787893 TAY787887:TAY787893 SRC787887:SRC787893 SHG787887:SHG787893 RXK787887:RXK787893 RNO787887:RNO787893 RDS787887:RDS787893 QTW787887:QTW787893 QKA787887:QKA787893 QAE787887:QAE787893 PQI787887:PQI787893 PGM787887:PGM787893 OWQ787887:OWQ787893 OMU787887:OMU787893 OCY787887:OCY787893 NTC787887:NTC787893 NJG787887:NJG787893 MZK787887:MZK787893 MPO787887:MPO787893 MFS787887:MFS787893 LVW787887:LVW787893 LMA787887:LMA787893 LCE787887:LCE787893 KSI787887:KSI787893 KIM787887:KIM787893 JYQ787887:JYQ787893 JOU787887:JOU787893 JEY787887:JEY787893 IVC787887:IVC787893 ILG787887:ILG787893 IBK787887:IBK787893 HRO787887:HRO787893 HHS787887:HHS787893 GXW787887:GXW787893 GOA787887:GOA787893 GEE787887:GEE787893 FUI787887:FUI787893 FKM787887:FKM787893 FAQ787887:FAQ787893 EQU787887:EQU787893 EGY787887:EGY787893 DXC787887:DXC787893 DNG787887:DNG787893 DDK787887:DDK787893 CTO787887:CTO787893 CJS787887:CJS787893 BZW787887:BZW787893 BQA787887:BQA787893 BGE787887:BGE787893 AWI787887:AWI787893 AMM787887:AMM787893 ACQ787887:ACQ787893 SU787887:SU787893 IY787887:IY787893 C787887:C787893 WVK722351:WVK722357 WLO722351:WLO722357 WBS722351:WBS722357 VRW722351:VRW722357 VIA722351:VIA722357 UYE722351:UYE722357 UOI722351:UOI722357 UEM722351:UEM722357 TUQ722351:TUQ722357 TKU722351:TKU722357 TAY722351:TAY722357 SRC722351:SRC722357 SHG722351:SHG722357 RXK722351:RXK722357 RNO722351:RNO722357 RDS722351:RDS722357 QTW722351:QTW722357 QKA722351:QKA722357 QAE722351:QAE722357 PQI722351:PQI722357 PGM722351:PGM722357 OWQ722351:OWQ722357 OMU722351:OMU722357 OCY722351:OCY722357 NTC722351:NTC722357 NJG722351:NJG722357 MZK722351:MZK722357 MPO722351:MPO722357 MFS722351:MFS722357 LVW722351:LVW722357 LMA722351:LMA722357 LCE722351:LCE722357 KSI722351:KSI722357 KIM722351:KIM722357 JYQ722351:JYQ722357 JOU722351:JOU722357 JEY722351:JEY722357 IVC722351:IVC722357 ILG722351:ILG722357 IBK722351:IBK722357 HRO722351:HRO722357 HHS722351:HHS722357 GXW722351:GXW722357 GOA722351:GOA722357 GEE722351:GEE722357 FUI722351:FUI722357 FKM722351:FKM722357 FAQ722351:FAQ722357 EQU722351:EQU722357 EGY722351:EGY722357 DXC722351:DXC722357 DNG722351:DNG722357 DDK722351:DDK722357 CTO722351:CTO722357 CJS722351:CJS722357 BZW722351:BZW722357 BQA722351:BQA722357 BGE722351:BGE722357 AWI722351:AWI722357 AMM722351:AMM722357 ACQ722351:ACQ722357 SU722351:SU722357 IY722351:IY722357 C722351:C722357 WVK656815:WVK656821 WLO656815:WLO656821 WBS656815:WBS656821 VRW656815:VRW656821 VIA656815:VIA656821 UYE656815:UYE656821 UOI656815:UOI656821 UEM656815:UEM656821 TUQ656815:TUQ656821 TKU656815:TKU656821 TAY656815:TAY656821 SRC656815:SRC656821 SHG656815:SHG656821 RXK656815:RXK656821 RNO656815:RNO656821 RDS656815:RDS656821 QTW656815:QTW656821 QKA656815:QKA656821 QAE656815:QAE656821 PQI656815:PQI656821 PGM656815:PGM656821 OWQ656815:OWQ656821 OMU656815:OMU656821 OCY656815:OCY656821 NTC656815:NTC656821 NJG656815:NJG656821 MZK656815:MZK656821 MPO656815:MPO656821 MFS656815:MFS656821 LVW656815:LVW656821 LMA656815:LMA656821 LCE656815:LCE656821 KSI656815:KSI656821 KIM656815:KIM656821 JYQ656815:JYQ656821 JOU656815:JOU656821 JEY656815:JEY656821 IVC656815:IVC656821 ILG656815:ILG656821 IBK656815:IBK656821 HRO656815:HRO656821 HHS656815:HHS656821 GXW656815:GXW656821 GOA656815:GOA656821 GEE656815:GEE656821 FUI656815:FUI656821 FKM656815:FKM656821 FAQ656815:FAQ656821 EQU656815:EQU656821 EGY656815:EGY656821 DXC656815:DXC656821 DNG656815:DNG656821 DDK656815:DDK656821 CTO656815:CTO656821 CJS656815:CJS656821 BZW656815:BZW656821 BQA656815:BQA656821 BGE656815:BGE656821 AWI656815:AWI656821 AMM656815:AMM656821 ACQ656815:ACQ656821 SU656815:SU656821 IY656815:IY656821 C656815:C656821 WVK591279:WVK591285 WLO591279:WLO591285 WBS591279:WBS591285 VRW591279:VRW591285 VIA591279:VIA591285 UYE591279:UYE591285 UOI591279:UOI591285 UEM591279:UEM591285 TUQ591279:TUQ591285 TKU591279:TKU591285 TAY591279:TAY591285 SRC591279:SRC591285 SHG591279:SHG591285 RXK591279:RXK591285 RNO591279:RNO591285 RDS591279:RDS591285 QTW591279:QTW591285 QKA591279:QKA591285 QAE591279:QAE591285 PQI591279:PQI591285 PGM591279:PGM591285 OWQ591279:OWQ591285 OMU591279:OMU591285 OCY591279:OCY591285 NTC591279:NTC591285 NJG591279:NJG591285 MZK591279:MZK591285 MPO591279:MPO591285 MFS591279:MFS591285 LVW591279:LVW591285 LMA591279:LMA591285 LCE591279:LCE591285 KSI591279:KSI591285 KIM591279:KIM591285 JYQ591279:JYQ591285 JOU591279:JOU591285 JEY591279:JEY591285 IVC591279:IVC591285 ILG591279:ILG591285 IBK591279:IBK591285 HRO591279:HRO591285 HHS591279:HHS591285 GXW591279:GXW591285 GOA591279:GOA591285 GEE591279:GEE591285 FUI591279:FUI591285 FKM591279:FKM591285 FAQ591279:FAQ591285 EQU591279:EQU591285 EGY591279:EGY591285 DXC591279:DXC591285 DNG591279:DNG591285 DDK591279:DDK591285 CTO591279:CTO591285 CJS591279:CJS591285 BZW591279:BZW591285 BQA591279:BQA591285 BGE591279:BGE591285 AWI591279:AWI591285 AMM591279:AMM591285 ACQ591279:ACQ591285 SU591279:SU591285 IY591279:IY591285 C591279:C591285 WVK525743:WVK525749 WLO525743:WLO525749 WBS525743:WBS525749 VRW525743:VRW525749 VIA525743:VIA525749 UYE525743:UYE525749 UOI525743:UOI525749 UEM525743:UEM525749 TUQ525743:TUQ525749 TKU525743:TKU525749 TAY525743:TAY525749 SRC525743:SRC525749 SHG525743:SHG525749 RXK525743:RXK525749 RNO525743:RNO525749 RDS525743:RDS525749 QTW525743:QTW525749 QKA525743:QKA525749 QAE525743:QAE525749 PQI525743:PQI525749 PGM525743:PGM525749 OWQ525743:OWQ525749 OMU525743:OMU525749 OCY525743:OCY525749 NTC525743:NTC525749 NJG525743:NJG525749 MZK525743:MZK525749 MPO525743:MPO525749 MFS525743:MFS525749 LVW525743:LVW525749 LMA525743:LMA525749 LCE525743:LCE525749 KSI525743:KSI525749 KIM525743:KIM525749 JYQ525743:JYQ525749 JOU525743:JOU525749 JEY525743:JEY525749 IVC525743:IVC525749 ILG525743:ILG525749 IBK525743:IBK525749 HRO525743:HRO525749 HHS525743:HHS525749 GXW525743:GXW525749 GOA525743:GOA525749 GEE525743:GEE525749 FUI525743:FUI525749 FKM525743:FKM525749 FAQ525743:FAQ525749 EQU525743:EQU525749 EGY525743:EGY525749 DXC525743:DXC525749 DNG525743:DNG525749 DDK525743:DDK525749 CTO525743:CTO525749 CJS525743:CJS525749 BZW525743:BZW525749 BQA525743:BQA525749 BGE525743:BGE525749 AWI525743:AWI525749 AMM525743:AMM525749 ACQ525743:ACQ525749 SU525743:SU525749 IY525743:IY525749 C525743:C525749 WVK460207:WVK460213 WLO460207:WLO460213 WBS460207:WBS460213 VRW460207:VRW460213 VIA460207:VIA460213 UYE460207:UYE460213 UOI460207:UOI460213 UEM460207:UEM460213 TUQ460207:TUQ460213 TKU460207:TKU460213 TAY460207:TAY460213 SRC460207:SRC460213 SHG460207:SHG460213 RXK460207:RXK460213 RNO460207:RNO460213 RDS460207:RDS460213 QTW460207:QTW460213 QKA460207:QKA460213 QAE460207:QAE460213 PQI460207:PQI460213 PGM460207:PGM460213 OWQ460207:OWQ460213 OMU460207:OMU460213 OCY460207:OCY460213 NTC460207:NTC460213 NJG460207:NJG460213 MZK460207:MZK460213 MPO460207:MPO460213 MFS460207:MFS460213 LVW460207:LVW460213 LMA460207:LMA460213 LCE460207:LCE460213 KSI460207:KSI460213 KIM460207:KIM460213 JYQ460207:JYQ460213 JOU460207:JOU460213 JEY460207:JEY460213 IVC460207:IVC460213 ILG460207:ILG460213 IBK460207:IBK460213 HRO460207:HRO460213 HHS460207:HHS460213 GXW460207:GXW460213 GOA460207:GOA460213 GEE460207:GEE460213 FUI460207:FUI460213 FKM460207:FKM460213 FAQ460207:FAQ460213 EQU460207:EQU460213 EGY460207:EGY460213 DXC460207:DXC460213 DNG460207:DNG460213 DDK460207:DDK460213 CTO460207:CTO460213 CJS460207:CJS460213 BZW460207:BZW460213 BQA460207:BQA460213 BGE460207:BGE460213 AWI460207:AWI460213 AMM460207:AMM460213 ACQ460207:ACQ460213 SU460207:SU460213 IY460207:IY460213 C460207:C460213 WVK394671:WVK394677 WLO394671:WLO394677 WBS394671:WBS394677 VRW394671:VRW394677 VIA394671:VIA394677 UYE394671:UYE394677 UOI394671:UOI394677 UEM394671:UEM394677 TUQ394671:TUQ394677 TKU394671:TKU394677 TAY394671:TAY394677 SRC394671:SRC394677 SHG394671:SHG394677 RXK394671:RXK394677 RNO394671:RNO394677 RDS394671:RDS394677 QTW394671:QTW394677 QKA394671:QKA394677 QAE394671:QAE394677 PQI394671:PQI394677 PGM394671:PGM394677 OWQ394671:OWQ394677 OMU394671:OMU394677 OCY394671:OCY394677 NTC394671:NTC394677 NJG394671:NJG394677 MZK394671:MZK394677 MPO394671:MPO394677 MFS394671:MFS394677 LVW394671:LVW394677 LMA394671:LMA394677 LCE394671:LCE394677 KSI394671:KSI394677 KIM394671:KIM394677 JYQ394671:JYQ394677 JOU394671:JOU394677 JEY394671:JEY394677 IVC394671:IVC394677 ILG394671:ILG394677 IBK394671:IBK394677 HRO394671:HRO394677 HHS394671:HHS394677 GXW394671:GXW394677 GOA394671:GOA394677 GEE394671:GEE394677 FUI394671:FUI394677 FKM394671:FKM394677 FAQ394671:FAQ394677 EQU394671:EQU394677 EGY394671:EGY394677 DXC394671:DXC394677 DNG394671:DNG394677 DDK394671:DDK394677 CTO394671:CTO394677 CJS394671:CJS394677 BZW394671:BZW394677 BQA394671:BQA394677 BGE394671:BGE394677 AWI394671:AWI394677 AMM394671:AMM394677 ACQ394671:ACQ394677 SU394671:SU394677 IY394671:IY394677 C394671:C394677 WVK329135:WVK329141 WLO329135:WLO329141 WBS329135:WBS329141 VRW329135:VRW329141 VIA329135:VIA329141 UYE329135:UYE329141 UOI329135:UOI329141 UEM329135:UEM329141 TUQ329135:TUQ329141 TKU329135:TKU329141 TAY329135:TAY329141 SRC329135:SRC329141 SHG329135:SHG329141 RXK329135:RXK329141 RNO329135:RNO329141 RDS329135:RDS329141 QTW329135:QTW329141 QKA329135:QKA329141 QAE329135:QAE329141 PQI329135:PQI329141 PGM329135:PGM329141 OWQ329135:OWQ329141 OMU329135:OMU329141 OCY329135:OCY329141 NTC329135:NTC329141 NJG329135:NJG329141 MZK329135:MZK329141 MPO329135:MPO329141 MFS329135:MFS329141 LVW329135:LVW329141 LMA329135:LMA329141 LCE329135:LCE329141 KSI329135:KSI329141 KIM329135:KIM329141 JYQ329135:JYQ329141 JOU329135:JOU329141 JEY329135:JEY329141 IVC329135:IVC329141 ILG329135:ILG329141 IBK329135:IBK329141 HRO329135:HRO329141 HHS329135:HHS329141 GXW329135:GXW329141 GOA329135:GOA329141 GEE329135:GEE329141 FUI329135:FUI329141 FKM329135:FKM329141 FAQ329135:FAQ329141 EQU329135:EQU329141 EGY329135:EGY329141 DXC329135:DXC329141 DNG329135:DNG329141 DDK329135:DDK329141 CTO329135:CTO329141 CJS329135:CJS329141 BZW329135:BZW329141 BQA329135:BQA329141 BGE329135:BGE329141 AWI329135:AWI329141 AMM329135:AMM329141 ACQ329135:ACQ329141 SU329135:SU329141 IY329135:IY329141 C329135:C329141 WVK263599:WVK263605 WLO263599:WLO263605 WBS263599:WBS263605 VRW263599:VRW263605 VIA263599:VIA263605 UYE263599:UYE263605 UOI263599:UOI263605 UEM263599:UEM263605 TUQ263599:TUQ263605 TKU263599:TKU263605 TAY263599:TAY263605 SRC263599:SRC263605 SHG263599:SHG263605 RXK263599:RXK263605 RNO263599:RNO263605 RDS263599:RDS263605 QTW263599:QTW263605 QKA263599:QKA263605 QAE263599:QAE263605 PQI263599:PQI263605 PGM263599:PGM263605 OWQ263599:OWQ263605 OMU263599:OMU263605 OCY263599:OCY263605 NTC263599:NTC263605 NJG263599:NJG263605 MZK263599:MZK263605 MPO263599:MPO263605 MFS263599:MFS263605 LVW263599:LVW263605 LMA263599:LMA263605 LCE263599:LCE263605 KSI263599:KSI263605 KIM263599:KIM263605 JYQ263599:JYQ263605 JOU263599:JOU263605 JEY263599:JEY263605 IVC263599:IVC263605 ILG263599:ILG263605 IBK263599:IBK263605 HRO263599:HRO263605 HHS263599:HHS263605 GXW263599:GXW263605 GOA263599:GOA263605 GEE263599:GEE263605 FUI263599:FUI263605 FKM263599:FKM263605 FAQ263599:FAQ263605 EQU263599:EQU263605 EGY263599:EGY263605 DXC263599:DXC263605 DNG263599:DNG263605 DDK263599:DDK263605 CTO263599:CTO263605 CJS263599:CJS263605 BZW263599:BZW263605 BQA263599:BQA263605 BGE263599:BGE263605 AWI263599:AWI263605 AMM263599:AMM263605 ACQ263599:ACQ263605 SU263599:SU263605 IY263599:IY263605 C263599:C263605 WVK198063:WVK198069 WLO198063:WLO198069 WBS198063:WBS198069 VRW198063:VRW198069 VIA198063:VIA198069 UYE198063:UYE198069 UOI198063:UOI198069 UEM198063:UEM198069 TUQ198063:TUQ198069 TKU198063:TKU198069 TAY198063:TAY198069 SRC198063:SRC198069 SHG198063:SHG198069 RXK198063:RXK198069 RNO198063:RNO198069 RDS198063:RDS198069 QTW198063:QTW198069 QKA198063:QKA198069 QAE198063:QAE198069 PQI198063:PQI198069 PGM198063:PGM198069 OWQ198063:OWQ198069 OMU198063:OMU198069 OCY198063:OCY198069 NTC198063:NTC198069 NJG198063:NJG198069 MZK198063:MZK198069 MPO198063:MPO198069 MFS198063:MFS198069 LVW198063:LVW198069 LMA198063:LMA198069 LCE198063:LCE198069 KSI198063:KSI198069 KIM198063:KIM198069 JYQ198063:JYQ198069 JOU198063:JOU198069 JEY198063:JEY198069 IVC198063:IVC198069 ILG198063:ILG198069 IBK198063:IBK198069 HRO198063:HRO198069 HHS198063:HHS198069 GXW198063:GXW198069 GOA198063:GOA198069 GEE198063:GEE198069 FUI198063:FUI198069 FKM198063:FKM198069 FAQ198063:FAQ198069 EQU198063:EQU198069 EGY198063:EGY198069 DXC198063:DXC198069 DNG198063:DNG198069 DDK198063:DDK198069 CTO198063:CTO198069 CJS198063:CJS198069 BZW198063:BZW198069 BQA198063:BQA198069 BGE198063:BGE198069 AWI198063:AWI198069 AMM198063:AMM198069 ACQ198063:ACQ198069 SU198063:SU198069 IY198063:IY198069 C198063:C198069 WVK132527:WVK132533 WLO132527:WLO132533 WBS132527:WBS132533 VRW132527:VRW132533 VIA132527:VIA132533 UYE132527:UYE132533 UOI132527:UOI132533 UEM132527:UEM132533 TUQ132527:TUQ132533 TKU132527:TKU132533 TAY132527:TAY132533 SRC132527:SRC132533 SHG132527:SHG132533 RXK132527:RXK132533 RNO132527:RNO132533 RDS132527:RDS132533 QTW132527:QTW132533 QKA132527:QKA132533 QAE132527:QAE132533 PQI132527:PQI132533 PGM132527:PGM132533 OWQ132527:OWQ132533 OMU132527:OMU132533 OCY132527:OCY132533 NTC132527:NTC132533 NJG132527:NJG132533 MZK132527:MZK132533 MPO132527:MPO132533 MFS132527:MFS132533 LVW132527:LVW132533 LMA132527:LMA132533 LCE132527:LCE132533 KSI132527:KSI132533 KIM132527:KIM132533 JYQ132527:JYQ132533 JOU132527:JOU132533 JEY132527:JEY132533 IVC132527:IVC132533 ILG132527:ILG132533 IBK132527:IBK132533 HRO132527:HRO132533 HHS132527:HHS132533 GXW132527:GXW132533 GOA132527:GOA132533 GEE132527:GEE132533 FUI132527:FUI132533 FKM132527:FKM132533 FAQ132527:FAQ132533 EQU132527:EQU132533 EGY132527:EGY132533 DXC132527:DXC132533 DNG132527:DNG132533 DDK132527:DDK132533 CTO132527:CTO132533 CJS132527:CJS132533 BZW132527:BZW132533 BQA132527:BQA132533 BGE132527:BGE132533 AWI132527:AWI132533 AMM132527:AMM132533 ACQ132527:ACQ132533 SU132527:SU132533 IY132527:IY132533 C132527:C132533 WVK66991:WVK66997 WLO66991:WLO66997 WBS66991:WBS66997 VRW66991:VRW66997 VIA66991:VIA66997 UYE66991:UYE66997 UOI66991:UOI66997 UEM66991:UEM66997 TUQ66991:TUQ66997 TKU66991:TKU66997 TAY66991:TAY66997 SRC66991:SRC66997 SHG66991:SHG66997 RXK66991:RXK66997 RNO66991:RNO66997 RDS66991:RDS66997 QTW66991:QTW66997 QKA66991:QKA66997 QAE66991:QAE66997 PQI66991:PQI66997 PGM66991:PGM66997 OWQ66991:OWQ66997 OMU66991:OMU66997 OCY66991:OCY66997 NTC66991:NTC66997 NJG66991:NJG66997 MZK66991:MZK66997 MPO66991:MPO66997 MFS66991:MFS66997 LVW66991:LVW66997 LMA66991:LMA66997 LCE66991:LCE66997 KSI66991:KSI66997 KIM66991:KIM66997 JYQ66991:JYQ66997 JOU66991:JOU66997 JEY66991:JEY66997 IVC66991:IVC66997 ILG66991:ILG66997 IBK66991:IBK66997 HRO66991:HRO66997 HHS66991:HHS66997 GXW66991:GXW66997 GOA66991:GOA66997 GEE66991:GEE66997 FUI66991:FUI66997 FKM66991:FKM66997 FAQ66991:FAQ66997 EQU66991:EQU66997 EGY66991:EGY66997 DXC66991:DXC66997 DNG66991:DNG66997 DDK66991:DDK66997 CTO66991:CTO66997 CJS66991:CJS66997 BZW66991:BZW66997 BQA66991:BQA66997 BGE66991:BGE66997 AWI66991:AWI66997 AMM66991:AMM66997 ACQ66991:ACQ66997 SU66991:SU66997 IY66991:IY66997 C66991:C66997 WVK984508:WVK984514 WLO984508:WLO984514 WBS984508:WBS984514 VRW984508:VRW984514 VIA984508:VIA984514 UYE984508:UYE984514 UOI984508:UOI984514 UEM984508:UEM984514 TUQ984508:TUQ984514 TKU984508:TKU984514 TAY984508:TAY984514 SRC984508:SRC984514 SHG984508:SHG984514 RXK984508:RXK984514 RNO984508:RNO984514 RDS984508:RDS984514 QTW984508:QTW984514 QKA984508:QKA984514 QAE984508:QAE984514 PQI984508:PQI984514 PGM984508:PGM984514 OWQ984508:OWQ984514 OMU984508:OMU984514 OCY984508:OCY984514 NTC984508:NTC984514 NJG984508:NJG984514 MZK984508:MZK984514 MPO984508:MPO984514 MFS984508:MFS984514 LVW984508:LVW984514 LMA984508:LMA984514 LCE984508:LCE984514 KSI984508:KSI984514 KIM984508:KIM984514 JYQ984508:JYQ984514 JOU984508:JOU984514 JEY984508:JEY984514 IVC984508:IVC984514 ILG984508:ILG984514 IBK984508:IBK984514 HRO984508:HRO984514 HHS984508:HHS984514 GXW984508:GXW984514 GOA984508:GOA984514 GEE984508:GEE984514 FUI984508:FUI984514 FKM984508:FKM984514 FAQ984508:FAQ984514 EQU984508:EQU984514 EGY984508:EGY984514 DXC984508:DXC984514 DNG984508:DNG984514 DDK984508:DDK984514 CTO984508:CTO984514 CJS984508:CJS984514 BZW984508:BZW984514 BQA984508:BQA984514 BGE984508:BGE984514 AWI984508:AWI984514 AMM984508:AMM984514 ACQ984508:ACQ984514 SU984508:SU984514 IY984508:IY984514 C984508:C984514 WVK918972:WVK918978 WLO918972:WLO918978 WBS918972:WBS918978 VRW918972:VRW918978 VIA918972:VIA918978 UYE918972:UYE918978 UOI918972:UOI918978 UEM918972:UEM918978 TUQ918972:TUQ918978 TKU918972:TKU918978 TAY918972:TAY918978 SRC918972:SRC918978 SHG918972:SHG918978 RXK918972:RXK918978 RNO918972:RNO918978 RDS918972:RDS918978 QTW918972:QTW918978 QKA918972:QKA918978 QAE918972:QAE918978 PQI918972:PQI918978 PGM918972:PGM918978 OWQ918972:OWQ918978 OMU918972:OMU918978 OCY918972:OCY918978 NTC918972:NTC918978 NJG918972:NJG918978 MZK918972:MZK918978 MPO918972:MPO918978 MFS918972:MFS918978 LVW918972:LVW918978 LMA918972:LMA918978 LCE918972:LCE918978 KSI918972:KSI918978 KIM918972:KIM918978 JYQ918972:JYQ918978 JOU918972:JOU918978 JEY918972:JEY918978 IVC918972:IVC918978 ILG918972:ILG918978 IBK918972:IBK918978 HRO918972:HRO918978 HHS918972:HHS918978 GXW918972:GXW918978 GOA918972:GOA918978 GEE918972:GEE918978 FUI918972:FUI918978 FKM918972:FKM918978 FAQ918972:FAQ918978 EQU918972:EQU918978 EGY918972:EGY918978 DXC918972:DXC918978 DNG918972:DNG918978 DDK918972:DDK918978 CTO918972:CTO918978 CJS918972:CJS918978 BZW918972:BZW918978 BQA918972:BQA918978 BGE918972:BGE918978 AWI918972:AWI918978 AMM918972:AMM918978 ACQ918972:ACQ918978 SU918972:SU918978 IY918972:IY918978 C918972:C918978 WVK853436:WVK853442 WLO853436:WLO853442 WBS853436:WBS853442 VRW853436:VRW853442 VIA853436:VIA853442 UYE853436:UYE853442 UOI853436:UOI853442 UEM853436:UEM853442 TUQ853436:TUQ853442 TKU853436:TKU853442 TAY853436:TAY853442 SRC853436:SRC853442 SHG853436:SHG853442 RXK853436:RXK853442 RNO853436:RNO853442 RDS853436:RDS853442 QTW853436:QTW853442 QKA853436:QKA853442 QAE853436:QAE853442 PQI853436:PQI853442 PGM853436:PGM853442 OWQ853436:OWQ853442 OMU853436:OMU853442 OCY853436:OCY853442 NTC853436:NTC853442 NJG853436:NJG853442 MZK853436:MZK853442 MPO853436:MPO853442 MFS853436:MFS853442 LVW853436:LVW853442 LMA853436:LMA853442 LCE853436:LCE853442 KSI853436:KSI853442 KIM853436:KIM853442 JYQ853436:JYQ853442 JOU853436:JOU853442 JEY853436:JEY853442 IVC853436:IVC853442 ILG853436:ILG853442 IBK853436:IBK853442 HRO853436:HRO853442 HHS853436:HHS853442 GXW853436:GXW853442 GOA853436:GOA853442 GEE853436:GEE853442 FUI853436:FUI853442 FKM853436:FKM853442 FAQ853436:FAQ853442 EQU853436:EQU853442 EGY853436:EGY853442 DXC853436:DXC853442 DNG853436:DNG853442 DDK853436:DDK853442 CTO853436:CTO853442 CJS853436:CJS853442 BZW853436:BZW853442 BQA853436:BQA853442 BGE853436:BGE853442 AWI853436:AWI853442 AMM853436:AMM853442 ACQ853436:ACQ853442 SU853436:SU853442 IY853436:IY853442 C853436:C853442 WVK787900:WVK787906 WLO787900:WLO787906 WBS787900:WBS787906 VRW787900:VRW787906 VIA787900:VIA787906 UYE787900:UYE787906 UOI787900:UOI787906 UEM787900:UEM787906 TUQ787900:TUQ787906 TKU787900:TKU787906 TAY787900:TAY787906 SRC787900:SRC787906 SHG787900:SHG787906 RXK787900:RXK787906 RNO787900:RNO787906 RDS787900:RDS787906 QTW787900:QTW787906 QKA787900:QKA787906 QAE787900:QAE787906 PQI787900:PQI787906 PGM787900:PGM787906 OWQ787900:OWQ787906 OMU787900:OMU787906 OCY787900:OCY787906 NTC787900:NTC787906 NJG787900:NJG787906 MZK787900:MZK787906 MPO787900:MPO787906 MFS787900:MFS787906 LVW787900:LVW787906 LMA787900:LMA787906 LCE787900:LCE787906 KSI787900:KSI787906 KIM787900:KIM787906 JYQ787900:JYQ787906 JOU787900:JOU787906 JEY787900:JEY787906 IVC787900:IVC787906 ILG787900:ILG787906 IBK787900:IBK787906 HRO787900:HRO787906 HHS787900:HHS787906 GXW787900:GXW787906 GOA787900:GOA787906 GEE787900:GEE787906 FUI787900:FUI787906 FKM787900:FKM787906 FAQ787900:FAQ787906 EQU787900:EQU787906 EGY787900:EGY787906 DXC787900:DXC787906 DNG787900:DNG787906 DDK787900:DDK787906 CTO787900:CTO787906 CJS787900:CJS787906 BZW787900:BZW787906 BQA787900:BQA787906 BGE787900:BGE787906 AWI787900:AWI787906 AMM787900:AMM787906 ACQ787900:ACQ787906 SU787900:SU787906 IY787900:IY787906 C787900:C787906 WVK722364:WVK722370 WLO722364:WLO722370 WBS722364:WBS722370 VRW722364:VRW722370 VIA722364:VIA722370 UYE722364:UYE722370 UOI722364:UOI722370 UEM722364:UEM722370 TUQ722364:TUQ722370 TKU722364:TKU722370 TAY722364:TAY722370 SRC722364:SRC722370 SHG722364:SHG722370 RXK722364:RXK722370 RNO722364:RNO722370 RDS722364:RDS722370 QTW722364:QTW722370 QKA722364:QKA722370 QAE722364:QAE722370 PQI722364:PQI722370 PGM722364:PGM722370 OWQ722364:OWQ722370 OMU722364:OMU722370 OCY722364:OCY722370 NTC722364:NTC722370 NJG722364:NJG722370 MZK722364:MZK722370 MPO722364:MPO722370 MFS722364:MFS722370 LVW722364:LVW722370 LMA722364:LMA722370 LCE722364:LCE722370 KSI722364:KSI722370 KIM722364:KIM722370 JYQ722364:JYQ722370 JOU722364:JOU722370 JEY722364:JEY722370 IVC722364:IVC722370 ILG722364:ILG722370 IBK722364:IBK722370 HRO722364:HRO722370 HHS722364:HHS722370 GXW722364:GXW722370 GOA722364:GOA722370 GEE722364:GEE722370 FUI722364:FUI722370 FKM722364:FKM722370 FAQ722364:FAQ722370 EQU722364:EQU722370 EGY722364:EGY722370 DXC722364:DXC722370 DNG722364:DNG722370 DDK722364:DDK722370 CTO722364:CTO722370 CJS722364:CJS722370 BZW722364:BZW722370 BQA722364:BQA722370 BGE722364:BGE722370 AWI722364:AWI722370 AMM722364:AMM722370 ACQ722364:ACQ722370 SU722364:SU722370 IY722364:IY722370 C722364:C722370 WVK656828:WVK656834 WLO656828:WLO656834 WBS656828:WBS656834 VRW656828:VRW656834 VIA656828:VIA656834 UYE656828:UYE656834 UOI656828:UOI656834 UEM656828:UEM656834 TUQ656828:TUQ656834 TKU656828:TKU656834 TAY656828:TAY656834 SRC656828:SRC656834 SHG656828:SHG656834 RXK656828:RXK656834 RNO656828:RNO656834 RDS656828:RDS656834 QTW656828:QTW656834 QKA656828:QKA656834 QAE656828:QAE656834 PQI656828:PQI656834 PGM656828:PGM656834 OWQ656828:OWQ656834 OMU656828:OMU656834 OCY656828:OCY656834 NTC656828:NTC656834 NJG656828:NJG656834 MZK656828:MZK656834 MPO656828:MPO656834 MFS656828:MFS656834 LVW656828:LVW656834 LMA656828:LMA656834 LCE656828:LCE656834 KSI656828:KSI656834 KIM656828:KIM656834 JYQ656828:JYQ656834 JOU656828:JOU656834 JEY656828:JEY656834 IVC656828:IVC656834 ILG656828:ILG656834 IBK656828:IBK656834 HRO656828:HRO656834 HHS656828:HHS656834 GXW656828:GXW656834 GOA656828:GOA656834 GEE656828:GEE656834 FUI656828:FUI656834 FKM656828:FKM656834 FAQ656828:FAQ656834 EQU656828:EQU656834 EGY656828:EGY656834 DXC656828:DXC656834 DNG656828:DNG656834 DDK656828:DDK656834 CTO656828:CTO656834 CJS656828:CJS656834 BZW656828:BZW656834 BQA656828:BQA656834 BGE656828:BGE656834 AWI656828:AWI656834 AMM656828:AMM656834 ACQ656828:ACQ656834 SU656828:SU656834 IY656828:IY656834 C656828:C656834 WVK591292:WVK591298 WLO591292:WLO591298 WBS591292:WBS591298 VRW591292:VRW591298 VIA591292:VIA591298 UYE591292:UYE591298 UOI591292:UOI591298 UEM591292:UEM591298 TUQ591292:TUQ591298 TKU591292:TKU591298 TAY591292:TAY591298 SRC591292:SRC591298 SHG591292:SHG591298 RXK591292:RXK591298 RNO591292:RNO591298 RDS591292:RDS591298 QTW591292:QTW591298 QKA591292:QKA591298 QAE591292:QAE591298 PQI591292:PQI591298 PGM591292:PGM591298 OWQ591292:OWQ591298 OMU591292:OMU591298 OCY591292:OCY591298 NTC591292:NTC591298 NJG591292:NJG591298 MZK591292:MZK591298 MPO591292:MPO591298 MFS591292:MFS591298 LVW591292:LVW591298 LMA591292:LMA591298 LCE591292:LCE591298 KSI591292:KSI591298 KIM591292:KIM591298 JYQ591292:JYQ591298 JOU591292:JOU591298 JEY591292:JEY591298 IVC591292:IVC591298 ILG591292:ILG591298 IBK591292:IBK591298 HRO591292:HRO591298 HHS591292:HHS591298 GXW591292:GXW591298 GOA591292:GOA591298 GEE591292:GEE591298 FUI591292:FUI591298 FKM591292:FKM591298 FAQ591292:FAQ591298 EQU591292:EQU591298 EGY591292:EGY591298 DXC591292:DXC591298 DNG591292:DNG591298 DDK591292:DDK591298 CTO591292:CTO591298 CJS591292:CJS591298 BZW591292:BZW591298 BQA591292:BQA591298 BGE591292:BGE591298 AWI591292:AWI591298 AMM591292:AMM591298 ACQ591292:ACQ591298 SU591292:SU591298 IY591292:IY591298 C591292:C591298 WVK525756:WVK525762 WLO525756:WLO525762 WBS525756:WBS525762 VRW525756:VRW525762 VIA525756:VIA525762 UYE525756:UYE525762 UOI525756:UOI525762 UEM525756:UEM525762 TUQ525756:TUQ525762 TKU525756:TKU525762 TAY525756:TAY525762 SRC525756:SRC525762 SHG525756:SHG525762 RXK525756:RXK525762 RNO525756:RNO525762 RDS525756:RDS525762 QTW525756:QTW525762 QKA525756:QKA525762 QAE525756:QAE525762 PQI525756:PQI525762 PGM525756:PGM525762 OWQ525756:OWQ525762 OMU525756:OMU525762 OCY525756:OCY525762 NTC525756:NTC525762 NJG525756:NJG525762 MZK525756:MZK525762 MPO525756:MPO525762 MFS525756:MFS525762 LVW525756:LVW525762 LMA525756:LMA525762 LCE525756:LCE525762 KSI525756:KSI525762 KIM525756:KIM525762 JYQ525756:JYQ525762 JOU525756:JOU525762 JEY525756:JEY525762 IVC525756:IVC525762 ILG525756:ILG525762 IBK525756:IBK525762 HRO525756:HRO525762 HHS525756:HHS525762 GXW525756:GXW525762 GOA525756:GOA525762 GEE525756:GEE525762 FUI525756:FUI525762 FKM525756:FKM525762 FAQ525756:FAQ525762 EQU525756:EQU525762 EGY525756:EGY525762 DXC525756:DXC525762 DNG525756:DNG525762 DDK525756:DDK525762 CTO525756:CTO525762 CJS525756:CJS525762 BZW525756:BZW525762 BQA525756:BQA525762 BGE525756:BGE525762 AWI525756:AWI525762 AMM525756:AMM525762 ACQ525756:ACQ525762 SU525756:SU525762 IY525756:IY525762 C525756:C525762 WVK460220:WVK460226 WLO460220:WLO460226 WBS460220:WBS460226 VRW460220:VRW460226 VIA460220:VIA460226 UYE460220:UYE460226 UOI460220:UOI460226 UEM460220:UEM460226 TUQ460220:TUQ460226 TKU460220:TKU460226 TAY460220:TAY460226 SRC460220:SRC460226 SHG460220:SHG460226 RXK460220:RXK460226 RNO460220:RNO460226 RDS460220:RDS460226 QTW460220:QTW460226 QKA460220:QKA460226 QAE460220:QAE460226 PQI460220:PQI460226 PGM460220:PGM460226 OWQ460220:OWQ460226 OMU460220:OMU460226 OCY460220:OCY460226 NTC460220:NTC460226 NJG460220:NJG460226 MZK460220:MZK460226 MPO460220:MPO460226 MFS460220:MFS460226 LVW460220:LVW460226 LMA460220:LMA460226 LCE460220:LCE460226 KSI460220:KSI460226 KIM460220:KIM460226 JYQ460220:JYQ460226 JOU460220:JOU460226 JEY460220:JEY460226 IVC460220:IVC460226 ILG460220:ILG460226 IBK460220:IBK460226 HRO460220:HRO460226 HHS460220:HHS460226 GXW460220:GXW460226 GOA460220:GOA460226 GEE460220:GEE460226 FUI460220:FUI460226 FKM460220:FKM460226 FAQ460220:FAQ460226 EQU460220:EQU460226 EGY460220:EGY460226 DXC460220:DXC460226 DNG460220:DNG460226 DDK460220:DDK460226 CTO460220:CTO460226 CJS460220:CJS460226 BZW460220:BZW460226 BQA460220:BQA460226 BGE460220:BGE460226 AWI460220:AWI460226 AMM460220:AMM460226 ACQ460220:ACQ460226 SU460220:SU460226 IY460220:IY460226 C460220:C460226 WVK394684:WVK394690 WLO394684:WLO394690 WBS394684:WBS394690 VRW394684:VRW394690 VIA394684:VIA394690 UYE394684:UYE394690 UOI394684:UOI394690 UEM394684:UEM394690 TUQ394684:TUQ394690 TKU394684:TKU394690 TAY394684:TAY394690 SRC394684:SRC394690 SHG394684:SHG394690 RXK394684:RXK394690 RNO394684:RNO394690 RDS394684:RDS394690 QTW394684:QTW394690 QKA394684:QKA394690 QAE394684:QAE394690 PQI394684:PQI394690 PGM394684:PGM394690 OWQ394684:OWQ394690 OMU394684:OMU394690 OCY394684:OCY394690 NTC394684:NTC394690 NJG394684:NJG394690 MZK394684:MZK394690 MPO394684:MPO394690 MFS394684:MFS394690 LVW394684:LVW394690 LMA394684:LMA394690 LCE394684:LCE394690 KSI394684:KSI394690 KIM394684:KIM394690 JYQ394684:JYQ394690 JOU394684:JOU394690 JEY394684:JEY394690 IVC394684:IVC394690 ILG394684:ILG394690 IBK394684:IBK394690 HRO394684:HRO394690 HHS394684:HHS394690 GXW394684:GXW394690 GOA394684:GOA394690 GEE394684:GEE394690 FUI394684:FUI394690 FKM394684:FKM394690 FAQ394684:FAQ394690 EQU394684:EQU394690 EGY394684:EGY394690 DXC394684:DXC394690 DNG394684:DNG394690 DDK394684:DDK394690 CTO394684:CTO394690 CJS394684:CJS394690 BZW394684:BZW394690 BQA394684:BQA394690 BGE394684:BGE394690 AWI394684:AWI394690 AMM394684:AMM394690 ACQ394684:ACQ394690 SU394684:SU394690 IY394684:IY394690 C394684:C394690 WVK329148:WVK329154 WLO329148:WLO329154 WBS329148:WBS329154 VRW329148:VRW329154 VIA329148:VIA329154 UYE329148:UYE329154 UOI329148:UOI329154 UEM329148:UEM329154 TUQ329148:TUQ329154 TKU329148:TKU329154 TAY329148:TAY329154 SRC329148:SRC329154 SHG329148:SHG329154 RXK329148:RXK329154 RNO329148:RNO329154 RDS329148:RDS329154 QTW329148:QTW329154 QKA329148:QKA329154 QAE329148:QAE329154 PQI329148:PQI329154 PGM329148:PGM329154 OWQ329148:OWQ329154 OMU329148:OMU329154 OCY329148:OCY329154 NTC329148:NTC329154 NJG329148:NJG329154 MZK329148:MZK329154 MPO329148:MPO329154 MFS329148:MFS329154 LVW329148:LVW329154 LMA329148:LMA329154 LCE329148:LCE329154 KSI329148:KSI329154 KIM329148:KIM329154 JYQ329148:JYQ329154 JOU329148:JOU329154 JEY329148:JEY329154 IVC329148:IVC329154 ILG329148:ILG329154 IBK329148:IBK329154 HRO329148:HRO329154 HHS329148:HHS329154 GXW329148:GXW329154 GOA329148:GOA329154 GEE329148:GEE329154 FUI329148:FUI329154 FKM329148:FKM329154 FAQ329148:FAQ329154 EQU329148:EQU329154 EGY329148:EGY329154 DXC329148:DXC329154 DNG329148:DNG329154 DDK329148:DDK329154 CTO329148:CTO329154 CJS329148:CJS329154 BZW329148:BZW329154 BQA329148:BQA329154 BGE329148:BGE329154 AWI329148:AWI329154 AMM329148:AMM329154 ACQ329148:ACQ329154 SU329148:SU329154 IY329148:IY329154 C329148:C329154 WVK263612:WVK263618 WLO263612:WLO263618 WBS263612:WBS263618 VRW263612:VRW263618 VIA263612:VIA263618 UYE263612:UYE263618 UOI263612:UOI263618 UEM263612:UEM263618 TUQ263612:TUQ263618 TKU263612:TKU263618 TAY263612:TAY263618 SRC263612:SRC263618 SHG263612:SHG263618 RXK263612:RXK263618 RNO263612:RNO263618 RDS263612:RDS263618 QTW263612:QTW263618 QKA263612:QKA263618 QAE263612:QAE263618 PQI263612:PQI263618 PGM263612:PGM263618 OWQ263612:OWQ263618 OMU263612:OMU263618 OCY263612:OCY263618 NTC263612:NTC263618 NJG263612:NJG263618 MZK263612:MZK263618 MPO263612:MPO263618 MFS263612:MFS263618 LVW263612:LVW263618 LMA263612:LMA263618 LCE263612:LCE263618 KSI263612:KSI263618 KIM263612:KIM263618 JYQ263612:JYQ263618 JOU263612:JOU263618 JEY263612:JEY263618 IVC263612:IVC263618 ILG263612:ILG263618 IBK263612:IBK263618 HRO263612:HRO263618 HHS263612:HHS263618 GXW263612:GXW263618 GOA263612:GOA263618 GEE263612:GEE263618 FUI263612:FUI263618 FKM263612:FKM263618 FAQ263612:FAQ263618 EQU263612:EQU263618 EGY263612:EGY263618 DXC263612:DXC263618 DNG263612:DNG263618 DDK263612:DDK263618 CTO263612:CTO263618 CJS263612:CJS263618 BZW263612:BZW263618 BQA263612:BQA263618 BGE263612:BGE263618 AWI263612:AWI263618 AMM263612:AMM263618 ACQ263612:ACQ263618 SU263612:SU263618 IY263612:IY263618 C263612:C263618 WVK198076:WVK198082 WLO198076:WLO198082 WBS198076:WBS198082 VRW198076:VRW198082 VIA198076:VIA198082 UYE198076:UYE198082 UOI198076:UOI198082 UEM198076:UEM198082 TUQ198076:TUQ198082 TKU198076:TKU198082 TAY198076:TAY198082 SRC198076:SRC198082 SHG198076:SHG198082 RXK198076:RXK198082 RNO198076:RNO198082 RDS198076:RDS198082 QTW198076:QTW198082 QKA198076:QKA198082 QAE198076:QAE198082 PQI198076:PQI198082 PGM198076:PGM198082 OWQ198076:OWQ198082 OMU198076:OMU198082 OCY198076:OCY198082 NTC198076:NTC198082 NJG198076:NJG198082 MZK198076:MZK198082 MPO198076:MPO198082 MFS198076:MFS198082 LVW198076:LVW198082 LMA198076:LMA198082 LCE198076:LCE198082 KSI198076:KSI198082 KIM198076:KIM198082 JYQ198076:JYQ198082 JOU198076:JOU198082 JEY198076:JEY198082 IVC198076:IVC198082 ILG198076:ILG198082 IBK198076:IBK198082 HRO198076:HRO198082 HHS198076:HHS198082 GXW198076:GXW198082 GOA198076:GOA198082 GEE198076:GEE198082 FUI198076:FUI198082 FKM198076:FKM198082 FAQ198076:FAQ198082 EQU198076:EQU198082 EGY198076:EGY198082 DXC198076:DXC198082 DNG198076:DNG198082 DDK198076:DDK198082 CTO198076:CTO198082 CJS198076:CJS198082 BZW198076:BZW198082 BQA198076:BQA198082 BGE198076:BGE198082 AWI198076:AWI198082 AMM198076:AMM198082 ACQ198076:ACQ198082 SU198076:SU198082 IY198076:IY198082 C198076:C198082 WVK132540:WVK132546 WLO132540:WLO132546 WBS132540:WBS132546 VRW132540:VRW132546 VIA132540:VIA132546 UYE132540:UYE132546 UOI132540:UOI132546 UEM132540:UEM132546 TUQ132540:TUQ132546 TKU132540:TKU132546 TAY132540:TAY132546 SRC132540:SRC132546 SHG132540:SHG132546 RXK132540:RXK132546 RNO132540:RNO132546 RDS132540:RDS132546 QTW132540:QTW132546 QKA132540:QKA132546 QAE132540:QAE132546 PQI132540:PQI132546 PGM132540:PGM132546 OWQ132540:OWQ132546 OMU132540:OMU132546 OCY132540:OCY132546 NTC132540:NTC132546 NJG132540:NJG132546 MZK132540:MZK132546 MPO132540:MPO132546 MFS132540:MFS132546 LVW132540:LVW132546 LMA132540:LMA132546 LCE132540:LCE132546 KSI132540:KSI132546 KIM132540:KIM132546 JYQ132540:JYQ132546 JOU132540:JOU132546 JEY132540:JEY132546 IVC132540:IVC132546 ILG132540:ILG132546 IBK132540:IBK132546 HRO132540:HRO132546 HHS132540:HHS132546 GXW132540:GXW132546 GOA132540:GOA132546 GEE132540:GEE132546 FUI132540:FUI132546 FKM132540:FKM132546 FAQ132540:FAQ132546 EQU132540:EQU132546 EGY132540:EGY132546 DXC132540:DXC132546 DNG132540:DNG132546 DDK132540:DDK132546 CTO132540:CTO132546 CJS132540:CJS132546 BZW132540:BZW132546 BQA132540:BQA132546 BGE132540:BGE132546 AWI132540:AWI132546 AMM132540:AMM132546 ACQ132540:ACQ132546 SU132540:SU132546 IY132540:IY132546 C132540:C132546 WVK67004:WVK67010 WLO67004:WLO67010 WBS67004:WBS67010 VRW67004:VRW67010 VIA67004:VIA67010 UYE67004:UYE67010 UOI67004:UOI67010 UEM67004:UEM67010 TUQ67004:TUQ67010 TKU67004:TKU67010 TAY67004:TAY67010 SRC67004:SRC67010 SHG67004:SHG67010 RXK67004:RXK67010 RNO67004:RNO67010 RDS67004:RDS67010 QTW67004:QTW67010 QKA67004:QKA67010 QAE67004:QAE67010 PQI67004:PQI67010 PGM67004:PGM67010 OWQ67004:OWQ67010 OMU67004:OMU67010 OCY67004:OCY67010 NTC67004:NTC67010 NJG67004:NJG67010 MZK67004:MZK67010 MPO67004:MPO67010 MFS67004:MFS67010 LVW67004:LVW67010 LMA67004:LMA67010 LCE67004:LCE67010 KSI67004:KSI67010 KIM67004:KIM67010 JYQ67004:JYQ67010 JOU67004:JOU67010 JEY67004:JEY67010 IVC67004:IVC67010 ILG67004:ILG67010 IBK67004:IBK67010 HRO67004:HRO67010 HHS67004:HHS67010 GXW67004:GXW67010 GOA67004:GOA67010 GEE67004:GEE67010 FUI67004:FUI67010 FKM67004:FKM67010 FAQ67004:FAQ67010 EQU67004:EQU67010 EGY67004:EGY67010 DXC67004:DXC67010 DNG67004:DNG67010 DDK67004:DDK67010 CTO67004:CTO67010 CJS67004:CJS67010 BZW67004:BZW67010 BQA67004:BQA67010 BGE67004:BGE67010 AWI67004:AWI67010 AMM67004:AMM67010 ACQ67004:ACQ67010 SU67004:SU67010 IY67004:IY67010 C67004:C67010 WVK1467:WVK1473 WLO1467:WLO1473 WBS1467:WBS1473 VRW1467:VRW1473 VIA1467:VIA1473 UYE1467:UYE1473 UOI1467:UOI1473 UEM1467:UEM1473 TUQ1467:TUQ1473 TKU1467:TKU1473 TAY1467:TAY1473 SRC1467:SRC1473 SHG1467:SHG1473 RXK1467:RXK1473 RNO1467:RNO1473 RDS1467:RDS1473 QTW1467:QTW1473 QKA1467:QKA1473 QAE1467:QAE1473 PQI1467:PQI1473 PGM1467:PGM1473 OWQ1467:OWQ1473 OMU1467:OMU1473 OCY1467:OCY1473 NTC1467:NTC1473 NJG1467:NJG1473 MZK1467:MZK1473 MPO1467:MPO1473 MFS1467:MFS1473 LVW1467:LVW1473 LMA1467:LMA1473 LCE1467:LCE1473 KSI1467:KSI1473 KIM1467:KIM1473 JYQ1467:JYQ1473 JOU1467:JOU1473 JEY1467:JEY1473 IVC1467:IVC1473 ILG1467:ILG1473 IBK1467:IBK1473 HRO1467:HRO1473 HHS1467:HHS1473 GXW1467:GXW1473 GOA1467:GOA1473 GEE1467:GEE1473 FUI1467:FUI1473 FKM1467:FKM1473 FAQ1467:FAQ1473 EQU1467:EQU1473 EGY1467:EGY1473 DXC1467:DXC1473 DNG1467:DNG1473 DDK1467:DDK1473 CTO1467:CTO1473 CJS1467:CJS1473 BZW1467:BZW1473 BQA1467:BQA1473 BGE1467:BGE1473 AWI1467:AWI1473 AMM1467:AMM1473 ACQ1467:ACQ1473 SU1467:SU1473 IY1467:IY1473 C1467:C1473 WVK984503:WVK984506 WLO984503:WLO984506 WBS984503:WBS984506 VRW984503:VRW984506 VIA984503:VIA984506 UYE984503:UYE984506 UOI984503:UOI984506 UEM984503:UEM984506 TUQ984503:TUQ984506 TKU984503:TKU984506 TAY984503:TAY984506 SRC984503:SRC984506 SHG984503:SHG984506 RXK984503:RXK984506 RNO984503:RNO984506 RDS984503:RDS984506 QTW984503:QTW984506 QKA984503:QKA984506 QAE984503:QAE984506 PQI984503:PQI984506 PGM984503:PGM984506 OWQ984503:OWQ984506 OMU984503:OMU984506 OCY984503:OCY984506 NTC984503:NTC984506 NJG984503:NJG984506 MZK984503:MZK984506 MPO984503:MPO984506 MFS984503:MFS984506 LVW984503:LVW984506 LMA984503:LMA984506 LCE984503:LCE984506 KSI984503:KSI984506 KIM984503:KIM984506 JYQ984503:JYQ984506 JOU984503:JOU984506 JEY984503:JEY984506 IVC984503:IVC984506 ILG984503:ILG984506 IBK984503:IBK984506 HRO984503:HRO984506 HHS984503:HHS984506 GXW984503:GXW984506 GOA984503:GOA984506 GEE984503:GEE984506 FUI984503:FUI984506 FKM984503:FKM984506 FAQ984503:FAQ984506 EQU984503:EQU984506 EGY984503:EGY984506 DXC984503:DXC984506 DNG984503:DNG984506 DDK984503:DDK984506 CTO984503:CTO984506 CJS984503:CJS984506 BZW984503:BZW984506 BQA984503:BQA984506 BGE984503:BGE984506 AWI984503:AWI984506 AMM984503:AMM984506 ACQ984503:ACQ984506 SU984503:SU984506 IY984503:IY984506 C984503:C984506 WVK918967:WVK918970 WLO918967:WLO918970 WBS918967:WBS918970 VRW918967:VRW918970 VIA918967:VIA918970 UYE918967:UYE918970 UOI918967:UOI918970 UEM918967:UEM918970 TUQ918967:TUQ918970 TKU918967:TKU918970 TAY918967:TAY918970 SRC918967:SRC918970 SHG918967:SHG918970 RXK918967:RXK918970 RNO918967:RNO918970 RDS918967:RDS918970 QTW918967:QTW918970 QKA918967:QKA918970 QAE918967:QAE918970 PQI918967:PQI918970 PGM918967:PGM918970 OWQ918967:OWQ918970 OMU918967:OMU918970 OCY918967:OCY918970 NTC918967:NTC918970 NJG918967:NJG918970 MZK918967:MZK918970 MPO918967:MPO918970 MFS918967:MFS918970 LVW918967:LVW918970 LMA918967:LMA918970 LCE918967:LCE918970 KSI918967:KSI918970 KIM918967:KIM918970 JYQ918967:JYQ918970 JOU918967:JOU918970 JEY918967:JEY918970 IVC918967:IVC918970 ILG918967:ILG918970 IBK918967:IBK918970 HRO918967:HRO918970 HHS918967:HHS918970 GXW918967:GXW918970 GOA918967:GOA918970 GEE918967:GEE918970 FUI918967:FUI918970 FKM918967:FKM918970 FAQ918967:FAQ918970 EQU918967:EQU918970 EGY918967:EGY918970 DXC918967:DXC918970 DNG918967:DNG918970 DDK918967:DDK918970 CTO918967:CTO918970 CJS918967:CJS918970 BZW918967:BZW918970 BQA918967:BQA918970 BGE918967:BGE918970 AWI918967:AWI918970 AMM918967:AMM918970 ACQ918967:ACQ918970 SU918967:SU918970 IY918967:IY918970 C918967:C918970 WVK853431:WVK853434 WLO853431:WLO853434 WBS853431:WBS853434 VRW853431:VRW853434 VIA853431:VIA853434 UYE853431:UYE853434 UOI853431:UOI853434 UEM853431:UEM853434 TUQ853431:TUQ853434 TKU853431:TKU853434 TAY853431:TAY853434 SRC853431:SRC853434 SHG853431:SHG853434 RXK853431:RXK853434 RNO853431:RNO853434 RDS853431:RDS853434 QTW853431:QTW853434 QKA853431:QKA853434 QAE853431:QAE853434 PQI853431:PQI853434 PGM853431:PGM853434 OWQ853431:OWQ853434 OMU853431:OMU853434 OCY853431:OCY853434 NTC853431:NTC853434 NJG853431:NJG853434 MZK853431:MZK853434 MPO853431:MPO853434 MFS853431:MFS853434 LVW853431:LVW853434 LMA853431:LMA853434 LCE853431:LCE853434 KSI853431:KSI853434 KIM853431:KIM853434 JYQ853431:JYQ853434 JOU853431:JOU853434 JEY853431:JEY853434 IVC853431:IVC853434 ILG853431:ILG853434 IBK853431:IBK853434 HRO853431:HRO853434 HHS853431:HHS853434 GXW853431:GXW853434 GOA853431:GOA853434 GEE853431:GEE853434 FUI853431:FUI853434 FKM853431:FKM853434 FAQ853431:FAQ853434 EQU853431:EQU853434 EGY853431:EGY853434 DXC853431:DXC853434 DNG853431:DNG853434 DDK853431:DDK853434 CTO853431:CTO853434 CJS853431:CJS853434 BZW853431:BZW853434 BQA853431:BQA853434 BGE853431:BGE853434 AWI853431:AWI853434 AMM853431:AMM853434 ACQ853431:ACQ853434 SU853431:SU853434 IY853431:IY853434 C853431:C853434 WVK787895:WVK787898 WLO787895:WLO787898 WBS787895:WBS787898 VRW787895:VRW787898 VIA787895:VIA787898 UYE787895:UYE787898 UOI787895:UOI787898 UEM787895:UEM787898 TUQ787895:TUQ787898 TKU787895:TKU787898 TAY787895:TAY787898 SRC787895:SRC787898 SHG787895:SHG787898 RXK787895:RXK787898 RNO787895:RNO787898 RDS787895:RDS787898 QTW787895:QTW787898 QKA787895:QKA787898 QAE787895:QAE787898 PQI787895:PQI787898 PGM787895:PGM787898 OWQ787895:OWQ787898 OMU787895:OMU787898 OCY787895:OCY787898 NTC787895:NTC787898 NJG787895:NJG787898 MZK787895:MZK787898 MPO787895:MPO787898 MFS787895:MFS787898 LVW787895:LVW787898 LMA787895:LMA787898 LCE787895:LCE787898 KSI787895:KSI787898 KIM787895:KIM787898 JYQ787895:JYQ787898 JOU787895:JOU787898 JEY787895:JEY787898 IVC787895:IVC787898 ILG787895:ILG787898 IBK787895:IBK787898 HRO787895:HRO787898 HHS787895:HHS787898 GXW787895:GXW787898 GOA787895:GOA787898 GEE787895:GEE787898 FUI787895:FUI787898 FKM787895:FKM787898 FAQ787895:FAQ787898 EQU787895:EQU787898 EGY787895:EGY787898 DXC787895:DXC787898 DNG787895:DNG787898 DDK787895:DDK787898 CTO787895:CTO787898 CJS787895:CJS787898 BZW787895:BZW787898 BQA787895:BQA787898 BGE787895:BGE787898 AWI787895:AWI787898 AMM787895:AMM787898 ACQ787895:ACQ787898 SU787895:SU787898 IY787895:IY787898 C787895:C787898 WVK722359:WVK722362 WLO722359:WLO722362 WBS722359:WBS722362 VRW722359:VRW722362 VIA722359:VIA722362 UYE722359:UYE722362 UOI722359:UOI722362 UEM722359:UEM722362 TUQ722359:TUQ722362 TKU722359:TKU722362 TAY722359:TAY722362 SRC722359:SRC722362 SHG722359:SHG722362 RXK722359:RXK722362 RNO722359:RNO722362 RDS722359:RDS722362 QTW722359:QTW722362 QKA722359:QKA722362 QAE722359:QAE722362 PQI722359:PQI722362 PGM722359:PGM722362 OWQ722359:OWQ722362 OMU722359:OMU722362 OCY722359:OCY722362 NTC722359:NTC722362 NJG722359:NJG722362 MZK722359:MZK722362 MPO722359:MPO722362 MFS722359:MFS722362 LVW722359:LVW722362 LMA722359:LMA722362 LCE722359:LCE722362 KSI722359:KSI722362 KIM722359:KIM722362 JYQ722359:JYQ722362 JOU722359:JOU722362 JEY722359:JEY722362 IVC722359:IVC722362 ILG722359:ILG722362 IBK722359:IBK722362 HRO722359:HRO722362 HHS722359:HHS722362 GXW722359:GXW722362 GOA722359:GOA722362 GEE722359:GEE722362 FUI722359:FUI722362 FKM722359:FKM722362 FAQ722359:FAQ722362 EQU722359:EQU722362 EGY722359:EGY722362 DXC722359:DXC722362 DNG722359:DNG722362 DDK722359:DDK722362 CTO722359:CTO722362 CJS722359:CJS722362 BZW722359:BZW722362 BQA722359:BQA722362 BGE722359:BGE722362 AWI722359:AWI722362 AMM722359:AMM722362 ACQ722359:ACQ722362 SU722359:SU722362 IY722359:IY722362 C722359:C722362 WVK656823:WVK656826 WLO656823:WLO656826 WBS656823:WBS656826 VRW656823:VRW656826 VIA656823:VIA656826 UYE656823:UYE656826 UOI656823:UOI656826 UEM656823:UEM656826 TUQ656823:TUQ656826 TKU656823:TKU656826 TAY656823:TAY656826 SRC656823:SRC656826 SHG656823:SHG656826 RXK656823:RXK656826 RNO656823:RNO656826 RDS656823:RDS656826 QTW656823:QTW656826 QKA656823:QKA656826 QAE656823:QAE656826 PQI656823:PQI656826 PGM656823:PGM656826 OWQ656823:OWQ656826 OMU656823:OMU656826 OCY656823:OCY656826 NTC656823:NTC656826 NJG656823:NJG656826 MZK656823:MZK656826 MPO656823:MPO656826 MFS656823:MFS656826 LVW656823:LVW656826 LMA656823:LMA656826 LCE656823:LCE656826 KSI656823:KSI656826 KIM656823:KIM656826 JYQ656823:JYQ656826 JOU656823:JOU656826 JEY656823:JEY656826 IVC656823:IVC656826 ILG656823:ILG656826 IBK656823:IBK656826 HRO656823:HRO656826 HHS656823:HHS656826 GXW656823:GXW656826 GOA656823:GOA656826 GEE656823:GEE656826 FUI656823:FUI656826 FKM656823:FKM656826 FAQ656823:FAQ656826 EQU656823:EQU656826 EGY656823:EGY656826 DXC656823:DXC656826 DNG656823:DNG656826 DDK656823:DDK656826 CTO656823:CTO656826 CJS656823:CJS656826 BZW656823:BZW656826 BQA656823:BQA656826 BGE656823:BGE656826 AWI656823:AWI656826 AMM656823:AMM656826 ACQ656823:ACQ656826 SU656823:SU656826 IY656823:IY656826 C656823:C656826 WVK591287:WVK591290 WLO591287:WLO591290 WBS591287:WBS591290 VRW591287:VRW591290 VIA591287:VIA591290 UYE591287:UYE591290 UOI591287:UOI591290 UEM591287:UEM591290 TUQ591287:TUQ591290 TKU591287:TKU591290 TAY591287:TAY591290 SRC591287:SRC591290 SHG591287:SHG591290 RXK591287:RXK591290 RNO591287:RNO591290 RDS591287:RDS591290 QTW591287:QTW591290 QKA591287:QKA591290 QAE591287:QAE591290 PQI591287:PQI591290 PGM591287:PGM591290 OWQ591287:OWQ591290 OMU591287:OMU591290 OCY591287:OCY591290 NTC591287:NTC591290 NJG591287:NJG591290 MZK591287:MZK591290 MPO591287:MPO591290 MFS591287:MFS591290 LVW591287:LVW591290 LMA591287:LMA591290 LCE591287:LCE591290 KSI591287:KSI591290 KIM591287:KIM591290 JYQ591287:JYQ591290 JOU591287:JOU591290 JEY591287:JEY591290 IVC591287:IVC591290 ILG591287:ILG591290 IBK591287:IBK591290 HRO591287:HRO591290 HHS591287:HHS591290 GXW591287:GXW591290 GOA591287:GOA591290 GEE591287:GEE591290 FUI591287:FUI591290 FKM591287:FKM591290 FAQ591287:FAQ591290 EQU591287:EQU591290 EGY591287:EGY591290 DXC591287:DXC591290 DNG591287:DNG591290 DDK591287:DDK591290 CTO591287:CTO591290 CJS591287:CJS591290 BZW591287:BZW591290 BQA591287:BQA591290 BGE591287:BGE591290 AWI591287:AWI591290 AMM591287:AMM591290 ACQ591287:ACQ591290 SU591287:SU591290 IY591287:IY591290 C591287:C591290 WVK525751:WVK525754 WLO525751:WLO525754 WBS525751:WBS525754 VRW525751:VRW525754 VIA525751:VIA525754 UYE525751:UYE525754 UOI525751:UOI525754 UEM525751:UEM525754 TUQ525751:TUQ525754 TKU525751:TKU525754 TAY525751:TAY525754 SRC525751:SRC525754 SHG525751:SHG525754 RXK525751:RXK525754 RNO525751:RNO525754 RDS525751:RDS525754 QTW525751:QTW525754 QKA525751:QKA525754 QAE525751:QAE525754 PQI525751:PQI525754 PGM525751:PGM525754 OWQ525751:OWQ525754 OMU525751:OMU525754 OCY525751:OCY525754 NTC525751:NTC525754 NJG525751:NJG525754 MZK525751:MZK525754 MPO525751:MPO525754 MFS525751:MFS525754 LVW525751:LVW525754 LMA525751:LMA525754 LCE525751:LCE525754 KSI525751:KSI525754 KIM525751:KIM525754 JYQ525751:JYQ525754 JOU525751:JOU525754 JEY525751:JEY525754 IVC525751:IVC525754 ILG525751:ILG525754 IBK525751:IBK525754 HRO525751:HRO525754 HHS525751:HHS525754 GXW525751:GXW525754 GOA525751:GOA525754 GEE525751:GEE525754 FUI525751:FUI525754 FKM525751:FKM525754 FAQ525751:FAQ525754 EQU525751:EQU525754 EGY525751:EGY525754 DXC525751:DXC525754 DNG525751:DNG525754 DDK525751:DDK525754 CTO525751:CTO525754 CJS525751:CJS525754 BZW525751:BZW525754 BQA525751:BQA525754 BGE525751:BGE525754 AWI525751:AWI525754 AMM525751:AMM525754 ACQ525751:ACQ525754 SU525751:SU525754 IY525751:IY525754 C525751:C525754 WVK460215:WVK460218 WLO460215:WLO460218 WBS460215:WBS460218 VRW460215:VRW460218 VIA460215:VIA460218 UYE460215:UYE460218 UOI460215:UOI460218 UEM460215:UEM460218 TUQ460215:TUQ460218 TKU460215:TKU460218 TAY460215:TAY460218 SRC460215:SRC460218 SHG460215:SHG460218 RXK460215:RXK460218 RNO460215:RNO460218 RDS460215:RDS460218 QTW460215:QTW460218 QKA460215:QKA460218 QAE460215:QAE460218 PQI460215:PQI460218 PGM460215:PGM460218 OWQ460215:OWQ460218 OMU460215:OMU460218 OCY460215:OCY460218 NTC460215:NTC460218 NJG460215:NJG460218 MZK460215:MZK460218 MPO460215:MPO460218 MFS460215:MFS460218 LVW460215:LVW460218 LMA460215:LMA460218 LCE460215:LCE460218 KSI460215:KSI460218 KIM460215:KIM460218 JYQ460215:JYQ460218 JOU460215:JOU460218 JEY460215:JEY460218 IVC460215:IVC460218 ILG460215:ILG460218 IBK460215:IBK460218 HRO460215:HRO460218 HHS460215:HHS460218 GXW460215:GXW460218 GOA460215:GOA460218 GEE460215:GEE460218 FUI460215:FUI460218 FKM460215:FKM460218 FAQ460215:FAQ460218 EQU460215:EQU460218 EGY460215:EGY460218 DXC460215:DXC460218 DNG460215:DNG460218 DDK460215:DDK460218 CTO460215:CTO460218 CJS460215:CJS460218 BZW460215:BZW460218 BQA460215:BQA460218 BGE460215:BGE460218 AWI460215:AWI460218 AMM460215:AMM460218 ACQ460215:ACQ460218 SU460215:SU460218 IY460215:IY460218 C460215:C460218 WVK394679:WVK394682 WLO394679:WLO394682 WBS394679:WBS394682 VRW394679:VRW394682 VIA394679:VIA394682 UYE394679:UYE394682 UOI394679:UOI394682 UEM394679:UEM394682 TUQ394679:TUQ394682 TKU394679:TKU394682 TAY394679:TAY394682 SRC394679:SRC394682 SHG394679:SHG394682 RXK394679:RXK394682 RNO394679:RNO394682 RDS394679:RDS394682 QTW394679:QTW394682 QKA394679:QKA394682 QAE394679:QAE394682 PQI394679:PQI394682 PGM394679:PGM394682 OWQ394679:OWQ394682 OMU394679:OMU394682 OCY394679:OCY394682 NTC394679:NTC394682 NJG394679:NJG394682 MZK394679:MZK394682 MPO394679:MPO394682 MFS394679:MFS394682 LVW394679:LVW394682 LMA394679:LMA394682 LCE394679:LCE394682 KSI394679:KSI394682 KIM394679:KIM394682 JYQ394679:JYQ394682 JOU394679:JOU394682 JEY394679:JEY394682 IVC394679:IVC394682 ILG394679:ILG394682 IBK394679:IBK394682 HRO394679:HRO394682 HHS394679:HHS394682 GXW394679:GXW394682 GOA394679:GOA394682 GEE394679:GEE394682 FUI394679:FUI394682 FKM394679:FKM394682 FAQ394679:FAQ394682 EQU394679:EQU394682 EGY394679:EGY394682 DXC394679:DXC394682 DNG394679:DNG394682 DDK394679:DDK394682 CTO394679:CTO394682 CJS394679:CJS394682 BZW394679:BZW394682 BQA394679:BQA394682 BGE394679:BGE394682 AWI394679:AWI394682 AMM394679:AMM394682 ACQ394679:ACQ394682 SU394679:SU394682 IY394679:IY394682 C394679:C394682 WVK329143:WVK329146 WLO329143:WLO329146 WBS329143:WBS329146 VRW329143:VRW329146 VIA329143:VIA329146 UYE329143:UYE329146 UOI329143:UOI329146 UEM329143:UEM329146 TUQ329143:TUQ329146 TKU329143:TKU329146 TAY329143:TAY329146 SRC329143:SRC329146 SHG329143:SHG329146 RXK329143:RXK329146 RNO329143:RNO329146 RDS329143:RDS329146 QTW329143:QTW329146 QKA329143:QKA329146 QAE329143:QAE329146 PQI329143:PQI329146 PGM329143:PGM329146 OWQ329143:OWQ329146 OMU329143:OMU329146 OCY329143:OCY329146 NTC329143:NTC329146 NJG329143:NJG329146 MZK329143:MZK329146 MPO329143:MPO329146 MFS329143:MFS329146 LVW329143:LVW329146 LMA329143:LMA329146 LCE329143:LCE329146 KSI329143:KSI329146 KIM329143:KIM329146 JYQ329143:JYQ329146 JOU329143:JOU329146 JEY329143:JEY329146 IVC329143:IVC329146 ILG329143:ILG329146 IBK329143:IBK329146 HRO329143:HRO329146 HHS329143:HHS329146 GXW329143:GXW329146 GOA329143:GOA329146 GEE329143:GEE329146 FUI329143:FUI329146 FKM329143:FKM329146 FAQ329143:FAQ329146 EQU329143:EQU329146 EGY329143:EGY329146 DXC329143:DXC329146 DNG329143:DNG329146 DDK329143:DDK329146 CTO329143:CTO329146 CJS329143:CJS329146 BZW329143:BZW329146 BQA329143:BQA329146 BGE329143:BGE329146 AWI329143:AWI329146 AMM329143:AMM329146 ACQ329143:ACQ329146 SU329143:SU329146 IY329143:IY329146 C329143:C329146 WVK263607:WVK263610 WLO263607:WLO263610 WBS263607:WBS263610 VRW263607:VRW263610 VIA263607:VIA263610 UYE263607:UYE263610 UOI263607:UOI263610 UEM263607:UEM263610 TUQ263607:TUQ263610 TKU263607:TKU263610 TAY263607:TAY263610 SRC263607:SRC263610 SHG263607:SHG263610 RXK263607:RXK263610 RNO263607:RNO263610 RDS263607:RDS263610 QTW263607:QTW263610 QKA263607:QKA263610 QAE263607:QAE263610 PQI263607:PQI263610 PGM263607:PGM263610 OWQ263607:OWQ263610 OMU263607:OMU263610 OCY263607:OCY263610 NTC263607:NTC263610 NJG263607:NJG263610 MZK263607:MZK263610 MPO263607:MPO263610 MFS263607:MFS263610 LVW263607:LVW263610 LMA263607:LMA263610 LCE263607:LCE263610 KSI263607:KSI263610 KIM263607:KIM263610 JYQ263607:JYQ263610 JOU263607:JOU263610 JEY263607:JEY263610 IVC263607:IVC263610 ILG263607:ILG263610 IBK263607:IBK263610 HRO263607:HRO263610 HHS263607:HHS263610 GXW263607:GXW263610 GOA263607:GOA263610 GEE263607:GEE263610 FUI263607:FUI263610 FKM263607:FKM263610 FAQ263607:FAQ263610 EQU263607:EQU263610 EGY263607:EGY263610 DXC263607:DXC263610 DNG263607:DNG263610 DDK263607:DDK263610 CTO263607:CTO263610 CJS263607:CJS263610 BZW263607:BZW263610 BQA263607:BQA263610 BGE263607:BGE263610 AWI263607:AWI263610 AMM263607:AMM263610 ACQ263607:ACQ263610 SU263607:SU263610 IY263607:IY263610 C263607:C263610 WVK198071:WVK198074 WLO198071:WLO198074 WBS198071:WBS198074 VRW198071:VRW198074 VIA198071:VIA198074 UYE198071:UYE198074 UOI198071:UOI198074 UEM198071:UEM198074 TUQ198071:TUQ198074 TKU198071:TKU198074 TAY198071:TAY198074 SRC198071:SRC198074 SHG198071:SHG198074 RXK198071:RXK198074 RNO198071:RNO198074 RDS198071:RDS198074 QTW198071:QTW198074 QKA198071:QKA198074 QAE198071:QAE198074 PQI198071:PQI198074 PGM198071:PGM198074 OWQ198071:OWQ198074 OMU198071:OMU198074 OCY198071:OCY198074 NTC198071:NTC198074 NJG198071:NJG198074 MZK198071:MZK198074 MPO198071:MPO198074 MFS198071:MFS198074 LVW198071:LVW198074 LMA198071:LMA198074 LCE198071:LCE198074 KSI198071:KSI198074 KIM198071:KIM198074 JYQ198071:JYQ198074 JOU198071:JOU198074 JEY198071:JEY198074 IVC198071:IVC198074 ILG198071:ILG198074 IBK198071:IBK198074 HRO198071:HRO198074 HHS198071:HHS198074 GXW198071:GXW198074 GOA198071:GOA198074 GEE198071:GEE198074 FUI198071:FUI198074 FKM198071:FKM198074 FAQ198071:FAQ198074 EQU198071:EQU198074 EGY198071:EGY198074 DXC198071:DXC198074 DNG198071:DNG198074 DDK198071:DDK198074 CTO198071:CTO198074 CJS198071:CJS198074 BZW198071:BZW198074 BQA198071:BQA198074 BGE198071:BGE198074 AWI198071:AWI198074 AMM198071:AMM198074 ACQ198071:ACQ198074 SU198071:SU198074 IY198071:IY198074 C198071:C198074 WVK132535:WVK132538 WLO132535:WLO132538 WBS132535:WBS132538 VRW132535:VRW132538 VIA132535:VIA132538 UYE132535:UYE132538 UOI132535:UOI132538 UEM132535:UEM132538 TUQ132535:TUQ132538 TKU132535:TKU132538 TAY132535:TAY132538 SRC132535:SRC132538 SHG132535:SHG132538 RXK132535:RXK132538 RNO132535:RNO132538 RDS132535:RDS132538 QTW132535:QTW132538 QKA132535:QKA132538 QAE132535:QAE132538 PQI132535:PQI132538 PGM132535:PGM132538 OWQ132535:OWQ132538 OMU132535:OMU132538 OCY132535:OCY132538 NTC132535:NTC132538 NJG132535:NJG132538 MZK132535:MZK132538 MPO132535:MPO132538 MFS132535:MFS132538 LVW132535:LVW132538 LMA132535:LMA132538 LCE132535:LCE132538 KSI132535:KSI132538 KIM132535:KIM132538 JYQ132535:JYQ132538 JOU132535:JOU132538 JEY132535:JEY132538 IVC132535:IVC132538 ILG132535:ILG132538 IBK132535:IBK132538 HRO132535:HRO132538 HHS132535:HHS132538 GXW132535:GXW132538 GOA132535:GOA132538 GEE132535:GEE132538 FUI132535:FUI132538 FKM132535:FKM132538 FAQ132535:FAQ132538 EQU132535:EQU132538 EGY132535:EGY132538 DXC132535:DXC132538 DNG132535:DNG132538 DDK132535:DDK132538 CTO132535:CTO132538 CJS132535:CJS132538 BZW132535:BZW132538 BQA132535:BQA132538 BGE132535:BGE132538 AWI132535:AWI132538 AMM132535:AMM132538 ACQ132535:ACQ132538 SU132535:SU132538 IY132535:IY132538 C132535:C132538 WVK66999:WVK67002 WLO66999:WLO67002 WBS66999:WBS67002 VRW66999:VRW67002 VIA66999:VIA67002 UYE66999:UYE67002 UOI66999:UOI67002 UEM66999:UEM67002 TUQ66999:TUQ67002 TKU66999:TKU67002 TAY66999:TAY67002 SRC66999:SRC67002 SHG66999:SHG67002 RXK66999:RXK67002 RNO66999:RNO67002 RDS66999:RDS67002 QTW66999:QTW67002 QKA66999:QKA67002 QAE66999:QAE67002 PQI66999:PQI67002 PGM66999:PGM67002 OWQ66999:OWQ67002 OMU66999:OMU67002 OCY66999:OCY67002 NTC66999:NTC67002 NJG66999:NJG67002 MZK66999:MZK67002 MPO66999:MPO67002 MFS66999:MFS67002 LVW66999:LVW67002 LMA66999:LMA67002 LCE66999:LCE67002 KSI66999:KSI67002 KIM66999:KIM67002 JYQ66999:JYQ67002 JOU66999:JOU67002 JEY66999:JEY67002 IVC66999:IVC67002 ILG66999:ILG67002 IBK66999:IBK67002 HRO66999:HRO67002 HHS66999:HHS67002 GXW66999:GXW67002 GOA66999:GOA67002 GEE66999:GEE67002 FUI66999:FUI67002 FKM66999:FKM67002 FAQ66999:FAQ67002 EQU66999:EQU67002 EGY66999:EGY67002 DXC66999:DXC67002 DNG66999:DNG67002 DDK66999:DDK67002 CTO66999:CTO67002 CJS66999:CJS67002 BZW66999:BZW67002 BQA66999:BQA67002 BGE66999:BGE67002 AWI66999:AWI67002 AMM66999:AMM67002 ACQ66999:ACQ67002 SU66999:SU67002 IY66999:IY67002 C66999:C67002 WVK1462:WVK1465 WLO1462:WLO1465 WBS1462:WBS1465 VRW1462:VRW1465 VIA1462:VIA1465 UYE1462:UYE1465 UOI1462:UOI1465 UEM1462:UEM1465 TUQ1462:TUQ1465 TKU1462:TKU1465 TAY1462:TAY1465 SRC1462:SRC1465 SHG1462:SHG1465 RXK1462:RXK1465 RNO1462:RNO1465 RDS1462:RDS1465 QTW1462:QTW1465 QKA1462:QKA1465 QAE1462:QAE1465 PQI1462:PQI1465 PGM1462:PGM1465 OWQ1462:OWQ1465 OMU1462:OMU1465 OCY1462:OCY1465 NTC1462:NTC1465 NJG1462:NJG1465 MZK1462:MZK1465 MPO1462:MPO1465 MFS1462:MFS1465 LVW1462:LVW1465 LMA1462:LMA1465 LCE1462:LCE1465 KSI1462:KSI1465 KIM1462:KIM1465 JYQ1462:JYQ1465 JOU1462:JOU1465 JEY1462:JEY1465 IVC1462:IVC1465 ILG1462:ILG1465 IBK1462:IBK1465 HRO1462:HRO1465 HHS1462:HHS1465 GXW1462:GXW1465 GOA1462:GOA1465 GEE1462:GEE1465 FUI1462:FUI1465 FKM1462:FKM1465 FAQ1462:FAQ1465 EQU1462:EQU1465 EGY1462:EGY1465 DXC1462:DXC1465 DNG1462:DNG1465 DDK1462:DDK1465 CTO1462:CTO1465 CJS1462:CJS1465 BZW1462:BZW1465 BQA1462:BQA1465 BGE1462:BGE1465 AWI1462:AWI1465 AMM1462:AMM1465 ACQ1462:ACQ1465 SU1462:SU1465 IY1462:IY1465 C1394:C1397 C1266:C1268 IY1394:IY1397 IY1266:IY1268 SU1394:SU1397 SU1266:SU1268 ACQ1394:ACQ1397 ACQ1266:ACQ1268 AMM1394:AMM1397 AMM1266:AMM1268 AWI1394:AWI1397 AWI1266:AWI1268 BGE1394:BGE1397 BGE1266:BGE1268 BQA1394:BQA1397 BQA1266:BQA1268 BZW1394:BZW1397 BZW1266:BZW1268 CJS1394:CJS1397 CJS1266:CJS1268 CTO1394:CTO1397 CTO1266:CTO1268 DDK1394:DDK1397 DDK1266:DDK1268 DNG1394:DNG1397 DNG1266:DNG1268 DXC1394:DXC1397 DXC1266:DXC1268 EGY1394:EGY1397 EGY1266:EGY1268 EQU1394:EQU1397 EQU1266:EQU1268 FAQ1394:FAQ1397 FAQ1266:FAQ1268 FKM1394:FKM1397 FKM1266:FKM1268 FUI1394:FUI1397 FUI1266:FUI1268 GEE1394:GEE1397 GEE1266:GEE1268 GOA1394:GOA1397 GOA1266:GOA1268 GXW1394:GXW1397 GXW1266:GXW1268 HHS1394:HHS1397 HHS1266:HHS1268 HRO1394:HRO1397 HRO1266:HRO1268 IBK1394:IBK1397 IBK1266:IBK1268 ILG1394:ILG1397 ILG1266:ILG1268 IVC1394:IVC1397 IVC1266:IVC1268 JEY1394:JEY1397 JEY1266:JEY1268 JOU1394:JOU1397 JOU1266:JOU1268 JYQ1394:JYQ1397 JYQ1266:JYQ1268 KIM1394:KIM1397 KIM1266:KIM1268 KSI1394:KSI1397 KSI1266:KSI1268 LCE1394:LCE1397 LCE1266:LCE1268 LMA1394:LMA1397 LMA1266:LMA1268 LVW1394:LVW1397 LVW1266:LVW1268 MFS1394:MFS1397 MFS1266:MFS1268 MPO1394:MPO1397 MPO1266:MPO1268 MZK1394:MZK1397 MZK1266:MZK1268 NJG1394:NJG1397 NJG1266:NJG1268 NTC1394:NTC1397 NTC1266:NTC1268 OCY1394:OCY1397 OCY1266:OCY1268 OMU1394:OMU1397 OMU1266:OMU1268 OWQ1394:OWQ1397 OWQ1266:OWQ1268 PGM1394:PGM1397 PGM1266:PGM1268 PQI1394:PQI1397 PQI1266:PQI1268 QAE1394:QAE1397 QAE1266:QAE1268 QKA1394:QKA1397 QKA1266:QKA1268 QTW1394:QTW1397 QTW1266:QTW1268 RDS1394:RDS1397 RDS1266:RDS1268 RNO1394:RNO1397 RNO1266:RNO1268 RXK1394:RXK1397 RXK1266:RXK1268 SHG1394:SHG1397 SHG1266:SHG1268 SRC1394:SRC1397 SRC1266:SRC1268 TAY1394:TAY1397 TAY1266:TAY1268 TKU1394:TKU1397 TKU1266:TKU1268 TUQ1394:TUQ1397 TUQ1266:TUQ1268 UEM1394:UEM1397 UEM1266:UEM1268 UOI1394:UOI1397 UOI1266:UOI1268 UYE1394:UYE1397 UYE1266:UYE1268 VIA1394:VIA1397 VIA1266:VIA1268 VRW1394:VRW1397 VRW1266:VRW1268 WBS1394:WBS1397 WBS1266:WBS1268 WLO1394:WLO1397 WLO1266:WLO1268 WVK1394:WVK1397 C1478:C1493 WBS592 VRW592 VIA592 UYE592 UOI592 UEM592 TUQ592 TKU592 TAY592 SRC592 SHG592 RXK592 RNO592 RDS592 QTW592 QKA592 QAE592 PQI592 PGM592 OWQ592 OMU592 OCY592 NTC592 NJG592 MZK592 MPO592 MFS592 LVW592 LMA592 LCE592 KSI592 KIM592 JYQ592 JOU592 JEY592 IVC592 ILG592 IBK592 HRO592 HHS592 GXW592 GOA592 GEE592 FUI592 FKM592 FAQ592 EQU592 EGY592 DXC592 DNG592 DDK592 CTO592 CJS592 BZW592 BQA592 BGE592 AWI592 AMM592 ACQ592 SU592 IY592 WLO592 WVK592 WVK1478:WVK1494 WLO1478:WLO1494 IY1478:IY1494 SU1478:SU1494 ACQ1478:ACQ1494 AMM1478:AMM1494 AWI1478:AWI1494 BGE1478:BGE1494 BQA1478:BQA1494 BZW1478:BZW1494 CJS1478:CJS1494 CTO1478:CTO1494 DDK1478:DDK1494 DNG1478:DNG1494 DXC1478:DXC1494 EGY1478:EGY1494 EQU1478:EQU1494 FAQ1478:FAQ1494 FKM1478:FKM1494 FUI1478:FUI1494 GEE1478:GEE1494 GOA1478:GOA1494 GXW1478:GXW1494 HHS1478:HHS1494 HRO1478:HRO1494 IBK1478:IBK1494 ILG1478:ILG1494 IVC1478:IVC1494 JEY1478:JEY1494 JOU1478:JOU1494 JYQ1478:JYQ1494 KIM1478:KIM1494 KSI1478:KSI1494 LCE1478:LCE1494 LMA1478:LMA1494 LVW1478:LVW1494 MFS1478:MFS1494 MPO1478:MPO1494 MZK1478:MZK1494 NJG1478:NJG1494 NTC1478:NTC1494 OCY1478:OCY1494 OMU1478:OMU1494 OWQ1478:OWQ1494 PGM1478:PGM1494 PQI1478:PQI1494 QAE1478:QAE1494 QKA1478:QKA1494 QTW1478:QTW1494 RDS1478:RDS1494 RNO1478:RNO1494 RXK1478:RXK1494 SHG1478:SHG1494 SRC1478:SRC1494 TAY1478:TAY1494 TKU1478:TKU1494 TUQ1478:TUQ1494 UEM1478:UEM1494 UOI1478:UOI1494 UYE1478:UYE1494 VIA1478:VIA1494 VRW1478:VRW1494 WBS1478:WBS1494 WBS1497:WBS2589 WVK1497:WVK2589 WLO1497:WLO2589 IY1497:IY2589 SU1497:SU2589 ACQ1497:ACQ2589 AMM1497:AMM2589 AWI1497:AWI2589 BGE1497:BGE2589 BQA1497:BQA2589 BZW1497:BZW2589 CJS1497:CJS2589 CTO1497:CTO2589 DDK1497:DDK2589 DNG1497:DNG2589 DXC1497:DXC2589 EGY1497:EGY2589 EQU1497:EQU2589 FAQ1497:FAQ2589 FKM1497:FKM2589 FUI1497:FUI2589 GEE1497:GEE2589 GOA1497:GOA2589 GXW1497:GXW2589 HHS1497:HHS2589 HRO1497:HRO2589 IBK1497:IBK2589 ILG1497:ILG2589 IVC1497:IVC2589 JEY1497:JEY2589 JOU1497:JOU2589 JYQ1497:JYQ2589 KIM1497:KIM2589 KSI1497:KSI2589 LCE1497:LCE2589 LMA1497:LMA2589 LVW1497:LVW2589 MFS1497:MFS2589 MPO1497:MPO2589 MZK1497:MZK2589 NJG1497:NJG2589 NTC1497:NTC2589 OCY1497:OCY2589 OMU1497:OMU2589 OWQ1497:OWQ2589 PGM1497:PGM2589 PQI1497:PQI2589 QAE1497:QAE2589 QKA1497:QKA2589 QTW1497:QTW2589 RDS1497:RDS2589 RNO1497:RNO2589 RXK1497:RXK2589 SHG1497:SHG2589 SRC1497:SRC2589 TAY1497:TAY2589 TKU1497:TKU2589 TUQ1497:TUQ2589 UEM1497:UEM2589 UOI1497:UOI2589 UYE1497:UYE2589 VIA1497:VIA2589 VRW1497:VRW2589 C1497:C2589">
      <formula1>$K$9:$K$45</formula1>
    </dataValidation>
    <dataValidation type="list" allowBlank="1" showInputMessage="1" showErrorMessage="1" sqref="C1:C4">
      <formula1>"工場,倉庫,物流センター,事務所,駐車場,住宅,車庫,ガソリンスタンド,水素ステーション,貯留施設,農業施設,宗教施設,冠婚葬祭施設,公民館,公共施設,社会福祉施設,保育園・幼稚園,学校,金融機関,ショッピングモール,スーパーマーケット,飲食店,物販店,アパレル店,ドラッグストア,ホームセンター,カーディーラー,家電量販店,ディスカウントストア,コンビニエンスストア,遊技場,クリーニング店,クラブハウス,スポーツ施設,温浴施設,宿泊施設,発電所,機械室"</formula1>
    </dataValidation>
    <dataValidation imeMode="off" allowBlank="1" showInputMessage="1" showErrorMessage="1" sqref="F255:G255 JB255:JC255 SX255:SY255 ACT255:ACU255 AMP255:AMQ255 AWL255:AWM255 BGH255:BGI255 BQD255:BQE255 BZZ255:CAA255 CJV255:CJW255 CTR255:CTS255 DDN255:DDO255 DNJ255:DNK255 DXF255:DXG255 EHB255:EHC255 EQX255:EQY255 FAT255:FAU255 FKP255:FKQ255 FUL255:FUM255 GEH255:GEI255 GOD255:GOE255 GXZ255:GYA255 HHV255:HHW255 HRR255:HRS255 IBN255:IBO255 ILJ255:ILK255 IVF255:IVG255 JFB255:JFC255 JOX255:JOY255 JYT255:JYU255 KIP255:KIQ255 KSL255:KSM255 LCH255:LCI255 LMD255:LME255 LVZ255:LWA255 MFV255:MFW255 MPR255:MPS255 MZN255:MZO255 NJJ255:NJK255 NTF255:NTG255 ODB255:ODC255 OMX255:OMY255 OWT255:OWU255 PGP255:PGQ255 PQL255:PQM255 QAH255:QAI255 QKD255:QKE255 QTZ255:QUA255 RDV255:RDW255 RNR255:RNS255 RXN255:RXO255 SHJ255:SHK255 SRF255:SRG255 TBB255:TBC255 TKX255:TKY255 TUT255:TUU255 UEP255:UEQ255 UOL255:UOM255 UYH255:UYI255 VID255:VIE255 VRZ255:VSA255 WBV255:WBW255 WLR255:WLS255 WVN255:WVO255 F65843:G65843 JB65843:JC65843 SX65843:SY65843 ACT65843:ACU65843 AMP65843:AMQ65843 AWL65843:AWM65843 BGH65843:BGI65843 BQD65843:BQE65843 BZZ65843:CAA65843 CJV65843:CJW65843 CTR65843:CTS65843 DDN65843:DDO65843 DNJ65843:DNK65843 DXF65843:DXG65843 EHB65843:EHC65843 EQX65843:EQY65843 FAT65843:FAU65843 FKP65843:FKQ65843 FUL65843:FUM65843 GEH65843:GEI65843 GOD65843:GOE65843 GXZ65843:GYA65843 HHV65843:HHW65843 HRR65843:HRS65843 IBN65843:IBO65843 ILJ65843:ILK65843 IVF65843:IVG65843 JFB65843:JFC65843 JOX65843:JOY65843 JYT65843:JYU65843 KIP65843:KIQ65843 KSL65843:KSM65843 LCH65843:LCI65843 LMD65843:LME65843 LVZ65843:LWA65843 MFV65843:MFW65843 MPR65843:MPS65843 MZN65843:MZO65843 NJJ65843:NJK65843 NTF65843:NTG65843 ODB65843:ODC65843 OMX65843:OMY65843 OWT65843:OWU65843 PGP65843:PGQ65843 PQL65843:PQM65843 QAH65843:QAI65843 QKD65843:QKE65843 QTZ65843:QUA65843 RDV65843:RDW65843 RNR65843:RNS65843 RXN65843:RXO65843 SHJ65843:SHK65843 SRF65843:SRG65843 TBB65843:TBC65843 TKX65843:TKY65843 TUT65843:TUU65843 UEP65843:UEQ65843 UOL65843:UOM65843 UYH65843:UYI65843 VID65843:VIE65843 VRZ65843:VSA65843 WBV65843:WBW65843 WLR65843:WLS65843 WVN65843:WVO65843 F131379:G131379 JB131379:JC131379 SX131379:SY131379 ACT131379:ACU131379 AMP131379:AMQ131379 AWL131379:AWM131379 BGH131379:BGI131379 BQD131379:BQE131379 BZZ131379:CAA131379 CJV131379:CJW131379 CTR131379:CTS131379 DDN131379:DDO131379 DNJ131379:DNK131379 DXF131379:DXG131379 EHB131379:EHC131379 EQX131379:EQY131379 FAT131379:FAU131379 FKP131379:FKQ131379 FUL131379:FUM131379 GEH131379:GEI131379 GOD131379:GOE131379 GXZ131379:GYA131379 HHV131379:HHW131379 HRR131379:HRS131379 IBN131379:IBO131379 ILJ131379:ILK131379 IVF131379:IVG131379 JFB131379:JFC131379 JOX131379:JOY131379 JYT131379:JYU131379 KIP131379:KIQ131379 KSL131379:KSM131379 LCH131379:LCI131379 LMD131379:LME131379 LVZ131379:LWA131379 MFV131379:MFW131379 MPR131379:MPS131379 MZN131379:MZO131379 NJJ131379:NJK131379 NTF131379:NTG131379 ODB131379:ODC131379 OMX131379:OMY131379 OWT131379:OWU131379 PGP131379:PGQ131379 PQL131379:PQM131379 QAH131379:QAI131379 QKD131379:QKE131379 QTZ131379:QUA131379 RDV131379:RDW131379 RNR131379:RNS131379 RXN131379:RXO131379 SHJ131379:SHK131379 SRF131379:SRG131379 TBB131379:TBC131379 TKX131379:TKY131379 TUT131379:TUU131379 UEP131379:UEQ131379 UOL131379:UOM131379 UYH131379:UYI131379 VID131379:VIE131379 VRZ131379:VSA131379 WBV131379:WBW131379 WLR131379:WLS131379 WVN131379:WVO131379 F196915:G196915 JB196915:JC196915 SX196915:SY196915 ACT196915:ACU196915 AMP196915:AMQ196915 AWL196915:AWM196915 BGH196915:BGI196915 BQD196915:BQE196915 BZZ196915:CAA196915 CJV196915:CJW196915 CTR196915:CTS196915 DDN196915:DDO196915 DNJ196915:DNK196915 DXF196915:DXG196915 EHB196915:EHC196915 EQX196915:EQY196915 FAT196915:FAU196915 FKP196915:FKQ196915 FUL196915:FUM196915 GEH196915:GEI196915 GOD196915:GOE196915 GXZ196915:GYA196915 HHV196915:HHW196915 HRR196915:HRS196915 IBN196915:IBO196915 ILJ196915:ILK196915 IVF196915:IVG196915 JFB196915:JFC196915 JOX196915:JOY196915 JYT196915:JYU196915 KIP196915:KIQ196915 KSL196915:KSM196915 LCH196915:LCI196915 LMD196915:LME196915 LVZ196915:LWA196915 MFV196915:MFW196915 MPR196915:MPS196915 MZN196915:MZO196915 NJJ196915:NJK196915 NTF196915:NTG196915 ODB196915:ODC196915 OMX196915:OMY196915 OWT196915:OWU196915 PGP196915:PGQ196915 PQL196915:PQM196915 QAH196915:QAI196915 QKD196915:QKE196915 QTZ196915:QUA196915 RDV196915:RDW196915 RNR196915:RNS196915 RXN196915:RXO196915 SHJ196915:SHK196915 SRF196915:SRG196915 TBB196915:TBC196915 TKX196915:TKY196915 TUT196915:TUU196915 UEP196915:UEQ196915 UOL196915:UOM196915 UYH196915:UYI196915 VID196915:VIE196915 VRZ196915:VSA196915 WBV196915:WBW196915 WLR196915:WLS196915 WVN196915:WVO196915 F262451:G262451 JB262451:JC262451 SX262451:SY262451 ACT262451:ACU262451 AMP262451:AMQ262451 AWL262451:AWM262451 BGH262451:BGI262451 BQD262451:BQE262451 BZZ262451:CAA262451 CJV262451:CJW262451 CTR262451:CTS262451 DDN262451:DDO262451 DNJ262451:DNK262451 DXF262451:DXG262451 EHB262451:EHC262451 EQX262451:EQY262451 FAT262451:FAU262451 FKP262451:FKQ262451 FUL262451:FUM262451 GEH262451:GEI262451 GOD262451:GOE262451 GXZ262451:GYA262451 HHV262451:HHW262451 HRR262451:HRS262451 IBN262451:IBO262451 ILJ262451:ILK262451 IVF262451:IVG262451 JFB262451:JFC262451 JOX262451:JOY262451 JYT262451:JYU262451 KIP262451:KIQ262451 KSL262451:KSM262451 LCH262451:LCI262451 LMD262451:LME262451 LVZ262451:LWA262451 MFV262451:MFW262451 MPR262451:MPS262451 MZN262451:MZO262451 NJJ262451:NJK262451 NTF262451:NTG262451 ODB262451:ODC262451 OMX262451:OMY262451 OWT262451:OWU262451 PGP262451:PGQ262451 PQL262451:PQM262451 QAH262451:QAI262451 QKD262451:QKE262451 QTZ262451:QUA262451 RDV262451:RDW262451 RNR262451:RNS262451 RXN262451:RXO262451 SHJ262451:SHK262451 SRF262451:SRG262451 TBB262451:TBC262451 TKX262451:TKY262451 TUT262451:TUU262451 UEP262451:UEQ262451 UOL262451:UOM262451 UYH262451:UYI262451 VID262451:VIE262451 VRZ262451:VSA262451 WBV262451:WBW262451 WLR262451:WLS262451 WVN262451:WVO262451 F327987:G327987 JB327987:JC327987 SX327987:SY327987 ACT327987:ACU327987 AMP327987:AMQ327987 AWL327987:AWM327987 BGH327987:BGI327987 BQD327987:BQE327987 BZZ327987:CAA327987 CJV327987:CJW327987 CTR327987:CTS327987 DDN327987:DDO327987 DNJ327987:DNK327987 DXF327987:DXG327987 EHB327987:EHC327987 EQX327987:EQY327987 FAT327987:FAU327987 FKP327987:FKQ327987 FUL327987:FUM327987 GEH327987:GEI327987 GOD327987:GOE327987 GXZ327987:GYA327987 HHV327987:HHW327987 HRR327987:HRS327987 IBN327987:IBO327987 ILJ327987:ILK327987 IVF327987:IVG327987 JFB327987:JFC327987 JOX327987:JOY327987 JYT327987:JYU327987 KIP327987:KIQ327987 KSL327987:KSM327987 LCH327987:LCI327987 LMD327987:LME327987 LVZ327987:LWA327987 MFV327987:MFW327987 MPR327987:MPS327987 MZN327987:MZO327987 NJJ327987:NJK327987 NTF327987:NTG327987 ODB327987:ODC327987 OMX327987:OMY327987 OWT327987:OWU327987 PGP327987:PGQ327987 PQL327987:PQM327987 QAH327987:QAI327987 QKD327987:QKE327987 QTZ327987:QUA327987 RDV327987:RDW327987 RNR327987:RNS327987 RXN327987:RXO327987 SHJ327987:SHK327987 SRF327987:SRG327987 TBB327987:TBC327987 TKX327987:TKY327987 TUT327987:TUU327987 UEP327987:UEQ327987 UOL327987:UOM327987 UYH327987:UYI327987 VID327987:VIE327987 VRZ327987:VSA327987 WBV327987:WBW327987 WLR327987:WLS327987 WVN327987:WVO327987 F393523:G393523 JB393523:JC393523 SX393523:SY393523 ACT393523:ACU393523 AMP393523:AMQ393523 AWL393523:AWM393523 BGH393523:BGI393523 BQD393523:BQE393523 BZZ393523:CAA393523 CJV393523:CJW393523 CTR393523:CTS393523 DDN393523:DDO393523 DNJ393523:DNK393523 DXF393523:DXG393523 EHB393523:EHC393523 EQX393523:EQY393523 FAT393523:FAU393523 FKP393523:FKQ393523 FUL393523:FUM393523 GEH393523:GEI393523 GOD393523:GOE393523 GXZ393523:GYA393523 HHV393523:HHW393523 HRR393523:HRS393523 IBN393523:IBO393523 ILJ393523:ILK393523 IVF393523:IVG393523 JFB393523:JFC393523 JOX393523:JOY393523 JYT393523:JYU393523 KIP393523:KIQ393523 KSL393523:KSM393523 LCH393523:LCI393523 LMD393523:LME393523 LVZ393523:LWA393523 MFV393523:MFW393523 MPR393523:MPS393523 MZN393523:MZO393523 NJJ393523:NJK393523 NTF393523:NTG393523 ODB393523:ODC393523 OMX393523:OMY393523 OWT393523:OWU393523 PGP393523:PGQ393523 PQL393523:PQM393523 QAH393523:QAI393523 QKD393523:QKE393523 QTZ393523:QUA393523 RDV393523:RDW393523 RNR393523:RNS393523 RXN393523:RXO393523 SHJ393523:SHK393523 SRF393523:SRG393523 TBB393523:TBC393523 TKX393523:TKY393523 TUT393523:TUU393523 UEP393523:UEQ393523 UOL393523:UOM393523 UYH393523:UYI393523 VID393523:VIE393523 VRZ393523:VSA393523 WBV393523:WBW393523 WLR393523:WLS393523 WVN393523:WVO393523 F459059:G459059 JB459059:JC459059 SX459059:SY459059 ACT459059:ACU459059 AMP459059:AMQ459059 AWL459059:AWM459059 BGH459059:BGI459059 BQD459059:BQE459059 BZZ459059:CAA459059 CJV459059:CJW459059 CTR459059:CTS459059 DDN459059:DDO459059 DNJ459059:DNK459059 DXF459059:DXG459059 EHB459059:EHC459059 EQX459059:EQY459059 FAT459059:FAU459059 FKP459059:FKQ459059 FUL459059:FUM459059 GEH459059:GEI459059 GOD459059:GOE459059 GXZ459059:GYA459059 HHV459059:HHW459059 HRR459059:HRS459059 IBN459059:IBO459059 ILJ459059:ILK459059 IVF459059:IVG459059 JFB459059:JFC459059 JOX459059:JOY459059 JYT459059:JYU459059 KIP459059:KIQ459059 KSL459059:KSM459059 LCH459059:LCI459059 LMD459059:LME459059 LVZ459059:LWA459059 MFV459059:MFW459059 MPR459059:MPS459059 MZN459059:MZO459059 NJJ459059:NJK459059 NTF459059:NTG459059 ODB459059:ODC459059 OMX459059:OMY459059 OWT459059:OWU459059 PGP459059:PGQ459059 PQL459059:PQM459059 QAH459059:QAI459059 QKD459059:QKE459059 QTZ459059:QUA459059 RDV459059:RDW459059 RNR459059:RNS459059 RXN459059:RXO459059 SHJ459059:SHK459059 SRF459059:SRG459059 TBB459059:TBC459059 TKX459059:TKY459059 TUT459059:TUU459059 UEP459059:UEQ459059 UOL459059:UOM459059 UYH459059:UYI459059 VID459059:VIE459059 VRZ459059:VSA459059 WBV459059:WBW459059 WLR459059:WLS459059 WVN459059:WVO459059 F524595:G524595 JB524595:JC524595 SX524595:SY524595 ACT524595:ACU524595 AMP524595:AMQ524595 AWL524595:AWM524595 BGH524595:BGI524595 BQD524595:BQE524595 BZZ524595:CAA524595 CJV524595:CJW524595 CTR524595:CTS524595 DDN524595:DDO524595 DNJ524595:DNK524595 DXF524595:DXG524595 EHB524595:EHC524595 EQX524595:EQY524595 FAT524595:FAU524595 FKP524595:FKQ524595 FUL524595:FUM524595 GEH524595:GEI524595 GOD524595:GOE524595 GXZ524595:GYA524595 HHV524595:HHW524595 HRR524595:HRS524595 IBN524595:IBO524595 ILJ524595:ILK524595 IVF524595:IVG524595 JFB524595:JFC524595 JOX524595:JOY524595 JYT524595:JYU524595 KIP524595:KIQ524595 KSL524595:KSM524595 LCH524595:LCI524595 LMD524595:LME524595 LVZ524595:LWA524595 MFV524595:MFW524595 MPR524595:MPS524595 MZN524595:MZO524595 NJJ524595:NJK524595 NTF524595:NTG524595 ODB524595:ODC524595 OMX524595:OMY524595 OWT524595:OWU524595 PGP524595:PGQ524595 PQL524595:PQM524595 QAH524595:QAI524595 QKD524595:QKE524595 QTZ524595:QUA524595 RDV524595:RDW524595 RNR524595:RNS524595 RXN524595:RXO524595 SHJ524595:SHK524595 SRF524595:SRG524595 TBB524595:TBC524595 TKX524595:TKY524595 TUT524595:TUU524595 UEP524595:UEQ524595 UOL524595:UOM524595 UYH524595:UYI524595 VID524595:VIE524595 VRZ524595:VSA524595 WBV524595:WBW524595 WLR524595:WLS524595 WVN524595:WVO524595 F590131:G590131 JB590131:JC590131 SX590131:SY590131 ACT590131:ACU590131 AMP590131:AMQ590131 AWL590131:AWM590131 BGH590131:BGI590131 BQD590131:BQE590131 BZZ590131:CAA590131 CJV590131:CJW590131 CTR590131:CTS590131 DDN590131:DDO590131 DNJ590131:DNK590131 DXF590131:DXG590131 EHB590131:EHC590131 EQX590131:EQY590131 FAT590131:FAU590131 FKP590131:FKQ590131 FUL590131:FUM590131 GEH590131:GEI590131 GOD590131:GOE590131 GXZ590131:GYA590131 HHV590131:HHW590131 HRR590131:HRS590131 IBN590131:IBO590131 ILJ590131:ILK590131 IVF590131:IVG590131 JFB590131:JFC590131 JOX590131:JOY590131 JYT590131:JYU590131 KIP590131:KIQ590131 KSL590131:KSM590131 LCH590131:LCI590131 LMD590131:LME590131 LVZ590131:LWA590131 MFV590131:MFW590131 MPR590131:MPS590131 MZN590131:MZO590131 NJJ590131:NJK590131 NTF590131:NTG590131 ODB590131:ODC590131 OMX590131:OMY590131 OWT590131:OWU590131 PGP590131:PGQ590131 PQL590131:PQM590131 QAH590131:QAI590131 QKD590131:QKE590131 QTZ590131:QUA590131 RDV590131:RDW590131 RNR590131:RNS590131 RXN590131:RXO590131 SHJ590131:SHK590131 SRF590131:SRG590131 TBB590131:TBC590131 TKX590131:TKY590131 TUT590131:TUU590131 UEP590131:UEQ590131 UOL590131:UOM590131 UYH590131:UYI590131 VID590131:VIE590131 VRZ590131:VSA590131 WBV590131:WBW590131 WLR590131:WLS590131 WVN590131:WVO590131 F655667:G655667 JB655667:JC655667 SX655667:SY655667 ACT655667:ACU655667 AMP655667:AMQ655667 AWL655667:AWM655667 BGH655667:BGI655667 BQD655667:BQE655667 BZZ655667:CAA655667 CJV655667:CJW655667 CTR655667:CTS655667 DDN655667:DDO655667 DNJ655667:DNK655667 DXF655667:DXG655667 EHB655667:EHC655667 EQX655667:EQY655667 FAT655667:FAU655667 FKP655667:FKQ655667 FUL655667:FUM655667 GEH655667:GEI655667 GOD655667:GOE655667 GXZ655667:GYA655667 HHV655667:HHW655667 HRR655667:HRS655667 IBN655667:IBO655667 ILJ655667:ILK655667 IVF655667:IVG655667 JFB655667:JFC655667 JOX655667:JOY655667 JYT655667:JYU655667 KIP655667:KIQ655667 KSL655667:KSM655667 LCH655667:LCI655667 LMD655667:LME655667 LVZ655667:LWA655667 MFV655667:MFW655667 MPR655667:MPS655667 MZN655667:MZO655667 NJJ655667:NJK655667 NTF655667:NTG655667 ODB655667:ODC655667 OMX655667:OMY655667 OWT655667:OWU655667 PGP655667:PGQ655667 PQL655667:PQM655667 QAH655667:QAI655667 QKD655667:QKE655667 QTZ655667:QUA655667 RDV655667:RDW655667 RNR655667:RNS655667 RXN655667:RXO655667 SHJ655667:SHK655667 SRF655667:SRG655667 TBB655667:TBC655667 TKX655667:TKY655667 TUT655667:TUU655667 UEP655667:UEQ655667 UOL655667:UOM655667 UYH655667:UYI655667 VID655667:VIE655667 VRZ655667:VSA655667 WBV655667:WBW655667 WLR655667:WLS655667 WVN655667:WVO655667 F721203:G721203 JB721203:JC721203 SX721203:SY721203 ACT721203:ACU721203 AMP721203:AMQ721203 AWL721203:AWM721203 BGH721203:BGI721203 BQD721203:BQE721203 BZZ721203:CAA721203 CJV721203:CJW721203 CTR721203:CTS721203 DDN721203:DDO721203 DNJ721203:DNK721203 DXF721203:DXG721203 EHB721203:EHC721203 EQX721203:EQY721203 FAT721203:FAU721203 FKP721203:FKQ721203 FUL721203:FUM721203 GEH721203:GEI721203 GOD721203:GOE721203 GXZ721203:GYA721203 HHV721203:HHW721203 HRR721203:HRS721203 IBN721203:IBO721203 ILJ721203:ILK721203 IVF721203:IVG721203 JFB721203:JFC721203 JOX721203:JOY721203 JYT721203:JYU721203 KIP721203:KIQ721203 KSL721203:KSM721203 LCH721203:LCI721203 LMD721203:LME721203 LVZ721203:LWA721203 MFV721203:MFW721203 MPR721203:MPS721203 MZN721203:MZO721203 NJJ721203:NJK721203 NTF721203:NTG721203 ODB721203:ODC721203 OMX721203:OMY721203 OWT721203:OWU721203 PGP721203:PGQ721203 PQL721203:PQM721203 QAH721203:QAI721203 QKD721203:QKE721203 QTZ721203:QUA721203 RDV721203:RDW721203 RNR721203:RNS721203 RXN721203:RXO721203 SHJ721203:SHK721203 SRF721203:SRG721203 TBB721203:TBC721203 TKX721203:TKY721203 TUT721203:TUU721203 UEP721203:UEQ721203 UOL721203:UOM721203 UYH721203:UYI721203 VID721203:VIE721203 VRZ721203:VSA721203 WBV721203:WBW721203 WLR721203:WLS721203 WVN721203:WVO721203 F786739:G786739 JB786739:JC786739 SX786739:SY786739 ACT786739:ACU786739 AMP786739:AMQ786739 AWL786739:AWM786739 BGH786739:BGI786739 BQD786739:BQE786739 BZZ786739:CAA786739 CJV786739:CJW786739 CTR786739:CTS786739 DDN786739:DDO786739 DNJ786739:DNK786739 DXF786739:DXG786739 EHB786739:EHC786739 EQX786739:EQY786739 FAT786739:FAU786739 FKP786739:FKQ786739 FUL786739:FUM786739 GEH786739:GEI786739 GOD786739:GOE786739 GXZ786739:GYA786739 HHV786739:HHW786739 HRR786739:HRS786739 IBN786739:IBO786739 ILJ786739:ILK786739 IVF786739:IVG786739 JFB786739:JFC786739 JOX786739:JOY786739 JYT786739:JYU786739 KIP786739:KIQ786739 KSL786739:KSM786739 LCH786739:LCI786739 LMD786739:LME786739 LVZ786739:LWA786739 MFV786739:MFW786739 MPR786739:MPS786739 MZN786739:MZO786739 NJJ786739:NJK786739 NTF786739:NTG786739 ODB786739:ODC786739 OMX786739:OMY786739 OWT786739:OWU786739 PGP786739:PGQ786739 PQL786739:PQM786739 QAH786739:QAI786739 QKD786739:QKE786739 QTZ786739:QUA786739 RDV786739:RDW786739 RNR786739:RNS786739 RXN786739:RXO786739 SHJ786739:SHK786739 SRF786739:SRG786739 TBB786739:TBC786739 TKX786739:TKY786739 TUT786739:TUU786739 UEP786739:UEQ786739 UOL786739:UOM786739 UYH786739:UYI786739 VID786739:VIE786739 VRZ786739:VSA786739 WBV786739:WBW786739 WLR786739:WLS786739 WVN786739:WVO786739 F852275:G852275 JB852275:JC852275 SX852275:SY852275 ACT852275:ACU852275 AMP852275:AMQ852275 AWL852275:AWM852275 BGH852275:BGI852275 BQD852275:BQE852275 BZZ852275:CAA852275 CJV852275:CJW852275 CTR852275:CTS852275 DDN852275:DDO852275 DNJ852275:DNK852275 DXF852275:DXG852275 EHB852275:EHC852275 EQX852275:EQY852275 FAT852275:FAU852275 FKP852275:FKQ852275 FUL852275:FUM852275 GEH852275:GEI852275 GOD852275:GOE852275 GXZ852275:GYA852275 HHV852275:HHW852275 HRR852275:HRS852275 IBN852275:IBO852275 ILJ852275:ILK852275 IVF852275:IVG852275 JFB852275:JFC852275 JOX852275:JOY852275 JYT852275:JYU852275 KIP852275:KIQ852275 KSL852275:KSM852275 LCH852275:LCI852275 LMD852275:LME852275 LVZ852275:LWA852275 MFV852275:MFW852275 MPR852275:MPS852275 MZN852275:MZO852275 NJJ852275:NJK852275 NTF852275:NTG852275 ODB852275:ODC852275 OMX852275:OMY852275 OWT852275:OWU852275 PGP852275:PGQ852275 PQL852275:PQM852275 QAH852275:QAI852275 QKD852275:QKE852275 QTZ852275:QUA852275 RDV852275:RDW852275 RNR852275:RNS852275 RXN852275:RXO852275 SHJ852275:SHK852275 SRF852275:SRG852275 TBB852275:TBC852275 TKX852275:TKY852275 TUT852275:TUU852275 UEP852275:UEQ852275 UOL852275:UOM852275 UYH852275:UYI852275 VID852275:VIE852275 VRZ852275:VSA852275 WBV852275:WBW852275 WLR852275:WLS852275 WVN852275:WVO852275 F917811:G917811 JB917811:JC917811 SX917811:SY917811 ACT917811:ACU917811 AMP917811:AMQ917811 AWL917811:AWM917811 BGH917811:BGI917811 BQD917811:BQE917811 BZZ917811:CAA917811 CJV917811:CJW917811 CTR917811:CTS917811 DDN917811:DDO917811 DNJ917811:DNK917811 DXF917811:DXG917811 EHB917811:EHC917811 EQX917811:EQY917811 FAT917811:FAU917811 FKP917811:FKQ917811 FUL917811:FUM917811 GEH917811:GEI917811 GOD917811:GOE917811 GXZ917811:GYA917811 HHV917811:HHW917811 HRR917811:HRS917811 IBN917811:IBO917811 ILJ917811:ILK917811 IVF917811:IVG917811 JFB917811:JFC917811 JOX917811:JOY917811 JYT917811:JYU917811 KIP917811:KIQ917811 KSL917811:KSM917811 LCH917811:LCI917811 LMD917811:LME917811 LVZ917811:LWA917811 MFV917811:MFW917811 MPR917811:MPS917811 MZN917811:MZO917811 NJJ917811:NJK917811 NTF917811:NTG917811 ODB917811:ODC917811 OMX917811:OMY917811 OWT917811:OWU917811 PGP917811:PGQ917811 PQL917811:PQM917811 QAH917811:QAI917811 QKD917811:QKE917811 QTZ917811:QUA917811 RDV917811:RDW917811 RNR917811:RNS917811 RXN917811:RXO917811 SHJ917811:SHK917811 SRF917811:SRG917811 TBB917811:TBC917811 TKX917811:TKY917811 TUT917811:TUU917811 UEP917811:UEQ917811 UOL917811:UOM917811 UYH917811:UYI917811 VID917811:VIE917811 VRZ917811:VSA917811 WBV917811:WBW917811 WLR917811:WLS917811 WVN917811:WVO917811 F983347:G983347 JB983347:JC983347 SX983347:SY983347 ACT983347:ACU983347 AMP983347:AMQ983347 AWL983347:AWM983347 BGH983347:BGI983347 BQD983347:BQE983347 BZZ983347:CAA983347 CJV983347:CJW983347 CTR983347:CTS983347 DDN983347:DDO983347 DNJ983347:DNK983347 DXF983347:DXG983347 EHB983347:EHC983347 EQX983347:EQY983347 FAT983347:FAU983347 FKP983347:FKQ983347 FUL983347:FUM983347 GEH983347:GEI983347 GOD983347:GOE983347 GXZ983347:GYA983347 HHV983347:HHW983347 HRR983347:HRS983347 IBN983347:IBO983347 ILJ983347:ILK983347 IVF983347:IVG983347 JFB983347:JFC983347 JOX983347:JOY983347 JYT983347:JYU983347 KIP983347:KIQ983347 KSL983347:KSM983347 LCH983347:LCI983347 LMD983347:LME983347 LVZ983347:LWA983347 MFV983347:MFW983347 MPR983347:MPS983347 MZN983347:MZO983347 NJJ983347:NJK983347 NTF983347:NTG983347 ODB983347:ODC983347 OMX983347:OMY983347 OWT983347:OWU983347 PGP983347:PGQ983347 PQL983347:PQM983347 QAH983347:QAI983347 QKD983347:QKE983347 QTZ983347:QUA983347 RDV983347:RDW983347 RNR983347:RNS983347 RXN983347:RXO983347 SHJ983347:SHK983347 SRF983347:SRG983347 TBB983347:TBC983347 TKX983347:TKY983347 TUT983347:TUU983347 UEP983347:UEQ983347 UOL983347:UOM983347 UYH983347:UYI983347 VID983347:VIE983347 VRZ983347:VSA983347 WBV983347:WBW983347 WLR983347:WLS983347 WVN983347:WVO983347 F355:G355 JB355:JC355 SX355:SY355 ACT355:ACU355 AMP355:AMQ355 AWL355:AWM355 BGH355:BGI355 BQD355:BQE355 BZZ355:CAA355 CJV355:CJW355 CTR355:CTS355 DDN355:DDO355 DNJ355:DNK355 DXF355:DXG355 EHB355:EHC355 EQX355:EQY355 FAT355:FAU355 FKP355:FKQ355 FUL355:FUM355 GEH355:GEI355 GOD355:GOE355 GXZ355:GYA355 HHV355:HHW355 HRR355:HRS355 IBN355:IBO355 ILJ355:ILK355 IVF355:IVG355 JFB355:JFC355 JOX355:JOY355 JYT355:JYU355 KIP355:KIQ355 KSL355:KSM355 LCH355:LCI355 LMD355:LME355 LVZ355:LWA355 MFV355:MFW355 MPR355:MPS355 MZN355:MZO355 NJJ355:NJK355 NTF355:NTG355 ODB355:ODC355 OMX355:OMY355 OWT355:OWU355 PGP355:PGQ355 PQL355:PQM355 QAH355:QAI355 QKD355:QKE355 QTZ355:QUA355 RDV355:RDW355 RNR355:RNS355 RXN355:RXO355 SHJ355:SHK355 SRF355:SRG355 TBB355:TBC355 TKX355:TKY355 TUT355:TUU355 UEP355:UEQ355 UOL355:UOM355 UYH355:UYI355 VID355:VIE355 VRZ355:VSA355 WBV355:WBW355 WLR355:WLS355 WVN355:WVO355 F65943:G65943 JB65943:JC65943 SX65943:SY65943 ACT65943:ACU65943 AMP65943:AMQ65943 AWL65943:AWM65943 BGH65943:BGI65943 BQD65943:BQE65943 BZZ65943:CAA65943 CJV65943:CJW65943 CTR65943:CTS65943 DDN65943:DDO65943 DNJ65943:DNK65943 DXF65943:DXG65943 EHB65943:EHC65943 EQX65943:EQY65943 FAT65943:FAU65943 FKP65943:FKQ65943 FUL65943:FUM65943 GEH65943:GEI65943 GOD65943:GOE65943 GXZ65943:GYA65943 HHV65943:HHW65943 HRR65943:HRS65943 IBN65943:IBO65943 ILJ65943:ILK65943 IVF65943:IVG65943 JFB65943:JFC65943 JOX65943:JOY65943 JYT65943:JYU65943 KIP65943:KIQ65943 KSL65943:KSM65943 LCH65943:LCI65943 LMD65943:LME65943 LVZ65943:LWA65943 MFV65943:MFW65943 MPR65943:MPS65943 MZN65943:MZO65943 NJJ65943:NJK65943 NTF65943:NTG65943 ODB65943:ODC65943 OMX65943:OMY65943 OWT65943:OWU65943 PGP65943:PGQ65943 PQL65943:PQM65943 QAH65943:QAI65943 QKD65943:QKE65943 QTZ65943:QUA65943 RDV65943:RDW65943 RNR65943:RNS65943 RXN65943:RXO65943 SHJ65943:SHK65943 SRF65943:SRG65943 TBB65943:TBC65943 TKX65943:TKY65943 TUT65943:TUU65943 UEP65943:UEQ65943 UOL65943:UOM65943 UYH65943:UYI65943 VID65943:VIE65943 VRZ65943:VSA65943 WBV65943:WBW65943 WLR65943:WLS65943 WVN65943:WVO65943 F131479:G131479 JB131479:JC131479 SX131479:SY131479 ACT131479:ACU131479 AMP131479:AMQ131479 AWL131479:AWM131479 BGH131479:BGI131479 BQD131479:BQE131479 BZZ131479:CAA131479 CJV131479:CJW131479 CTR131479:CTS131479 DDN131479:DDO131479 DNJ131479:DNK131479 DXF131479:DXG131479 EHB131479:EHC131479 EQX131479:EQY131479 FAT131479:FAU131479 FKP131479:FKQ131479 FUL131479:FUM131479 GEH131479:GEI131479 GOD131479:GOE131479 GXZ131479:GYA131479 HHV131479:HHW131479 HRR131479:HRS131479 IBN131479:IBO131479 ILJ131479:ILK131479 IVF131479:IVG131479 JFB131479:JFC131479 JOX131479:JOY131479 JYT131479:JYU131479 KIP131479:KIQ131479 KSL131479:KSM131479 LCH131479:LCI131479 LMD131479:LME131479 LVZ131479:LWA131479 MFV131479:MFW131479 MPR131479:MPS131479 MZN131479:MZO131479 NJJ131479:NJK131479 NTF131479:NTG131479 ODB131479:ODC131479 OMX131479:OMY131479 OWT131479:OWU131479 PGP131479:PGQ131479 PQL131479:PQM131479 QAH131479:QAI131479 QKD131479:QKE131479 QTZ131479:QUA131479 RDV131479:RDW131479 RNR131479:RNS131479 RXN131479:RXO131479 SHJ131479:SHK131479 SRF131479:SRG131479 TBB131479:TBC131479 TKX131479:TKY131479 TUT131479:TUU131479 UEP131479:UEQ131479 UOL131479:UOM131479 UYH131479:UYI131479 VID131479:VIE131479 VRZ131479:VSA131479 WBV131479:WBW131479 WLR131479:WLS131479 WVN131479:WVO131479 F197015:G197015 JB197015:JC197015 SX197015:SY197015 ACT197015:ACU197015 AMP197015:AMQ197015 AWL197015:AWM197015 BGH197015:BGI197015 BQD197015:BQE197015 BZZ197015:CAA197015 CJV197015:CJW197015 CTR197015:CTS197015 DDN197015:DDO197015 DNJ197015:DNK197015 DXF197015:DXG197015 EHB197015:EHC197015 EQX197015:EQY197015 FAT197015:FAU197015 FKP197015:FKQ197015 FUL197015:FUM197015 GEH197015:GEI197015 GOD197015:GOE197015 GXZ197015:GYA197015 HHV197015:HHW197015 HRR197015:HRS197015 IBN197015:IBO197015 ILJ197015:ILK197015 IVF197015:IVG197015 JFB197015:JFC197015 JOX197015:JOY197015 JYT197015:JYU197015 KIP197015:KIQ197015 KSL197015:KSM197015 LCH197015:LCI197015 LMD197015:LME197015 LVZ197015:LWA197015 MFV197015:MFW197015 MPR197015:MPS197015 MZN197015:MZO197015 NJJ197015:NJK197015 NTF197015:NTG197015 ODB197015:ODC197015 OMX197015:OMY197015 OWT197015:OWU197015 PGP197015:PGQ197015 PQL197015:PQM197015 QAH197015:QAI197015 QKD197015:QKE197015 QTZ197015:QUA197015 RDV197015:RDW197015 RNR197015:RNS197015 RXN197015:RXO197015 SHJ197015:SHK197015 SRF197015:SRG197015 TBB197015:TBC197015 TKX197015:TKY197015 TUT197015:TUU197015 UEP197015:UEQ197015 UOL197015:UOM197015 UYH197015:UYI197015 VID197015:VIE197015 VRZ197015:VSA197015 WBV197015:WBW197015 WLR197015:WLS197015 WVN197015:WVO197015 F262551:G262551 JB262551:JC262551 SX262551:SY262551 ACT262551:ACU262551 AMP262551:AMQ262551 AWL262551:AWM262551 BGH262551:BGI262551 BQD262551:BQE262551 BZZ262551:CAA262551 CJV262551:CJW262551 CTR262551:CTS262551 DDN262551:DDO262551 DNJ262551:DNK262551 DXF262551:DXG262551 EHB262551:EHC262551 EQX262551:EQY262551 FAT262551:FAU262551 FKP262551:FKQ262551 FUL262551:FUM262551 GEH262551:GEI262551 GOD262551:GOE262551 GXZ262551:GYA262551 HHV262551:HHW262551 HRR262551:HRS262551 IBN262551:IBO262551 ILJ262551:ILK262551 IVF262551:IVG262551 JFB262551:JFC262551 JOX262551:JOY262551 JYT262551:JYU262551 KIP262551:KIQ262551 KSL262551:KSM262551 LCH262551:LCI262551 LMD262551:LME262551 LVZ262551:LWA262551 MFV262551:MFW262551 MPR262551:MPS262551 MZN262551:MZO262551 NJJ262551:NJK262551 NTF262551:NTG262551 ODB262551:ODC262551 OMX262551:OMY262551 OWT262551:OWU262551 PGP262551:PGQ262551 PQL262551:PQM262551 QAH262551:QAI262551 QKD262551:QKE262551 QTZ262551:QUA262551 RDV262551:RDW262551 RNR262551:RNS262551 RXN262551:RXO262551 SHJ262551:SHK262551 SRF262551:SRG262551 TBB262551:TBC262551 TKX262551:TKY262551 TUT262551:TUU262551 UEP262551:UEQ262551 UOL262551:UOM262551 UYH262551:UYI262551 VID262551:VIE262551 VRZ262551:VSA262551 WBV262551:WBW262551 WLR262551:WLS262551 WVN262551:WVO262551 F328087:G328087 JB328087:JC328087 SX328087:SY328087 ACT328087:ACU328087 AMP328087:AMQ328087 AWL328087:AWM328087 BGH328087:BGI328087 BQD328087:BQE328087 BZZ328087:CAA328087 CJV328087:CJW328087 CTR328087:CTS328087 DDN328087:DDO328087 DNJ328087:DNK328087 DXF328087:DXG328087 EHB328087:EHC328087 EQX328087:EQY328087 FAT328087:FAU328087 FKP328087:FKQ328087 FUL328087:FUM328087 GEH328087:GEI328087 GOD328087:GOE328087 GXZ328087:GYA328087 HHV328087:HHW328087 HRR328087:HRS328087 IBN328087:IBO328087 ILJ328087:ILK328087 IVF328087:IVG328087 JFB328087:JFC328087 JOX328087:JOY328087 JYT328087:JYU328087 KIP328087:KIQ328087 KSL328087:KSM328087 LCH328087:LCI328087 LMD328087:LME328087 LVZ328087:LWA328087 MFV328087:MFW328087 MPR328087:MPS328087 MZN328087:MZO328087 NJJ328087:NJK328087 NTF328087:NTG328087 ODB328087:ODC328087 OMX328087:OMY328087 OWT328087:OWU328087 PGP328087:PGQ328087 PQL328087:PQM328087 QAH328087:QAI328087 QKD328087:QKE328087 QTZ328087:QUA328087 RDV328087:RDW328087 RNR328087:RNS328087 RXN328087:RXO328087 SHJ328087:SHK328087 SRF328087:SRG328087 TBB328087:TBC328087 TKX328087:TKY328087 TUT328087:TUU328087 UEP328087:UEQ328087 UOL328087:UOM328087 UYH328087:UYI328087 VID328087:VIE328087 VRZ328087:VSA328087 WBV328087:WBW328087 WLR328087:WLS328087 WVN328087:WVO328087 F393623:G393623 JB393623:JC393623 SX393623:SY393623 ACT393623:ACU393623 AMP393623:AMQ393623 AWL393623:AWM393623 BGH393623:BGI393623 BQD393623:BQE393623 BZZ393623:CAA393623 CJV393623:CJW393623 CTR393623:CTS393623 DDN393623:DDO393623 DNJ393623:DNK393623 DXF393623:DXG393623 EHB393623:EHC393623 EQX393623:EQY393623 FAT393623:FAU393623 FKP393623:FKQ393623 FUL393623:FUM393623 GEH393623:GEI393623 GOD393623:GOE393623 GXZ393623:GYA393623 HHV393623:HHW393623 HRR393623:HRS393623 IBN393623:IBO393623 ILJ393623:ILK393623 IVF393623:IVG393623 JFB393623:JFC393623 JOX393623:JOY393623 JYT393623:JYU393623 KIP393623:KIQ393623 KSL393623:KSM393623 LCH393623:LCI393623 LMD393623:LME393623 LVZ393623:LWA393623 MFV393623:MFW393623 MPR393623:MPS393623 MZN393623:MZO393623 NJJ393623:NJK393623 NTF393623:NTG393623 ODB393623:ODC393623 OMX393623:OMY393623 OWT393623:OWU393623 PGP393623:PGQ393623 PQL393623:PQM393623 QAH393623:QAI393623 QKD393623:QKE393623 QTZ393623:QUA393623 RDV393623:RDW393623 RNR393623:RNS393623 RXN393623:RXO393623 SHJ393623:SHK393623 SRF393623:SRG393623 TBB393623:TBC393623 TKX393623:TKY393623 TUT393623:TUU393623 UEP393623:UEQ393623 UOL393623:UOM393623 UYH393623:UYI393623 VID393623:VIE393623 VRZ393623:VSA393623 WBV393623:WBW393623 WLR393623:WLS393623 WVN393623:WVO393623 F459159:G459159 JB459159:JC459159 SX459159:SY459159 ACT459159:ACU459159 AMP459159:AMQ459159 AWL459159:AWM459159 BGH459159:BGI459159 BQD459159:BQE459159 BZZ459159:CAA459159 CJV459159:CJW459159 CTR459159:CTS459159 DDN459159:DDO459159 DNJ459159:DNK459159 DXF459159:DXG459159 EHB459159:EHC459159 EQX459159:EQY459159 FAT459159:FAU459159 FKP459159:FKQ459159 FUL459159:FUM459159 GEH459159:GEI459159 GOD459159:GOE459159 GXZ459159:GYA459159 HHV459159:HHW459159 HRR459159:HRS459159 IBN459159:IBO459159 ILJ459159:ILK459159 IVF459159:IVG459159 JFB459159:JFC459159 JOX459159:JOY459159 JYT459159:JYU459159 KIP459159:KIQ459159 KSL459159:KSM459159 LCH459159:LCI459159 LMD459159:LME459159 LVZ459159:LWA459159 MFV459159:MFW459159 MPR459159:MPS459159 MZN459159:MZO459159 NJJ459159:NJK459159 NTF459159:NTG459159 ODB459159:ODC459159 OMX459159:OMY459159 OWT459159:OWU459159 PGP459159:PGQ459159 PQL459159:PQM459159 QAH459159:QAI459159 QKD459159:QKE459159 QTZ459159:QUA459159 RDV459159:RDW459159 RNR459159:RNS459159 RXN459159:RXO459159 SHJ459159:SHK459159 SRF459159:SRG459159 TBB459159:TBC459159 TKX459159:TKY459159 TUT459159:TUU459159 UEP459159:UEQ459159 UOL459159:UOM459159 UYH459159:UYI459159 VID459159:VIE459159 VRZ459159:VSA459159 WBV459159:WBW459159 WLR459159:WLS459159 WVN459159:WVO459159 F524695:G524695 JB524695:JC524695 SX524695:SY524695 ACT524695:ACU524695 AMP524695:AMQ524695 AWL524695:AWM524695 BGH524695:BGI524695 BQD524695:BQE524695 BZZ524695:CAA524695 CJV524695:CJW524695 CTR524695:CTS524695 DDN524695:DDO524695 DNJ524695:DNK524695 DXF524695:DXG524695 EHB524695:EHC524695 EQX524695:EQY524695 FAT524695:FAU524695 FKP524695:FKQ524695 FUL524695:FUM524695 GEH524695:GEI524695 GOD524695:GOE524695 GXZ524695:GYA524695 HHV524695:HHW524695 HRR524695:HRS524695 IBN524695:IBO524695 ILJ524695:ILK524695 IVF524695:IVG524695 JFB524695:JFC524695 JOX524695:JOY524695 JYT524695:JYU524695 KIP524695:KIQ524695 KSL524695:KSM524695 LCH524695:LCI524695 LMD524695:LME524695 LVZ524695:LWA524695 MFV524695:MFW524695 MPR524695:MPS524695 MZN524695:MZO524695 NJJ524695:NJK524695 NTF524695:NTG524695 ODB524695:ODC524695 OMX524695:OMY524695 OWT524695:OWU524695 PGP524695:PGQ524695 PQL524695:PQM524695 QAH524695:QAI524695 QKD524695:QKE524695 QTZ524695:QUA524695 RDV524695:RDW524695 RNR524695:RNS524695 RXN524695:RXO524695 SHJ524695:SHK524695 SRF524695:SRG524695 TBB524695:TBC524695 TKX524695:TKY524695 TUT524695:TUU524695 UEP524695:UEQ524695 UOL524695:UOM524695 UYH524695:UYI524695 VID524695:VIE524695 VRZ524695:VSA524695 WBV524695:WBW524695 WLR524695:WLS524695 WVN524695:WVO524695 F590231:G590231 JB590231:JC590231 SX590231:SY590231 ACT590231:ACU590231 AMP590231:AMQ590231 AWL590231:AWM590231 BGH590231:BGI590231 BQD590231:BQE590231 BZZ590231:CAA590231 CJV590231:CJW590231 CTR590231:CTS590231 DDN590231:DDO590231 DNJ590231:DNK590231 DXF590231:DXG590231 EHB590231:EHC590231 EQX590231:EQY590231 FAT590231:FAU590231 FKP590231:FKQ590231 FUL590231:FUM590231 GEH590231:GEI590231 GOD590231:GOE590231 GXZ590231:GYA590231 HHV590231:HHW590231 HRR590231:HRS590231 IBN590231:IBO590231 ILJ590231:ILK590231 IVF590231:IVG590231 JFB590231:JFC590231 JOX590231:JOY590231 JYT590231:JYU590231 KIP590231:KIQ590231 KSL590231:KSM590231 LCH590231:LCI590231 LMD590231:LME590231 LVZ590231:LWA590231 MFV590231:MFW590231 MPR590231:MPS590231 MZN590231:MZO590231 NJJ590231:NJK590231 NTF590231:NTG590231 ODB590231:ODC590231 OMX590231:OMY590231 OWT590231:OWU590231 PGP590231:PGQ590231 PQL590231:PQM590231 QAH590231:QAI590231 QKD590231:QKE590231 QTZ590231:QUA590231 RDV590231:RDW590231 RNR590231:RNS590231 RXN590231:RXO590231 SHJ590231:SHK590231 SRF590231:SRG590231 TBB590231:TBC590231 TKX590231:TKY590231 TUT590231:TUU590231 UEP590231:UEQ590231 UOL590231:UOM590231 UYH590231:UYI590231 VID590231:VIE590231 VRZ590231:VSA590231 WBV590231:WBW590231 WLR590231:WLS590231 WVN590231:WVO590231 F655767:G655767 JB655767:JC655767 SX655767:SY655767 ACT655767:ACU655767 AMP655767:AMQ655767 AWL655767:AWM655767 BGH655767:BGI655767 BQD655767:BQE655767 BZZ655767:CAA655767 CJV655767:CJW655767 CTR655767:CTS655767 DDN655767:DDO655767 DNJ655767:DNK655767 DXF655767:DXG655767 EHB655767:EHC655767 EQX655767:EQY655767 FAT655767:FAU655767 FKP655767:FKQ655767 FUL655767:FUM655767 GEH655767:GEI655767 GOD655767:GOE655767 GXZ655767:GYA655767 HHV655767:HHW655767 HRR655767:HRS655767 IBN655767:IBO655767 ILJ655767:ILK655767 IVF655767:IVG655767 JFB655767:JFC655767 JOX655767:JOY655767 JYT655767:JYU655767 KIP655767:KIQ655767 KSL655767:KSM655767 LCH655767:LCI655767 LMD655767:LME655767 LVZ655767:LWA655767 MFV655767:MFW655767 MPR655767:MPS655767 MZN655767:MZO655767 NJJ655767:NJK655767 NTF655767:NTG655767 ODB655767:ODC655767 OMX655767:OMY655767 OWT655767:OWU655767 PGP655767:PGQ655767 PQL655767:PQM655767 QAH655767:QAI655767 QKD655767:QKE655767 QTZ655767:QUA655767 RDV655767:RDW655767 RNR655767:RNS655767 RXN655767:RXO655767 SHJ655767:SHK655767 SRF655767:SRG655767 TBB655767:TBC655767 TKX655767:TKY655767 TUT655767:TUU655767 UEP655767:UEQ655767 UOL655767:UOM655767 UYH655767:UYI655767 VID655767:VIE655767 VRZ655767:VSA655767 WBV655767:WBW655767 WLR655767:WLS655767 WVN655767:WVO655767 F721303:G721303 JB721303:JC721303 SX721303:SY721303 ACT721303:ACU721303 AMP721303:AMQ721303 AWL721303:AWM721303 BGH721303:BGI721303 BQD721303:BQE721303 BZZ721303:CAA721303 CJV721303:CJW721303 CTR721303:CTS721303 DDN721303:DDO721303 DNJ721303:DNK721303 DXF721303:DXG721303 EHB721303:EHC721303 EQX721303:EQY721303 FAT721303:FAU721303 FKP721303:FKQ721303 FUL721303:FUM721303 GEH721303:GEI721303 GOD721303:GOE721303 GXZ721303:GYA721303 HHV721303:HHW721303 HRR721303:HRS721303 IBN721303:IBO721303 ILJ721303:ILK721303 IVF721303:IVG721303 JFB721303:JFC721303 JOX721303:JOY721303 JYT721303:JYU721303 KIP721303:KIQ721303 KSL721303:KSM721303 LCH721303:LCI721303 LMD721303:LME721303 LVZ721303:LWA721303 MFV721303:MFW721303 MPR721303:MPS721303 MZN721303:MZO721303 NJJ721303:NJK721303 NTF721303:NTG721303 ODB721303:ODC721303 OMX721303:OMY721303 OWT721303:OWU721303 PGP721303:PGQ721303 PQL721303:PQM721303 QAH721303:QAI721303 QKD721303:QKE721303 QTZ721303:QUA721303 RDV721303:RDW721303 RNR721303:RNS721303 RXN721303:RXO721303 SHJ721303:SHK721303 SRF721303:SRG721303 TBB721303:TBC721303 TKX721303:TKY721303 TUT721303:TUU721303 UEP721303:UEQ721303 UOL721303:UOM721303 UYH721303:UYI721303 VID721303:VIE721303 VRZ721303:VSA721303 WBV721303:WBW721303 WLR721303:WLS721303 WVN721303:WVO721303 F786839:G786839 JB786839:JC786839 SX786839:SY786839 ACT786839:ACU786839 AMP786839:AMQ786839 AWL786839:AWM786839 BGH786839:BGI786839 BQD786839:BQE786839 BZZ786839:CAA786839 CJV786839:CJW786839 CTR786839:CTS786839 DDN786839:DDO786839 DNJ786839:DNK786839 DXF786839:DXG786839 EHB786839:EHC786839 EQX786839:EQY786839 FAT786839:FAU786839 FKP786839:FKQ786839 FUL786839:FUM786839 GEH786839:GEI786839 GOD786839:GOE786839 GXZ786839:GYA786839 HHV786839:HHW786839 HRR786839:HRS786839 IBN786839:IBO786839 ILJ786839:ILK786839 IVF786839:IVG786839 JFB786839:JFC786839 JOX786839:JOY786839 JYT786839:JYU786839 KIP786839:KIQ786839 KSL786839:KSM786839 LCH786839:LCI786839 LMD786839:LME786839 LVZ786839:LWA786839 MFV786839:MFW786839 MPR786839:MPS786839 MZN786839:MZO786839 NJJ786839:NJK786839 NTF786839:NTG786839 ODB786839:ODC786839 OMX786839:OMY786839 OWT786839:OWU786839 PGP786839:PGQ786839 PQL786839:PQM786839 QAH786839:QAI786839 QKD786839:QKE786839 QTZ786839:QUA786839 RDV786839:RDW786839 RNR786839:RNS786839 RXN786839:RXO786839 SHJ786839:SHK786839 SRF786839:SRG786839 TBB786839:TBC786839 TKX786839:TKY786839 TUT786839:TUU786839 UEP786839:UEQ786839 UOL786839:UOM786839 UYH786839:UYI786839 VID786839:VIE786839 VRZ786839:VSA786839 WBV786839:WBW786839 WLR786839:WLS786839 WVN786839:WVO786839 F852375:G852375 JB852375:JC852375 SX852375:SY852375 ACT852375:ACU852375 AMP852375:AMQ852375 AWL852375:AWM852375 BGH852375:BGI852375 BQD852375:BQE852375 BZZ852375:CAA852375 CJV852375:CJW852375 CTR852375:CTS852375 DDN852375:DDO852375 DNJ852375:DNK852375 DXF852375:DXG852375 EHB852375:EHC852375 EQX852375:EQY852375 FAT852375:FAU852375 FKP852375:FKQ852375 FUL852375:FUM852375 GEH852375:GEI852375 GOD852375:GOE852375 GXZ852375:GYA852375 HHV852375:HHW852375 HRR852375:HRS852375 IBN852375:IBO852375 ILJ852375:ILK852375 IVF852375:IVG852375 JFB852375:JFC852375 JOX852375:JOY852375 JYT852375:JYU852375 KIP852375:KIQ852375 KSL852375:KSM852375 LCH852375:LCI852375 LMD852375:LME852375 LVZ852375:LWA852375 MFV852375:MFW852375 MPR852375:MPS852375 MZN852375:MZO852375 NJJ852375:NJK852375 NTF852375:NTG852375 ODB852375:ODC852375 OMX852375:OMY852375 OWT852375:OWU852375 PGP852375:PGQ852375 PQL852375:PQM852375 QAH852375:QAI852375 QKD852375:QKE852375 QTZ852375:QUA852375 RDV852375:RDW852375 RNR852375:RNS852375 RXN852375:RXO852375 SHJ852375:SHK852375 SRF852375:SRG852375 TBB852375:TBC852375 TKX852375:TKY852375 TUT852375:TUU852375 UEP852375:UEQ852375 UOL852375:UOM852375 UYH852375:UYI852375 VID852375:VIE852375 VRZ852375:VSA852375 WBV852375:WBW852375 WLR852375:WLS852375 WVN852375:WVO852375 F917911:G917911 JB917911:JC917911 SX917911:SY917911 ACT917911:ACU917911 AMP917911:AMQ917911 AWL917911:AWM917911 BGH917911:BGI917911 BQD917911:BQE917911 BZZ917911:CAA917911 CJV917911:CJW917911 CTR917911:CTS917911 DDN917911:DDO917911 DNJ917911:DNK917911 DXF917911:DXG917911 EHB917911:EHC917911 EQX917911:EQY917911 FAT917911:FAU917911 FKP917911:FKQ917911 FUL917911:FUM917911 GEH917911:GEI917911 GOD917911:GOE917911 GXZ917911:GYA917911 HHV917911:HHW917911 HRR917911:HRS917911 IBN917911:IBO917911 ILJ917911:ILK917911 IVF917911:IVG917911 JFB917911:JFC917911 JOX917911:JOY917911 JYT917911:JYU917911 KIP917911:KIQ917911 KSL917911:KSM917911 LCH917911:LCI917911 LMD917911:LME917911 LVZ917911:LWA917911 MFV917911:MFW917911 MPR917911:MPS917911 MZN917911:MZO917911 NJJ917911:NJK917911 NTF917911:NTG917911 ODB917911:ODC917911 OMX917911:OMY917911 OWT917911:OWU917911 PGP917911:PGQ917911 PQL917911:PQM917911 QAH917911:QAI917911 QKD917911:QKE917911 QTZ917911:QUA917911 RDV917911:RDW917911 RNR917911:RNS917911 RXN917911:RXO917911 SHJ917911:SHK917911 SRF917911:SRG917911 TBB917911:TBC917911 TKX917911:TKY917911 TUT917911:TUU917911 UEP917911:UEQ917911 UOL917911:UOM917911 UYH917911:UYI917911 VID917911:VIE917911 VRZ917911:VSA917911 WBV917911:WBW917911 WLR917911:WLS917911 WVN917911:WVO917911 F983447:G983447 JB983447:JC983447 SX983447:SY983447 ACT983447:ACU983447 AMP983447:AMQ983447 AWL983447:AWM983447 BGH983447:BGI983447 BQD983447:BQE983447 BZZ983447:CAA983447 CJV983447:CJW983447 CTR983447:CTS983447 DDN983447:DDO983447 DNJ983447:DNK983447 DXF983447:DXG983447 EHB983447:EHC983447 EQX983447:EQY983447 FAT983447:FAU983447 FKP983447:FKQ983447 FUL983447:FUM983447 GEH983447:GEI983447 GOD983447:GOE983447 GXZ983447:GYA983447 HHV983447:HHW983447 HRR983447:HRS983447 IBN983447:IBO983447 ILJ983447:ILK983447 IVF983447:IVG983447 JFB983447:JFC983447 JOX983447:JOY983447 JYT983447:JYU983447 KIP983447:KIQ983447 KSL983447:KSM983447 LCH983447:LCI983447 LMD983447:LME983447 LVZ983447:LWA983447 MFV983447:MFW983447 MPR983447:MPS983447 MZN983447:MZO983447 NJJ983447:NJK983447 NTF983447:NTG983447 ODB983447:ODC983447 OMX983447:OMY983447 OWT983447:OWU983447 PGP983447:PGQ983447 PQL983447:PQM983447 QAH983447:QAI983447 QKD983447:QKE983447 QTZ983447:QUA983447 RDV983447:RDW983447 RNR983447:RNS983447 RXN983447:RXO983447 SHJ983447:SHK983447 SRF983447:SRG983447 TBB983447:TBC983447 TKX983447:TKY983447 TUT983447:TUU983447 UEP983447:UEQ983447 UOL983447:UOM983447 UYH983447:UYI983447 VID983447:VIE983447 VRZ983447:VSA983447 WBV983447:WBW983447 WLR983447:WLS983447 WVN983447:WVO983447 F357:G359 JB357:JC359 SX357:SY359 ACT357:ACU359 AMP357:AMQ359 AWL357:AWM359 BGH357:BGI359 BQD357:BQE359 BZZ357:CAA359 CJV357:CJW359 CTR357:CTS359 DDN357:DDO359 DNJ357:DNK359 DXF357:DXG359 EHB357:EHC359 EQX357:EQY359 FAT357:FAU359 FKP357:FKQ359 FUL357:FUM359 GEH357:GEI359 GOD357:GOE359 GXZ357:GYA359 HHV357:HHW359 HRR357:HRS359 IBN357:IBO359 ILJ357:ILK359 IVF357:IVG359 JFB357:JFC359 JOX357:JOY359 JYT357:JYU359 KIP357:KIQ359 KSL357:KSM359 LCH357:LCI359 LMD357:LME359 LVZ357:LWA359 MFV357:MFW359 MPR357:MPS359 MZN357:MZO359 NJJ357:NJK359 NTF357:NTG359 ODB357:ODC359 OMX357:OMY359 OWT357:OWU359 PGP357:PGQ359 PQL357:PQM359 QAH357:QAI359 QKD357:QKE359 QTZ357:QUA359 RDV357:RDW359 RNR357:RNS359 RXN357:RXO359 SHJ357:SHK359 SRF357:SRG359 TBB357:TBC359 TKX357:TKY359 TUT357:TUU359 UEP357:UEQ359 UOL357:UOM359 UYH357:UYI359 VID357:VIE359 VRZ357:VSA359 WBV357:WBW359 WLR357:WLS359 WVN357:WVO359 F65945:G65947 JB65945:JC65947 SX65945:SY65947 ACT65945:ACU65947 AMP65945:AMQ65947 AWL65945:AWM65947 BGH65945:BGI65947 BQD65945:BQE65947 BZZ65945:CAA65947 CJV65945:CJW65947 CTR65945:CTS65947 DDN65945:DDO65947 DNJ65945:DNK65947 DXF65945:DXG65947 EHB65945:EHC65947 EQX65945:EQY65947 FAT65945:FAU65947 FKP65945:FKQ65947 FUL65945:FUM65947 GEH65945:GEI65947 GOD65945:GOE65947 GXZ65945:GYA65947 HHV65945:HHW65947 HRR65945:HRS65947 IBN65945:IBO65947 ILJ65945:ILK65947 IVF65945:IVG65947 JFB65945:JFC65947 JOX65945:JOY65947 JYT65945:JYU65947 KIP65945:KIQ65947 KSL65945:KSM65947 LCH65945:LCI65947 LMD65945:LME65947 LVZ65945:LWA65947 MFV65945:MFW65947 MPR65945:MPS65947 MZN65945:MZO65947 NJJ65945:NJK65947 NTF65945:NTG65947 ODB65945:ODC65947 OMX65945:OMY65947 OWT65945:OWU65947 PGP65945:PGQ65947 PQL65945:PQM65947 QAH65945:QAI65947 QKD65945:QKE65947 QTZ65945:QUA65947 RDV65945:RDW65947 RNR65945:RNS65947 RXN65945:RXO65947 SHJ65945:SHK65947 SRF65945:SRG65947 TBB65945:TBC65947 TKX65945:TKY65947 TUT65945:TUU65947 UEP65945:UEQ65947 UOL65945:UOM65947 UYH65945:UYI65947 VID65945:VIE65947 VRZ65945:VSA65947 WBV65945:WBW65947 WLR65945:WLS65947 WVN65945:WVO65947 F131481:G131483 JB131481:JC131483 SX131481:SY131483 ACT131481:ACU131483 AMP131481:AMQ131483 AWL131481:AWM131483 BGH131481:BGI131483 BQD131481:BQE131483 BZZ131481:CAA131483 CJV131481:CJW131483 CTR131481:CTS131483 DDN131481:DDO131483 DNJ131481:DNK131483 DXF131481:DXG131483 EHB131481:EHC131483 EQX131481:EQY131483 FAT131481:FAU131483 FKP131481:FKQ131483 FUL131481:FUM131483 GEH131481:GEI131483 GOD131481:GOE131483 GXZ131481:GYA131483 HHV131481:HHW131483 HRR131481:HRS131483 IBN131481:IBO131483 ILJ131481:ILK131483 IVF131481:IVG131483 JFB131481:JFC131483 JOX131481:JOY131483 JYT131481:JYU131483 KIP131481:KIQ131483 KSL131481:KSM131483 LCH131481:LCI131483 LMD131481:LME131483 LVZ131481:LWA131483 MFV131481:MFW131483 MPR131481:MPS131483 MZN131481:MZO131483 NJJ131481:NJK131483 NTF131481:NTG131483 ODB131481:ODC131483 OMX131481:OMY131483 OWT131481:OWU131483 PGP131481:PGQ131483 PQL131481:PQM131483 QAH131481:QAI131483 QKD131481:QKE131483 QTZ131481:QUA131483 RDV131481:RDW131483 RNR131481:RNS131483 RXN131481:RXO131483 SHJ131481:SHK131483 SRF131481:SRG131483 TBB131481:TBC131483 TKX131481:TKY131483 TUT131481:TUU131483 UEP131481:UEQ131483 UOL131481:UOM131483 UYH131481:UYI131483 VID131481:VIE131483 VRZ131481:VSA131483 WBV131481:WBW131483 WLR131481:WLS131483 WVN131481:WVO131483 F197017:G197019 JB197017:JC197019 SX197017:SY197019 ACT197017:ACU197019 AMP197017:AMQ197019 AWL197017:AWM197019 BGH197017:BGI197019 BQD197017:BQE197019 BZZ197017:CAA197019 CJV197017:CJW197019 CTR197017:CTS197019 DDN197017:DDO197019 DNJ197017:DNK197019 DXF197017:DXG197019 EHB197017:EHC197019 EQX197017:EQY197019 FAT197017:FAU197019 FKP197017:FKQ197019 FUL197017:FUM197019 GEH197017:GEI197019 GOD197017:GOE197019 GXZ197017:GYA197019 HHV197017:HHW197019 HRR197017:HRS197019 IBN197017:IBO197019 ILJ197017:ILK197019 IVF197017:IVG197019 JFB197017:JFC197019 JOX197017:JOY197019 JYT197017:JYU197019 KIP197017:KIQ197019 KSL197017:KSM197019 LCH197017:LCI197019 LMD197017:LME197019 LVZ197017:LWA197019 MFV197017:MFW197019 MPR197017:MPS197019 MZN197017:MZO197019 NJJ197017:NJK197019 NTF197017:NTG197019 ODB197017:ODC197019 OMX197017:OMY197019 OWT197017:OWU197019 PGP197017:PGQ197019 PQL197017:PQM197019 QAH197017:QAI197019 QKD197017:QKE197019 QTZ197017:QUA197019 RDV197017:RDW197019 RNR197017:RNS197019 RXN197017:RXO197019 SHJ197017:SHK197019 SRF197017:SRG197019 TBB197017:TBC197019 TKX197017:TKY197019 TUT197017:TUU197019 UEP197017:UEQ197019 UOL197017:UOM197019 UYH197017:UYI197019 VID197017:VIE197019 VRZ197017:VSA197019 WBV197017:WBW197019 WLR197017:WLS197019 WVN197017:WVO197019 F262553:G262555 JB262553:JC262555 SX262553:SY262555 ACT262553:ACU262555 AMP262553:AMQ262555 AWL262553:AWM262555 BGH262553:BGI262555 BQD262553:BQE262555 BZZ262553:CAA262555 CJV262553:CJW262555 CTR262553:CTS262555 DDN262553:DDO262555 DNJ262553:DNK262555 DXF262553:DXG262555 EHB262553:EHC262555 EQX262553:EQY262555 FAT262553:FAU262555 FKP262553:FKQ262555 FUL262553:FUM262555 GEH262553:GEI262555 GOD262553:GOE262555 GXZ262553:GYA262555 HHV262553:HHW262555 HRR262553:HRS262555 IBN262553:IBO262555 ILJ262553:ILK262555 IVF262553:IVG262555 JFB262553:JFC262555 JOX262553:JOY262555 JYT262553:JYU262555 KIP262553:KIQ262555 KSL262553:KSM262555 LCH262553:LCI262555 LMD262553:LME262555 LVZ262553:LWA262555 MFV262553:MFW262555 MPR262553:MPS262555 MZN262553:MZO262555 NJJ262553:NJK262555 NTF262553:NTG262555 ODB262553:ODC262555 OMX262553:OMY262555 OWT262553:OWU262555 PGP262553:PGQ262555 PQL262553:PQM262555 QAH262553:QAI262555 QKD262553:QKE262555 QTZ262553:QUA262555 RDV262553:RDW262555 RNR262553:RNS262555 RXN262553:RXO262555 SHJ262553:SHK262555 SRF262553:SRG262555 TBB262553:TBC262555 TKX262553:TKY262555 TUT262553:TUU262555 UEP262553:UEQ262555 UOL262553:UOM262555 UYH262553:UYI262555 VID262553:VIE262555 VRZ262553:VSA262555 WBV262553:WBW262555 WLR262553:WLS262555 WVN262553:WVO262555 F328089:G328091 JB328089:JC328091 SX328089:SY328091 ACT328089:ACU328091 AMP328089:AMQ328091 AWL328089:AWM328091 BGH328089:BGI328091 BQD328089:BQE328091 BZZ328089:CAA328091 CJV328089:CJW328091 CTR328089:CTS328091 DDN328089:DDO328091 DNJ328089:DNK328091 DXF328089:DXG328091 EHB328089:EHC328091 EQX328089:EQY328091 FAT328089:FAU328091 FKP328089:FKQ328091 FUL328089:FUM328091 GEH328089:GEI328091 GOD328089:GOE328091 GXZ328089:GYA328091 HHV328089:HHW328091 HRR328089:HRS328091 IBN328089:IBO328091 ILJ328089:ILK328091 IVF328089:IVG328091 JFB328089:JFC328091 JOX328089:JOY328091 JYT328089:JYU328091 KIP328089:KIQ328091 KSL328089:KSM328091 LCH328089:LCI328091 LMD328089:LME328091 LVZ328089:LWA328091 MFV328089:MFW328091 MPR328089:MPS328091 MZN328089:MZO328091 NJJ328089:NJK328091 NTF328089:NTG328091 ODB328089:ODC328091 OMX328089:OMY328091 OWT328089:OWU328091 PGP328089:PGQ328091 PQL328089:PQM328091 QAH328089:QAI328091 QKD328089:QKE328091 QTZ328089:QUA328091 RDV328089:RDW328091 RNR328089:RNS328091 RXN328089:RXO328091 SHJ328089:SHK328091 SRF328089:SRG328091 TBB328089:TBC328091 TKX328089:TKY328091 TUT328089:TUU328091 UEP328089:UEQ328091 UOL328089:UOM328091 UYH328089:UYI328091 VID328089:VIE328091 VRZ328089:VSA328091 WBV328089:WBW328091 WLR328089:WLS328091 WVN328089:WVO328091 F393625:G393627 JB393625:JC393627 SX393625:SY393627 ACT393625:ACU393627 AMP393625:AMQ393627 AWL393625:AWM393627 BGH393625:BGI393627 BQD393625:BQE393627 BZZ393625:CAA393627 CJV393625:CJW393627 CTR393625:CTS393627 DDN393625:DDO393627 DNJ393625:DNK393627 DXF393625:DXG393627 EHB393625:EHC393627 EQX393625:EQY393627 FAT393625:FAU393627 FKP393625:FKQ393627 FUL393625:FUM393627 GEH393625:GEI393627 GOD393625:GOE393627 GXZ393625:GYA393627 HHV393625:HHW393627 HRR393625:HRS393627 IBN393625:IBO393627 ILJ393625:ILK393627 IVF393625:IVG393627 JFB393625:JFC393627 JOX393625:JOY393627 JYT393625:JYU393627 KIP393625:KIQ393627 KSL393625:KSM393627 LCH393625:LCI393627 LMD393625:LME393627 LVZ393625:LWA393627 MFV393625:MFW393627 MPR393625:MPS393627 MZN393625:MZO393627 NJJ393625:NJK393627 NTF393625:NTG393627 ODB393625:ODC393627 OMX393625:OMY393627 OWT393625:OWU393627 PGP393625:PGQ393627 PQL393625:PQM393627 QAH393625:QAI393627 QKD393625:QKE393627 QTZ393625:QUA393627 RDV393625:RDW393627 RNR393625:RNS393627 RXN393625:RXO393627 SHJ393625:SHK393627 SRF393625:SRG393627 TBB393625:TBC393627 TKX393625:TKY393627 TUT393625:TUU393627 UEP393625:UEQ393627 UOL393625:UOM393627 UYH393625:UYI393627 VID393625:VIE393627 VRZ393625:VSA393627 WBV393625:WBW393627 WLR393625:WLS393627 WVN393625:WVO393627 F459161:G459163 JB459161:JC459163 SX459161:SY459163 ACT459161:ACU459163 AMP459161:AMQ459163 AWL459161:AWM459163 BGH459161:BGI459163 BQD459161:BQE459163 BZZ459161:CAA459163 CJV459161:CJW459163 CTR459161:CTS459163 DDN459161:DDO459163 DNJ459161:DNK459163 DXF459161:DXG459163 EHB459161:EHC459163 EQX459161:EQY459163 FAT459161:FAU459163 FKP459161:FKQ459163 FUL459161:FUM459163 GEH459161:GEI459163 GOD459161:GOE459163 GXZ459161:GYA459163 HHV459161:HHW459163 HRR459161:HRS459163 IBN459161:IBO459163 ILJ459161:ILK459163 IVF459161:IVG459163 JFB459161:JFC459163 JOX459161:JOY459163 JYT459161:JYU459163 KIP459161:KIQ459163 KSL459161:KSM459163 LCH459161:LCI459163 LMD459161:LME459163 LVZ459161:LWA459163 MFV459161:MFW459163 MPR459161:MPS459163 MZN459161:MZO459163 NJJ459161:NJK459163 NTF459161:NTG459163 ODB459161:ODC459163 OMX459161:OMY459163 OWT459161:OWU459163 PGP459161:PGQ459163 PQL459161:PQM459163 QAH459161:QAI459163 QKD459161:QKE459163 QTZ459161:QUA459163 RDV459161:RDW459163 RNR459161:RNS459163 RXN459161:RXO459163 SHJ459161:SHK459163 SRF459161:SRG459163 TBB459161:TBC459163 TKX459161:TKY459163 TUT459161:TUU459163 UEP459161:UEQ459163 UOL459161:UOM459163 UYH459161:UYI459163 VID459161:VIE459163 VRZ459161:VSA459163 WBV459161:WBW459163 WLR459161:WLS459163 WVN459161:WVO459163 F524697:G524699 JB524697:JC524699 SX524697:SY524699 ACT524697:ACU524699 AMP524697:AMQ524699 AWL524697:AWM524699 BGH524697:BGI524699 BQD524697:BQE524699 BZZ524697:CAA524699 CJV524697:CJW524699 CTR524697:CTS524699 DDN524697:DDO524699 DNJ524697:DNK524699 DXF524697:DXG524699 EHB524697:EHC524699 EQX524697:EQY524699 FAT524697:FAU524699 FKP524697:FKQ524699 FUL524697:FUM524699 GEH524697:GEI524699 GOD524697:GOE524699 GXZ524697:GYA524699 HHV524697:HHW524699 HRR524697:HRS524699 IBN524697:IBO524699 ILJ524697:ILK524699 IVF524697:IVG524699 JFB524697:JFC524699 JOX524697:JOY524699 JYT524697:JYU524699 KIP524697:KIQ524699 KSL524697:KSM524699 LCH524697:LCI524699 LMD524697:LME524699 LVZ524697:LWA524699 MFV524697:MFW524699 MPR524697:MPS524699 MZN524697:MZO524699 NJJ524697:NJK524699 NTF524697:NTG524699 ODB524697:ODC524699 OMX524697:OMY524699 OWT524697:OWU524699 PGP524697:PGQ524699 PQL524697:PQM524699 QAH524697:QAI524699 QKD524697:QKE524699 QTZ524697:QUA524699 RDV524697:RDW524699 RNR524697:RNS524699 RXN524697:RXO524699 SHJ524697:SHK524699 SRF524697:SRG524699 TBB524697:TBC524699 TKX524697:TKY524699 TUT524697:TUU524699 UEP524697:UEQ524699 UOL524697:UOM524699 UYH524697:UYI524699 VID524697:VIE524699 VRZ524697:VSA524699 WBV524697:WBW524699 WLR524697:WLS524699 WVN524697:WVO524699 F590233:G590235 JB590233:JC590235 SX590233:SY590235 ACT590233:ACU590235 AMP590233:AMQ590235 AWL590233:AWM590235 BGH590233:BGI590235 BQD590233:BQE590235 BZZ590233:CAA590235 CJV590233:CJW590235 CTR590233:CTS590235 DDN590233:DDO590235 DNJ590233:DNK590235 DXF590233:DXG590235 EHB590233:EHC590235 EQX590233:EQY590235 FAT590233:FAU590235 FKP590233:FKQ590235 FUL590233:FUM590235 GEH590233:GEI590235 GOD590233:GOE590235 GXZ590233:GYA590235 HHV590233:HHW590235 HRR590233:HRS590235 IBN590233:IBO590235 ILJ590233:ILK590235 IVF590233:IVG590235 JFB590233:JFC590235 JOX590233:JOY590235 JYT590233:JYU590235 KIP590233:KIQ590235 KSL590233:KSM590235 LCH590233:LCI590235 LMD590233:LME590235 LVZ590233:LWA590235 MFV590233:MFW590235 MPR590233:MPS590235 MZN590233:MZO590235 NJJ590233:NJK590235 NTF590233:NTG590235 ODB590233:ODC590235 OMX590233:OMY590235 OWT590233:OWU590235 PGP590233:PGQ590235 PQL590233:PQM590235 QAH590233:QAI590235 QKD590233:QKE590235 QTZ590233:QUA590235 RDV590233:RDW590235 RNR590233:RNS590235 RXN590233:RXO590235 SHJ590233:SHK590235 SRF590233:SRG590235 TBB590233:TBC590235 TKX590233:TKY590235 TUT590233:TUU590235 UEP590233:UEQ590235 UOL590233:UOM590235 UYH590233:UYI590235 VID590233:VIE590235 VRZ590233:VSA590235 WBV590233:WBW590235 WLR590233:WLS590235 WVN590233:WVO590235 F655769:G655771 JB655769:JC655771 SX655769:SY655771 ACT655769:ACU655771 AMP655769:AMQ655771 AWL655769:AWM655771 BGH655769:BGI655771 BQD655769:BQE655771 BZZ655769:CAA655771 CJV655769:CJW655771 CTR655769:CTS655771 DDN655769:DDO655771 DNJ655769:DNK655771 DXF655769:DXG655771 EHB655769:EHC655771 EQX655769:EQY655771 FAT655769:FAU655771 FKP655769:FKQ655771 FUL655769:FUM655771 GEH655769:GEI655771 GOD655769:GOE655771 GXZ655769:GYA655771 HHV655769:HHW655771 HRR655769:HRS655771 IBN655769:IBO655771 ILJ655769:ILK655771 IVF655769:IVG655771 JFB655769:JFC655771 JOX655769:JOY655771 JYT655769:JYU655771 KIP655769:KIQ655771 KSL655769:KSM655771 LCH655769:LCI655771 LMD655769:LME655771 LVZ655769:LWA655771 MFV655769:MFW655771 MPR655769:MPS655771 MZN655769:MZO655771 NJJ655769:NJK655771 NTF655769:NTG655771 ODB655769:ODC655771 OMX655769:OMY655771 OWT655769:OWU655771 PGP655769:PGQ655771 PQL655769:PQM655771 QAH655769:QAI655771 QKD655769:QKE655771 QTZ655769:QUA655771 RDV655769:RDW655771 RNR655769:RNS655771 RXN655769:RXO655771 SHJ655769:SHK655771 SRF655769:SRG655771 TBB655769:TBC655771 TKX655769:TKY655771 TUT655769:TUU655771 UEP655769:UEQ655771 UOL655769:UOM655771 UYH655769:UYI655771 VID655769:VIE655771 VRZ655769:VSA655771 WBV655769:WBW655771 WLR655769:WLS655771 WVN655769:WVO655771 F721305:G721307 JB721305:JC721307 SX721305:SY721307 ACT721305:ACU721307 AMP721305:AMQ721307 AWL721305:AWM721307 BGH721305:BGI721307 BQD721305:BQE721307 BZZ721305:CAA721307 CJV721305:CJW721307 CTR721305:CTS721307 DDN721305:DDO721307 DNJ721305:DNK721307 DXF721305:DXG721307 EHB721305:EHC721307 EQX721305:EQY721307 FAT721305:FAU721307 FKP721305:FKQ721307 FUL721305:FUM721307 GEH721305:GEI721307 GOD721305:GOE721307 GXZ721305:GYA721307 HHV721305:HHW721307 HRR721305:HRS721307 IBN721305:IBO721307 ILJ721305:ILK721307 IVF721305:IVG721307 JFB721305:JFC721307 JOX721305:JOY721307 JYT721305:JYU721307 KIP721305:KIQ721307 KSL721305:KSM721307 LCH721305:LCI721307 LMD721305:LME721307 LVZ721305:LWA721307 MFV721305:MFW721307 MPR721305:MPS721307 MZN721305:MZO721307 NJJ721305:NJK721307 NTF721305:NTG721307 ODB721305:ODC721307 OMX721305:OMY721307 OWT721305:OWU721307 PGP721305:PGQ721307 PQL721305:PQM721307 QAH721305:QAI721307 QKD721305:QKE721307 QTZ721305:QUA721307 RDV721305:RDW721307 RNR721305:RNS721307 RXN721305:RXO721307 SHJ721305:SHK721307 SRF721305:SRG721307 TBB721305:TBC721307 TKX721305:TKY721307 TUT721305:TUU721307 UEP721305:UEQ721307 UOL721305:UOM721307 UYH721305:UYI721307 VID721305:VIE721307 VRZ721305:VSA721307 WBV721305:WBW721307 WLR721305:WLS721307 WVN721305:WVO721307 F786841:G786843 JB786841:JC786843 SX786841:SY786843 ACT786841:ACU786843 AMP786841:AMQ786843 AWL786841:AWM786843 BGH786841:BGI786843 BQD786841:BQE786843 BZZ786841:CAA786843 CJV786841:CJW786843 CTR786841:CTS786843 DDN786841:DDO786843 DNJ786841:DNK786843 DXF786841:DXG786843 EHB786841:EHC786843 EQX786841:EQY786843 FAT786841:FAU786843 FKP786841:FKQ786843 FUL786841:FUM786843 GEH786841:GEI786843 GOD786841:GOE786843 GXZ786841:GYA786843 HHV786841:HHW786843 HRR786841:HRS786843 IBN786841:IBO786843 ILJ786841:ILK786843 IVF786841:IVG786843 JFB786841:JFC786843 JOX786841:JOY786843 JYT786841:JYU786843 KIP786841:KIQ786843 KSL786841:KSM786843 LCH786841:LCI786843 LMD786841:LME786843 LVZ786841:LWA786843 MFV786841:MFW786843 MPR786841:MPS786843 MZN786841:MZO786843 NJJ786841:NJK786843 NTF786841:NTG786843 ODB786841:ODC786843 OMX786841:OMY786843 OWT786841:OWU786843 PGP786841:PGQ786843 PQL786841:PQM786843 QAH786841:QAI786843 QKD786841:QKE786843 QTZ786841:QUA786843 RDV786841:RDW786843 RNR786841:RNS786843 RXN786841:RXO786843 SHJ786841:SHK786843 SRF786841:SRG786843 TBB786841:TBC786843 TKX786841:TKY786843 TUT786841:TUU786843 UEP786841:UEQ786843 UOL786841:UOM786843 UYH786841:UYI786843 VID786841:VIE786843 VRZ786841:VSA786843 WBV786841:WBW786843 WLR786841:WLS786843 WVN786841:WVO786843 F852377:G852379 JB852377:JC852379 SX852377:SY852379 ACT852377:ACU852379 AMP852377:AMQ852379 AWL852377:AWM852379 BGH852377:BGI852379 BQD852377:BQE852379 BZZ852377:CAA852379 CJV852377:CJW852379 CTR852377:CTS852379 DDN852377:DDO852379 DNJ852377:DNK852379 DXF852377:DXG852379 EHB852377:EHC852379 EQX852377:EQY852379 FAT852377:FAU852379 FKP852377:FKQ852379 FUL852377:FUM852379 GEH852377:GEI852379 GOD852377:GOE852379 GXZ852377:GYA852379 HHV852377:HHW852379 HRR852377:HRS852379 IBN852377:IBO852379 ILJ852377:ILK852379 IVF852377:IVG852379 JFB852377:JFC852379 JOX852377:JOY852379 JYT852377:JYU852379 KIP852377:KIQ852379 KSL852377:KSM852379 LCH852377:LCI852379 LMD852377:LME852379 LVZ852377:LWA852379 MFV852377:MFW852379 MPR852377:MPS852379 MZN852377:MZO852379 NJJ852377:NJK852379 NTF852377:NTG852379 ODB852377:ODC852379 OMX852377:OMY852379 OWT852377:OWU852379 PGP852377:PGQ852379 PQL852377:PQM852379 QAH852377:QAI852379 QKD852377:QKE852379 QTZ852377:QUA852379 RDV852377:RDW852379 RNR852377:RNS852379 RXN852377:RXO852379 SHJ852377:SHK852379 SRF852377:SRG852379 TBB852377:TBC852379 TKX852377:TKY852379 TUT852377:TUU852379 UEP852377:UEQ852379 UOL852377:UOM852379 UYH852377:UYI852379 VID852377:VIE852379 VRZ852377:VSA852379 WBV852377:WBW852379 WLR852377:WLS852379 WVN852377:WVO852379 F917913:G917915 JB917913:JC917915 SX917913:SY917915 ACT917913:ACU917915 AMP917913:AMQ917915 AWL917913:AWM917915 BGH917913:BGI917915 BQD917913:BQE917915 BZZ917913:CAA917915 CJV917913:CJW917915 CTR917913:CTS917915 DDN917913:DDO917915 DNJ917913:DNK917915 DXF917913:DXG917915 EHB917913:EHC917915 EQX917913:EQY917915 FAT917913:FAU917915 FKP917913:FKQ917915 FUL917913:FUM917915 GEH917913:GEI917915 GOD917913:GOE917915 GXZ917913:GYA917915 HHV917913:HHW917915 HRR917913:HRS917915 IBN917913:IBO917915 ILJ917913:ILK917915 IVF917913:IVG917915 JFB917913:JFC917915 JOX917913:JOY917915 JYT917913:JYU917915 KIP917913:KIQ917915 KSL917913:KSM917915 LCH917913:LCI917915 LMD917913:LME917915 LVZ917913:LWA917915 MFV917913:MFW917915 MPR917913:MPS917915 MZN917913:MZO917915 NJJ917913:NJK917915 NTF917913:NTG917915 ODB917913:ODC917915 OMX917913:OMY917915 OWT917913:OWU917915 PGP917913:PGQ917915 PQL917913:PQM917915 QAH917913:QAI917915 QKD917913:QKE917915 QTZ917913:QUA917915 RDV917913:RDW917915 RNR917913:RNS917915 RXN917913:RXO917915 SHJ917913:SHK917915 SRF917913:SRG917915 TBB917913:TBC917915 TKX917913:TKY917915 TUT917913:TUU917915 UEP917913:UEQ917915 UOL917913:UOM917915 UYH917913:UYI917915 VID917913:VIE917915 VRZ917913:VSA917915 WBV917913:WBW917915 WLR917913:WLS917915 WVN917913:WVO917915 F983449:G983451 JB983449:JC983451 SX983449:SY983451 ACT983449:ACU983451 AMP983449:AMQ983451 AWL983449:AWM983451 BGH983449:BGI983451 BQD983449:BQE983451 BZZ983449:CAA983451 CJV983449:CJW983451 CTR983449:CTS983451 DDN983449:DDO983451 DNJ983449:DNK983451 DXF983449:DXG983451 EHB983449:EHC983451 EQX983449:EQY983451 FAT983449:FAU983451 FKP983449:FKQ983451 FUL983449:FUM983451 GEH983449:GEI983451 GOD983449:GOE983451 GXZ983449:GYA983451 HHV983449:HHW983451 HRR983449:HRS983451 IBN983449:IBO983451 ILJ983449:ILK983451 IVF983449:IVG983451 JFB983449:JFC983451 JOX983449:JOY983451 JYT983449:JYU983451 KIP983449:KIQ983451 KSL983449:KSM983451 LCH983449:LCI983451 LMD983449:LME983451 LVZ983449:LWA983451 MFV983449:MFW983451 MPR983449:MPS983451 MZN983449:MZO983451 NJJ983449:NJK983451 NTF983449:NTG983451 ODB983449:ODC983451 OMX983449:OMY983451 OWT983449:OWU983451 PGP983449:PGQ983451 PQL983449:PQM983451 QAH983449:QAI983451 QKD983449:QKE983451 QTZ983449:QUA983451 RDV983449:RDW983451 RNR983449:RNS983451 RXN983449:RXO983451 SHJ983449:SHK983451 SRF983449:SRG983451 TBB983449:TBC983451 TKX983449:TKY983451 TUT983449:TUU983451 UEP983449:UEQ983451 UOL983449:UOM983451 UYH983449:UYI983451 VID983449:VIE983451 VRZ983449:VSA983451 WBV983449:WBW983451 WLR983449:WLS983451 WVN983449:WVO983451 F262:G305 JB262:JC305 SX262:SY305 ACT262:ACU305 AMP262:AMQ305 AWL262:AWM305 BGH262:BGI305 BQD262:BQE305 BZZ262:CAA305 CJV262:CJW305 CTR262:CTS305 DDN262:DDO305 DNJ262:DNK305 DXF262:DXG305 EHB262:EHC305 EQX262:EQY305 FAT262:FAU305 FKP262:FKQ305 FUL262:FUM305 GEH262:GEI305 GOD262:GOE305 GXZ262:GYA305 HHV262:HHW305 HRR262:HRS305 IBN262:IBO305 ILJ262:ILK305 IVF262:IVG305 JFB262:JFC305 JOX262:JOY305 JYT262:JYU305 KIP262:KIQ305 KSL262:KSM305 LCH262:LCI305 LMD262:LME305 LVZ262:LWA305 MFV262:MFW305 MPR262:MPS305 MZN262:MZO305 NJJ262:NJK305 NTF262:NTG305 ODB262:ODC305 OMX262:OMY305 OWT262:OWU305 PGP262:PGQ305 PQL262:PQM305 QAH262:QAI305 QKD262:QKE305 QTZ262:QUA305 RDV262:RDW305 RNR262:RNS305 RXN262:RXO305 SHJ262:SHK305 SRF262:SRG305 TBB262:TBC305 TKX262:TKY305 TUT262:TUU305 UEP262:UEQ305 UOL262:UOM305 UYH262:UYI305 VID262:VIE305 VRZ262:VSA305 WBV262:WBW305 WLR262:WLS305 WVN262:WVO305 F65850:G65893 JB65850:JC65893 SX65850:SY65893 ACT65850:ACU65893 AMP65850:AMQ65893 AWL65850:AWM65893 BGH65850:BGI65893 BQD65850:BQE65893 BZZ65850:CAA65893 CJV65850:CJW65893 CTR65850:CTS65893 DDN65850:DDO65893 DNJ65850:DNK65893 DXF65850:DXG65893 EHB65850:EHC65893 EQX65850:EQY65893 FAT65850:FAU65893 FKP65850:FKQ65893 FUL65850:FUM65893 GEH65850:GEI65893 GOD65850:GOE65893 GXZ65850:GYA65893 HHV65850:HHW65893 HRR65850:HRS65893 IBN65850:IBO65893 ILJ65850:ILK65893 IVF65850:IVG65893 JFB65850:JFC65893 JOX65850:JOY65893 JYT65850:JYU65893 KIP65850:KIQ65893 KSL65850:KSM65893 LCH65850:LCI65893 LMD65850:LME65893 LVZ65850:LWA65893 MFV65850:MFW65893 MPR65850:MPS65893 MZN65850:MZO65893 NJJ65850:NJK65893 NTF65850:NTG65893 ODB65850:ODC65893 OMX65850:OMY65893 OWT65850:OWU65893 PGP65850:PGQ65893 PQL65850:PQM65893 QAH65850:QAI65893 QKD65850:QKE65893 QTZ65850:QUA65893 RDV65850:RDW65893 RNR65850:RNS65893 RXN65850:RXO65893 SHJ65850:SHK65893 SRF65850:SRG65893 TBB65850:TBC65893 TKX65850:TKY65893 TUT65850:TUU65893 UEP65850:UEQ65893 UOL65850:UOM65893 UYH65850:UYI65893 VID65850:VIE65893 VRZ65850:VSA65893 WBV65850:WBW65893 WLR65850:WLS65893 WVN65850:WVO65893 F131386:G131429 JB131386:JC131429 SX131386:SY131429 ACT131386:ACU131429 AMP131386:AMQ131429 AWL131386:AWM131429 BGH131386:BGI131429 BQD131386:BQE131429 BZZ131386:CAA131429 CJV131386:CJW131429 CTR131386:CTS131429 DDN131386:DDO131429 DNJ131386:DNK131429 DXF131386:DXG131429 EHB131386:EHC131429 EQX131386:EQY131429 FAT131386:FAU131429 FKP131386:FKQ131429 FUL131386:FUM131429 GEH131386:GEI131429 GOD131386:GOE131429 GXZ131386:GYA131429 HHV131386:HHW131429 HRR131386:HRS131429 IBN131386:IBO131429 ILJ131386:ILK131429 IVF131386:IVG131429 JFB131386:JFC131429 JOX131386:JOY131429 JYT131386:JYU131429 KIP131386:KIQ131429 KSL131386:KSM131429 LCH131386:LCI131429 LMD131386:LME131429 LVZ131386:LWA131429 MFV131386:MFW131429 MPR131386:MPS131429 MZN131386:MZO131429 NJJ131386:NJK131429 NTF131386:NTG131429 ODB131386:ODC131429 OMX131386:OMY131429 OWT131386:OWU131429 PGP131386:PGQ131429 PQL131386:PQM131429 QAH131386:QAI131429 QKD131386:QKE131429 QTZ131386:QUA131429 RDV131386:RDW131429 RNR131386:RNS131429 RXN131386:RXO131429 SHJ131386:SHK131429 SRF131386:SRG131429 TBB131386:TBC131429 TKX131386:TKY131429 TUT131386:TUU131429 UEP131386:UEQ131429 UOL131386:UOM131429 UYH131386:UYI131429 VID131386:VIE131429 VRZ131386:VSA131429 WBV131386:WBW131429 WLR131386:WLS131429 WVN131386:WVO131429 F196922:G196965 JB196922:JC196965 SX196922:SY196965 ACT196922:ACU196965 AMP196922:AMQ196965 AWL196922:AWM196965 BGH196922:BGI196965 BQD196922:BQE196965 BZZ196922:CAA196965 CJV196922:CJW196965 CTR196922:CTS196965 DDN196922:DDO196965 DNJ196922:DNK196965 DXF196922:DXG196965 EHB196922:EHC196965 EQX196922:EQY196965 FAT196922:FAU196965 FKP196922:FKQ196965 FUL196922:FUM196965 GEH196922:GEI196965 GOD196922:GOE196965 GXZ196922:GYA196965 HHV196922:HHW196965 HRR196922:HRS196965 IBN196922:IBO196965 ILJ196922:ILK196965 IVF196922:IVG196965 JFB196922:JFC196965 JOX196922:JOY196965 JYT196922:JYU196965 KIP196922:KIQ196965 KSL196922:KSM196965 LCH196922:LCI196965 LMD196922:LME196965 LVZ196922:LWA196965 MFV196922:MFW196965 MPR196922:MPS196965 MZN196922:MZO196965 NJJ196922:NJK196965 NTF196922:NTG196965 ODB196922:ODC196965 OMX196922:OMY196965 OWT196922:OWU196965 PGP196922:PGQ196965 PQL196922:PQM196965 QAH196922:QAI196965 QKD196922:QKE196965 QTZ196922:QUA196965 RDV196922:RDW196965 RNR196922:RNS196965 RXN196922:RXO196965 SHJ196922:SHK196965 SRF196922:SRG196965 TBB196922:TBC196965 TKX196922:TKY196965 TUT196922:TUU196965 UEP196922:UEQ196965 UOL196922:UOM196965 UYH196922:UYI196965 VID196922:VIE196965 VRZ196922:VSA196965 WBV196922:WBW196965 WLR196922:WLS196965 WVN196922:WVO196965 F262458:G262501 JB262458:JC262501 SX262458:SY262501 ACT262458:ACU262501 AMP262458:AMQ262501 AWL262458:AWM262501 BGH262458:BGI262501 BQD262458:BQE262501 BZZ262458:CAA262501 CJV262458:CJW262501 CTR262458:CTS262501 DDN262458:DDO262501 DNJ262458:DNK262501 DXF262458:DXG262501 EHB262458:EHC262501 EQX262458:EQY262501 FAT262458:FAU262501 FKP262458:FKQ262501 FUL262458:FUM262501 GEH262458:GEI262501 GOD262458:GOE262501 GXZ262458:GYA262501 HHV262458:HHW262501 HRR262458:HRS262501 IBN262458:IBO262501 ILJ262458:ILK262501 IVF262458:IVG262501 JFB262458:JFC262501 JOX262458:JOY262501 JYT262458:JYU262501 KIP262458:KIQ262501 KSL262458:KSM262501 LCH262458:LCI262501 LMD262458:LME262501 LVZ262458:LWA262501 MFV262458:MFW262501 MPR262458:MPS262501 MZN262458:MZO262501 NJJ262458:NJK262501 NTF262458:NTG262501 ODB262458:ODC262501 OMX262458:OMY262501 OWT262458:OWU262501 PGP262458:PGQ262501 PQL262458:PQM262501 QAH262458:QAI262501 QKD262458:QKE262501 QTZ262458:QUA262501 RDV262458:RDW262501 RNR262458:RNS262501 RXN262458:RXO262501 SHJ262458:SHK262501 SRF262458:SRG262501 TBB262458:TBC262501 TKX262458:TKY262501 TUT262458:TUU262501 UEP262458:UEQ262501 UOL262458:UOM262501 UYH262458:UYI262501 VID262458:VIE262501 VRZ262458:VSA262501 WBV262458:WBW262501 WLR262458:WLS262501 WVN262458:WVO262501 F327994:G328037 JB327994:JC328037 SX327994:SY328037 ACT327994:ACU328037 AMP327994:AMQ328037 AWL327994:AWM328037 BGH327994:BGI328037 BQD327994:BQE328037 BZZ327994:CAA328037 CJV327994:CJW328037 CTR327994:CTS328037 DDN327994:DDO328037 DNJ327994:DNK328037 DXF327994:DXG328037 EHB327994:EHC328037 EQX327994:EQY328037 FAT327994:FAU328037 FKP327994:FKQ328037 FUL327994:FUM328037 GEH327994:GEI328037 GOD327994:GOE328037 GXZ327994:GYA328037 HHV327994:HHW328037 HRR327994:HRS328037 IBN327994:IBO328037 ILJ327994:ILK328037 IVF327994:IVG328037 JFB327994:JFC328037 JOX327994:JOY328037 JYT327994:JYU328037 KIP327994:KIQ328037 KSL327994:KSM328037 LCH327994:LCI328037 LMD327994:LME328037 LVZ327994:LWA328037 MFV327994:MFW328037 MPR327994:MPS328037 MZN327994:MZO328037 NJJ327994:NJK328037 NTF327994:NTG328037 ODB327994:ODC328037 OMX327994:OMY328037 OWT327994:OWU328037 PGP327994:PGQ328037 PQL327994:PQM328037 QAH327994:QAI328037 QKD327994:QKE328037 QTZ327994:QUA328037 RDV327994:RDW328037 RNR327994:RNS328037 RXN327994:RXO328037 SHJ327994:SHK328037 SRF327994:SRG328037 TBB327994:TBC328037 TKX327994:TKY328037 TUT327994:TUU328037 UEP327994:UEQ328037 UOL327994:UOM328037 UYH327994:UYI328037 VID327994:VIE328037 VRZ327994:VSA328037 WBV327994:WBW328037 WLR327994:WLS328037 WVN327994:WVO328037 F393530:G393573 JB393530:JC393573 SX393530:SY393573 ACT393530:ACU393573 AMP393530:AMQ393573 AWL393530:AWM393573 BGH393530:BGI393573 BQD393530:BQE393573 BZZ393530:CAA393573 CJV393530:CJW393573 CTR393530:CTS393573 DDN393530:DDO393573 DNJ393530:DNK393573 DXF393530:DXG393573 EHB393530:EHC393573 EQX393530:EQY393573 FAT393530:FAU393573 FKP393530:FKQ393573 FUL393530:FUM393573 GEH393530:GEI393573 GOD393530:GOE393573 GXZ393530:GYA393573 HHV393530:HHW393573 HRR393530:HRS393573 IBN393530:IBO393573 ILJ393530:ILK393573 IVF393530:IVG393573 JFB393530:JFC393573 JOX393530:JOY393573 JYT393530:JYU393573 KIP393530:KIQ393573 KSL393530:KSM393573 LCH393530:LCI393573 LMD393530:LME393573 LVZ393530:LWA393573 MFV393530:MFW393573 MPR393530:MPS393573 MZN393530:MZO393573 NJJ393530:NJK393573 NTF393530:NTG393573 ODB393530:ODC393573 OMX393530:OMY393573 OWT393530:OWU393573 PGP393530:PGQ393573 PQL393530:PQM393573 QAH393530:QAI393573 QKD393530:QKE393573 QTZ393530:QUA393573 RDV393530:RDW393573 RNR393530:RNS393573 RXN393530:RXO393573 SHJ393530:SHK393573 SRF393530:SRG393573 TBB393530:TBC393573 TKX393530:TKY393573 TUT393530:TUU393573 UEP393530:UEQ393573 UOL393530:UOM393573 UYH393530:UYI393573 VID393530:VIE393573 VRZ393530:VSA393573 WBV393530:WBW393573 WLR393530:WLS393573 WVN393530:WVO393573 F459066:G459109 JB459066:JC459109 SX459066:SY459109 ACT459066:ACU459109 AMP459066:AMQ459109 AWL459066:AWM459109 BGH459066:BGI459109 BQD459066:BQE459109 BZZ459066:CAA459109 CJV459066:CJW459109 CTR459066:CTS459109 DDN459066:DDO459109 DNJ459066:DNK459109 DXF459066:DXG459109 EHB459066:EHC459109 EQX459066:EQY459109 FAT459066:FAU459109 FKP459066:FKQ459109 FUL459066:FUM459109 GEH459066:GEI459109 GOD459066:GOE459109 GXZ459066:GYA459109 HHV459066:HHW459109 HRR459066:HRS459109 IBN459066:IBO459109 ILJ459066:ILK459109 IVF459066:IVG459109 JFB459066:JFC459109 JOX459066:JOY459109 JYT459066:JYU459109 KIP459066:KIQ459109 KSL459066:KSM459109 LCH459066:LCI459109 LMD459066:LME459109 LVZ459066:LWA459109 MFV459066:MFW459109 MPR459066:MPS459109 MZN459066:MZO459109 NJJ459066:NJK459109 NTF459066:NTG459109 ODB459066:ODC459109 OMX459066:OMY459109 OWT459066:OWU459109 PGP459066:PGQ459109 PQL459066:PQM459109 QAH459066:QAI459109 QKD459066:QKE459109 QTZ459066:QUA459109 RDV459066:RDW459109 RNR459066:RNS459109 RXN459066:RXO459109 SHJ459066:SHK459109 SRF459066:SRG459109 TBB459066:TBC459109 TKX459066:TKY459109 TUT459066:TUU459109 UEP459066:UEQ459109 UOL459066:UOM459109 UYH459066:UYI459109 VID459066:VIE459109 VRZ459066:VSA459109 WBV459066:WBW459109 WLR459066:WLS459109 WVN459066:WVO459109 F524602:G524645 JB524602:JC524645 SX524602:SY524645 ACT524602:ACU524645 AMP524602:AMQ524645 AWL524602:AWM524645 BGH524602:BGI524645 BQD524602:BQE524645 BZZ524602:CAA524645 CJV524602:CJW524645 CTR524602:CTS524645 DDN524602:DDO524645 DNJ524602:DNK524645 DXF524602:DXG524645 EHB524602:EHC524645 EQX524602:EQY524645 FAT524602:FAU524645 FKP524602:FKQ524645 FUL524602:FUM524645 GEH524602:GEI524645 GOD524602:GOE524645 GXZ524602:GYA524645 HHV524602:HHW524645 HRR524602:HRS524645 IBN524602:IBO524645 ILJ524602:ILK524645 IVF524602:IVG524645 JFB524602:JFC524645 JOX524602:JOY524645 JYT524602:JYU524645 KIP524602:KIQ524645 KSL524602:KSM524645 LCH524602:LCI524645 LMD524602:LME524645 LVZ524602:LWA524645 MFV524602:MFW524645 MPR524602:MPS524645 MZN524602:MZO524645 NJJ524602:NJK524645 NTF524602:NTG524645 ODB524602:ODC524645 OMX524602:OMY524645 OWT524602:OWU524645 PGP524602:PGQ524645 PQL524602:PQM524645 QAH524602:QAI524645 QKD524602:QKE524645 QTZ524602:QUA524645 RDV524602:RDW524645 RNR524602:RNS524645 RXN524602:RXO524645 SHJ524602:SHK524645 SRF524602:SRG524645 TBB524602:TBC524645 TKX524602:TKY524645 TUT524602:TUU524645 UEP524602:UEQ524645 UOL524602:UOM524645 UYH524602:UYI524645 VID524602:VIE524645 VRZ524602:VSA524645 WBV524602:WBW524645 WLR524602:WLS524645 WVN524602:WVO524645 F590138:G590181 JB590138:JC590181 SX590138:SY590181 ACT590138:ACU590181 AMP590138:AMQ590181 AWL590138:AWM590181 BGH590138:BGI590181 BQD590138:BQE590181 BZZ590138:CAA590181 CJV590138:CJW590181 CTR590138:CTS590181 DDN590138:DDO590181 DNJ590138:DNK590181 DXF590138:DXG590181 EHB590138:EHC590181 EQX590138:EQY590181 FAT590138:FAU590181 FKP590138:FKQ590181 FUL590138:FUM590181 GEH590138:GEI590181 GOD590138:GOE590181 GXZ590138:GYA590181 HHV590138:HHW590181 HRR590138:HRS590181 IBN590138:IBO590181 ILJ590138:ILK590181 IVF590138:IVG590181 JFB590138:JFC590181 JOX590138:JOY590181 JYT590138:JYU590181 KIP590138:KIQ590181 KSL590138:KSM590181 LCH590138:LCI590181 LMD590138:LME590181 LVZ590138:LWA590181 MFV590138:MFW590181 MPR590138:MPS590181 MZN590138:MZO590181 NJJ590138:NJK590181 NTF590138:NTG590181 ODB590138:ODC590181 OMX590138:OMY590181 OWT590138:OWU590181 PGP590138:PGQ590181 PQL590138:PQM590181 QAH590138:QAI590181 QKD590138:QKE590181 QTZ590138:QUA590181 RDV590138:RDW590181 RNR590138:RNS590181 RXN590138:RXO590181 SHJ590138:SHK590181 SRF590138:SRG590181 TBB590138:TBC590181 TKX590138:TKY590181 TUT590138:TUU590181 UEP590138:UEQ590181 UOL590138:UOM590181 UYH590138:UYI590181 VID590138:VIE590181 VRZ590138:VSA590181 WBV590138:WBW590181 WLR590138:WLS590181 WVN590138:WVO590181 F655674:G655717 JB655674:JC655717 SX655674:SY655717 ACT655674:ACU655717 AMP655674:AMQ655717 AWL655674:AWM655717 BGH655674:BGI655717 BQD655674:BQE655717 BZZ655674:CAA655717 CJV655674:CJW655717 CTR655674:CTS655717 DDN655674:DDO655717 DNJ655674:DNK655717 DXF655674:DXG655717 EHB655674:EHC655717 EQX655674:EQY655717 FAT655674:FAU655717 FKP655674:FKQ655717 FUL655674:FUM655717 GEH655674:GEI655717 GOD655674:GOE655717 GXZ655674:GYA655717 HHV655674:HHW655717 HRR655674:HRS655717 IBN655674:IBO655717 ILJ655674:ILK655717 IVF655674:IVG655717 JFB655674:JFC655717 JOX655674:JOY655717 JYT655674:JYU655717 KIP655674:KIQ655717 KSL655674:KSM655717 LCH655674:LCI655717 LMD655674:LME655717 LVZ655674:LWA655717 MFV655674:MFW655717 MPR655674:MPS655717 MZN655674:MZO655717 NJJ655674:NJK655717 NTF655674:NTG655717 ODB655674:ODC655717 OMX655674:OMY655717 OWT655674:OWU655717 PGP655674:PGQ655717 PQL655674:PQM655717 QAH655674:QAI655717 QKD655674:QKE655717 QTZ655674:QUA655717 RDV655674:RDW655717 RNR655674:RNS655717 RXN655674:RXO655717 SHJ655674:SHK655717 SRF655674:SRG655717 TBB655674:TBC655717 TKX655674:TKY655717 TUT655674:TUU655717 UEP655674:UEQ655717 UOL655674:UOM655717 UYH655674:UYI655717 VID655674:VIE655717 VRZ655674:VSA655717 WBV655674:WBW655717 WLR655674:WLS655717 WVN655674:WVO655717 F721210:G721253 JB721210:JC721253 SX721210:SY721253 ACT721210:ACU721253 AMP721210:AMQ721253 AWL721210:AWM721253 BGH721210:BGI721253 BQD721210:BQE721253 BZZ721210:CAA721253 CJV721210:CJW721253 CTR721210:CTS721253 DDN721210:DDO721253 DNJ721210:DNK721253 DXF721210:DXG721253 EHB721210:EHC721253 EQX721210:EQY721253 FAT721210:FAU721253 FKP721210:FKQ721253 FUL721210:FUM721253 GEH721210:GEI721253 GOD721210:GOE721253 GXZ721210:GYA721253 HHV721210:HHW721253 HRR721210:HRS721253 IBN721210:IBO721253 ILJ721210:ILK721253 IVF721210:IVG721253 JFB721210:JFC721253 JOX721210:JOY721253 JYT721210:JYU721253 KIP721210:KIQ721253 KSL721210:KSM721253 LCH721210:LCI721253 LMD721210:LME721253 LVZ721210:LWA721253 MFV721210:MFW721253 MPR721210:MPS721253 MZN721210:MZO721253 NJJ721210:NJK721253 NTF721210:NTG721253 ODB721210:ODC721253 OMX721210:OMY721253 OWT721210:OWU721253 PGP721210:PGQ721253 PQL721210:PQM721253 QAH721210:QAI721253 QKD721210:QKE721253 QTZ721210:QUA721253 RDV721210:RDW721253 RNR721210:RNS721253 RXN721210:RXO721253 SHJ721210:SHK721253 SRF721210:SRG721253 TBB721210:TBC721253 TKX721210:TKY721253 TUT721210:TUU721253 UEP721210:UEQ721253 UOL721210:UOM721253 UYH721210:UYI721253 VID721210:VIE721253 VRZ721210:VSA721253 WBV721210:WBW721253 WLR721210:WLS721253 WVN721210:WVO721253 F786746:G786789 JB786746:JC786789 SX786746:SY786789 ACT786746:ACU786789 AMP786746:AMQ786789 AWL786746:AWM786789 BGH786746:BGI786789 BQD786746:BQE786789 BZZ786746:CAA786789 CJV786746:CJW786789 CTR786746:CTS786789 DDN786746:DDO786789 DNJ786746:DNK786789 DXF786746:DXG786789 EHB786746:EHC786789 EQX786746:EQY786789 FAT786746:FAU786789 FKP786746:FKQ786789 FUL786746:FUM786789 GEH786746:GEI786789 GOD786746:GOE786789 GXZ786746:GYA786789 HHV786746:HHW786789 HRR786746:HRS786789 IBN786746:IBO786789 ILJ786746:ILK786789 IVF786746:IVG786789 JFB786746:JFC786789 JOX786746:JOY786789 JYT786746:JYU786789 KIP786746:KIQ786789 KSL786746:KSM786789 LCH786746:LCI786789 LMD786746:LME786789 LVZ786746:LWA786789 MFV786746:MFW786789 MPR786746:MPS786789 MZN786746:MZO786789 NJJ786746:NJK786789 NTF786746:NTG786789 ODB786746:ODC786789 OMX786746:OMY786789 OWT786746:OWU786789 PGP786746:PGQ786789 PQL786746:PQM786789 QAH786746:QAI786789 QKD786746:QKE786789 QTZ786746:QUA786789 RDV786746:RDW786789 RNR786746:RNS786789 RXN786746:RXO786789 SHJ786746:SHK786789 SRF786746:SRG786789 TBB786746:TBC786789 TKX786746:TKY786789 TUT786746:TUU786789 UEP786746:UEQ786789 UOL786746:UOM786789 UYH786746:UYI786789 VID786746:VIE786789 VRZ786746:VSA786789 WBV786746:WBW786789 WLR786746:WLS786789 WVN786746:WVO786789 F852282:G852325 JB852282:JC852325 SX852282:SY852325 ACT852282:ACU852325 AMP852282:AMQ852325 AWL852282:AWM852325 BGH852282:BGI852325 BQD852282:BQE852325 BZZ852282:CAA852325 CJV852282:CJW852325 CTR852282:CTS852325 DDN852282:DDO852325 DNJ852282:DNK852325 DXF852282:DXG852325 EHB852282:EHC852325 EQX852282:EQY852325 FAT852282:FAU852325 FKP852282:FKQ852325 FUL852282:FUM852325 GEH852282:GEI852325 GOD852282:GOE852325 GXZ852282:GYA852325 HHV852282:HHW852325 HRR852282:HRS852325 IBN852282:IBO852325 ILJ852282:ILK852325 IVF852282:IVG852325 JFB852282:JFC852325 JOX852282:JOY852325 JYT852282:JYU852325 KIP852282:KIQ852325 KSL852282:KSM852325 LCH852282:LCI852325 LMD852282:LME852325 LVZ852282:LWA852325 MFV852282:MFW852325 MPR852282:MPS852325 MZN852282:MZO852325 NJJ852282:NJK852325 NTF852282:NTG852325 ODB852282:ODC852325 OMX852282:OMY852325 OWT852282:OWU852325 PGP852282:PGQ852325 PQL852282:PQM852325 QAH852282:QAI852325 QKD852282:QKE852325 QTZ852282:QUA852325 RDV852282:RDW852325 RNR852282:RNS852325 RXN852282:RXO852325 SHJ852282:SHK852325 SRF852282:SRG852325 TBB852282:TBC852325 TKX852282:TKY852325 TUT852282:TUU852325 UEP852282:UEQ852325 UOL852282:UOM852325 UYH852282:UYI852325 VID852282:VIE852325 VRZ852282:VSA852325 WBV852282:WBW852325 WLR852282:WLS852325 WVN852282:WVO852325 F917818:G917861 JB917818:JC917861 SX917818:SY917861 ACT917818:ACU917861 AMP917818:AMQ917861 AWL917818:AWM917861 BGH917818:BGI917861 BQD917818:BQE917861 BZZ917818:CAA917861 CJV917818:CJW917861 CTR917818:CTS917861 DDN917818:DDO917861 DNJ917818:DNK917861 DXF917818:DXG917861 EHB917818:EHC917861 EQX917818:EQY917861 FAT917818:FAU917861 FKP917818:FKQ917861 FUL917818:FUM917861 GEH917818:GEI917861 GOD917818:GOE917861 GXZ917818:GYA917861 HHV917818:HHW917861 HRR917818:HRS917861 IBN917818:IBO917861 ILJ917818:ILK917861 IVF917818:IVG917861 JFB917818:JFC917861 JOX917818:JOY917861 JYT917818:JYU917861 KIP917818:KIQ917861 KSL917818:KSM917861 LCH917818:LCI917861 LMD917818:LME917861 LVZ917818:LWA917861 MFV917818:MFW917861 MPR917818:MPS917861 MZN917818:MZO917861 NJJ917818:NJK917861 NTF917818:NTG917861 ODB917818:ODC917861 OMX917818:OMY917861 OWT917818:OWU917861 PGP917818:PGQ917861 PQL917818:PQM917861 QAH917818:QAI917861 QKD917818:QKE917861 QTZ917818:QUA917861 RDV917818:RDW917861 RNR917818:RNS917861 RXN917818:RXO917861 SHJ917818:SHK917861 SRF917818:SRG917861 TBB917818:TBC917861 TKX917818:TKY917861 TUT917818:TUU917861 UEP917818:UEQ917861 UOL917818:UOM917861 UYH917818:UYI917861 VID917818:VIE917861 VRZ917818:VSA917861 WBV917818:WBW917861 WLR917818:WLS917861 WVN917818:WVO917861 F983354:G983397 JB983354:JC983397 SX983354:SY983397 ACT983354:ACU983397 AMP983354:AMQ983397 AWL983354:AWM983397 BGH983354:BGI983397 BQD983354:BQE983397 BZZ983354:CAA983397 CJV983354:CJW983397 CTR983354:CTS983397 DDN983354:DDO983397 DNJ983354:DNK983397 DXF983354:DXG983397 EHB983354:EHC983397 EQX983354:EQY983397 FAT983354:FAU983397 FKP983354:FKQ983397 FUL983354:FUM983397 GEH983354:GEI983397 GOD983354:GOE983397 GXZ983354:GYA983397 HHV983354:HHW983397 HRR983354:HRS983397 IBN983354:IBO983397 ILJ983354:ILK983397 IVF983354:IVG983397 JFB983354:JFC983397 JOX983354:JOY983397 JYT983354:JYU983397 KIP983354:KIQ983397 KSL983354:KSM983397 LCH983354:LCI983397 LMD983354:LME983397 LVZ983354:LWA983397 MFV983354:MFW983397 MPR983354:MPS983397 MZN983354:MZO983397 NJJ983354:NJK983397 NTF983354:NTG983397 ODB983354:ODC983397 OMX983354:OMY983397 OWT983354:OWU983397 PGP983354:PGQ983397 PQL983354:PQM983397 QAH983354:QAI983397 QKD983354:QKE983397 QTZ983354:QUA983397 RDV983354:RDW983397 RNR983354:RNS983397 RXN983354:RXO983397 SHJ983354:SHK983397 SRF983354:SRG983397 TBB983354:TBC983397 TKX983354:TKY983397 TUT983354:TUU983397 UEP983354:UEQ983397 UOL983354:UOM983397 UYH983354:UYI983397 VID983354:VIE983397 VRZ983354:VSA983397 WBV983354:WBW983397 WLR983354:WLS983397 WVN983354:WVO983397 F65949:G66028 JB65949:JC66028 SX65949:SY66028 ACT65949:ACU66028 AMP65949:AMQ66028 AWL65949:AWM66028 BGH65949:BGI66028 BQD65949:BQE66028 BZZ65949:CAA66028 CJV65949:CJW66028 CTR65949:CTS66028 DDN65949:DDO66028 DNJ65949:DNK66028 DXF65949:DXG66028 EHB65949:EHC66028 EQX65949:EQY66028 FAT65949:FAU66028 FKP65949:FKQ66028 FUL65949:FUM66028 GEH65949:GEI66028 GOD65949:GOE66028 GXZ65949:GYA66028 HHV65949:HHW66028 HRR65949:HRS66028 IBN65949:IBO66028 ILJ65949:ILK66028 IVF65949:IVG66028 JFB65949:JFC66028 JOX65949:JOY66028 JYT65949:JYU66028 KIP65949:KIQ66028 KSL65949:KSM66028 LCH65949:LCI66028 LMD65949:LME66028 LVZ65949:LWA66028 MFV65949:MFW66028 MPR65949:MPS66028 MZN65949:MZO66028 NJJ65949:NJK66028 NTF65949:NTG66028 ODB65949:ODC66028 OMX65949:OMY66028 OWT65949:OWU66028 PGP65949:PGQ66028 PQL65949:PQM66028 QAH65949:QAI66028 QKD65949:QKE66028 QTZ65949:QUA66028 RDV65949:RDW66028 RNR65949:RNS66028 RXN65949:RXO66028 SHJ65949:SHK66028 SRF65949:SRG66028 TBB65949:TBC66028 TKX65949:TKY66028 TUT65949:TUU66028 UEP65949:UEQ66028 UOL65949:UOM66028 UYH65949:UYI66028 VID65949:VIE66028 VRZ65949:VSA66028 WBV65949:WBW66028 WLR65949:WLS66028 WVN65949:WVO66028 F131485:G131564 JB131485:JC131564 SX131485:SY131564 ACT131485:ACU131564 AMP131485:AMQ131564 AWL131485:AWM131564 BGH131485:BGI131564 BQD131485:BQE131564 BZZ131485:CAA131564 CJV131485:CJW131564 CTR131485:CTS131564 DDN131485:DDO131564 DNJ131485:DNK131564 DXF131485:DXG131564 EHB131485:EHC131564 EQX131485:EQY131564 FAT131485:FAU131564 FKP131485:FKQ131564 FUL131485:FUM131564 GEH131485:GEI131564 GOD131485:GOE131564 GXZ131485:GYA131564 HHV131485:HHW131564 HRR131485:HRS131564 IBN131485:IBO131564 ILJ131485:ILK131564 IVF131485:IVG131564 JFB131485:JFC131564 JOX131485:JOY131564 JYT131485:JYU131564 KIP131485:KIQ131564 KSL131485:KSM131564 LCH131485:LCI131564 LMD131485:LME131564 LVZ131485:LWA131564 MFV131485:MFW131564 MPR131485:MPS131564 MZN131485:MZO131564 NJJ131485:NJK131564 NTF131485:NTG131564 ODB131485:ODC131564 OMX131485:OMY131564 OWT131485:OWU131564 PGP131485:PGQ131564 PQL131485:PQM131564 QAH131485:QAI131564 QKD131485:QKE131564 QTZ131485:QUA131564 RDV131485:RDW131564 RNR131485:RNS131564 RXN131485:RXO131564 SHJ131485:SHK131564 SRF131485:SRG131564 TBB131485:TBC131564 TKX131485:TKY131564 TUT131485:TUU131564 UEP131485:UEQ131564 UOL131485:UOM131564 UYH131485:UYI131564 VID131485:VIE131564 VRZ131485:VSA131564 WBV131485:WBW131564 WLR131485:WLS131564 WVN131485:WVO131564 F197021:G197100 JB197021:JC197100 SX197021:SY197100 ACT197021:ACU197100 AMP197021:AMQ197100 AWL197021:AWM197100 BGH197021:BGI197100 BQD197021:BQE197100 BZZ197021:CAA197100 CJV197021:CJW197100 CTR197021:CTS197100 DDN197021:DDO197100 DNJ197021:DNK197100 DXF197021:DXG197100 EHB197021:EHC197100 EQX197021:EQY197100 FAT197021:FAU197100 FKP197021:FKQ197100 FUL197021:FUM197100 GEH197021:GEI197100 GOD197021:GOE197100 GXZ197021:GYA197100 HHV197021:HHW197100 HRR197021:HRS197100 IBN197021:IBO197100 ILJ197021:ILK197100 IVF197021:IVG197100 JFB197021:JFC197100 JOX197021:JOY197100 JYT197021:JYU197100 KIP197021:KIQ197100 KSL197021:KSM197100 LCH197021:LCI197100 LMD197021:LME197100 LVZ197021:LWA197100 MFV197021:MFW197100 MPR197021:MPS197100 MZN197021:MZO197100 NJJ197021:NJK197100 NTF197021:NTG197100 ODB197021:ODC197100 OMX197021:OMY197100 OWT197021:OWU197100 PGP197021:PGQ197100 PQL197021:PQM197100 QAH197021:QAI197100 QKD197021:QKE197100 QTZ197021:QUA197100 RDV197021:RDW197100 RNR197021:RNS197100 RXN197021:RXO197100 SHJ197021:SHK197100 SRF197021:SRG197100 TBB197021:TBC197100 TKX197021:TKY197100 TUT197021:TUU197100 UEP197021:UEQ197100 UOL197021:UOM197100 UYH197021:UYI197100 VID197021:VIE197100 VRZ197021:VSA197100 WBV197021:WBW197100 WLR197021:WLS197100 WVN197021:WVO197100 F262557:G262636 JB262557:JC262636 SX262557:SY262636 ACT262557:ACU262636 AMP262557:AMQ262636 AWL262557:AWM262636 BGH262557:BGI262636 BQD262557:BQE262636 BZZ262557:CAA262636 CJV262557:CJW262636 CTR262557:CTS262636 DDN262557:DDO262636 DNJ262557:DNK262636 DXF262557:DXG262636 EHB262557:EHC262636 EQX262557:EQY262636 FAT262557:FAU262636 FKP262557:FKQ262636 FUL262557:FUM262636 GEH262557:GEI262636 GOD262557:GOE262636 GXZ262557:GYA262636 HHV262557:HHW262636 HRR262557:HRS262636 IBN262557:IBO262636 ILJ262557:ILK262636 IVF262557:IVG262636 JFB262557:JFC262636 JOX262557:JOY262636 JYT262557:JYU262636 KIP262557:KIQ262636 KSL262557:KSM262636 LCH262557:LCI262636 LMD262557:LME262636 LVZ262557:LWA262636 MFV262557:MFW262636 MPR262557:MPS262636 MZN262557:MZO262636 NJJ262557:NJK262636 NTF262557:NTG262636 ODB262557:ODC262636 OMX262557:OMY262636 OWT262557:OWU262636 PGP262557:PGQ262636 PQL262557:PQM262636 QAH262557:QAI262636 QKD262557:QKE262636 QTZ262557:QUA262636 RDV262557:RDW262636 RNR262557:RNS262636 RXN262557:RXO262636 SHJ262557:SHK262636 SRF262557:SRG262636 TBB262557:TBC262636 TKX262557:TKY262636 TUT262557:TUU262636 UEP262557:UEQ262636 UOL262557:UOM262636 UYH262557:UYI262636 VID262557:VIE262636 VRZ262557:VSA262636 WBV262557:WBW262636 WLR262557:WLS262636 WVN262557:WVO262636 F328093:G328172 JB328093:JC328172 SX328093:SY328172 ACT328093:ACU328172 AMP328093:AMQ328172 AWL328093:AWM328172 BGH328093:BGI328172 BQD328093:BQE328172 BZZ328093:CAA328172 CJV328093:CJW328172 CTR328093:CTS328172 DDN328093:DDO328172 DNJ328093:DNK328172 DXF328093:DXG328172 EHB328093:EHC328172 EQX328093:EQY328172 FAT328093:FAU328172 FKP328093:FKQ328172 FUL328093:FUM328172 GEH328093:GEI328172 GOD328093:GOE328172 GXZ328093:GYA328172 HHV328093:HHW328172 HRR328093:HRS328172 IBN328093:IBO328172 ILJ328093:ILK328172 IVF328093:IVG328172 JFB328093:JFC328172 JOX328093:JOY328172 JYT328093:JYU328172 KIP328093:KIQ328172 KSL328093:KSM328172 LCH328093:LCI328172 LMD328093:LME328172 LVZ328093:LWA328172 MFV328093:MFW328172 MPR328093:MPS328172 MZN328093:MZO328172 NJJ328093:NJK328172 NTF328093:NTG328172 ODB328093:ODC328172 OMX328093:OMY328172 OWT328093:OWU328172 PGP328093:PGQ328172 PQL328093:PQM328172 QAH328093:QAI328172 QKD328093:QKE328172 QTZ328093:QUA328172 RDV328093:RDW328172 RNR328093:RNS328172 RXN328093:RXO328172 SHJ328093:SHK328172 SRF328093:SRG328172 TBB328093:TBC328172 TKX328093:TKY328172 TUT328093:TUU328172 UEP328093:UEQ328172 UOL328093:UOM328172 UYH328093:UYI328172 VID328093:VIE328172 VRZ328093:VSA328172 WBV328093:WBW328172 WLR328093:WLS328172 WVN328093:WVO328172 F393629:G393708 JB393629:JC393708 SX393629:SY393708 ACT393629:ACU393708 AMP393629:AMQ393708 AWL393629:AWM393708 BGH393629:BGI393708 BQD393629:BQE393708 BZZ393629:CAA393708 CJV393629:CJW393708 CTR393629:CTS393708 DDN393629:DDO393708 DNJ393629:DNK393708 DXF393629:DXG393708 EHB393629:EHC393708 EQX393629:EQY393708 FAT393629:FAU393708 FKP393629:FKQ393708 FUL393629:FUM393708 GEH393629:GEI393708 GOD393629:GOE393708 GXZ393629:GYA393708 HHV393629:HHW393708 HRR393629:HRS393708 IBN393629:IBO393708 ILJ393629:ILK393708 IVF393629:IVG393708 JFB393629:JFC393708 JOX393629:JOY393708 JYT393629:JYU393708 KIP393629:KIQ393708 KSL393629:KSM393708 LCH393629:LCI393708 LMD393629:LME393708 LVZ393629:LWA393708 MFV393629:MFW393708 MPR393629:MPS393708 MZN393629:MZO393708 NJJ393629:NJK393708 NTF393629:NTG393708 ODB393629:ODC393708 OMX393629:OMY393708 OWT393629:OWU393708 PGP393629:PGQ393708 PQL393629:PQM393708 QAH393629:QAI393708 QKD393629:QKE393708 QTZ393629:QUA393708 RDV393629:RDW393708 RNR393629:RNS393708 RXN393629:RXO393708 SHJ393629:SHK393708 SRF393629:SRG393708 TBB393629:TBC393708 TKX393629:TKY393708 TUT393629:TUU393708 UEP393629:UEQ393708 UOL393629:UOM393708 UYH393629:UYI393708 VID393629:VIE393708 VRZ393629:VSA393708 WBV393629:WBW393708 WLR393629:WLS393708 WVN393629:WVO393708 F459165:G459244 JB459165:JC459244 SX459165:SY459244 ACT459165:ACU459244 AMP459165:AMQ459244 AWL459165:AWM459244 BGH459165:BGI459244 BQD459165:BQE459244 BZZ459165:CAA459244 CJV459165:CJW459244 CTR459165:CTS459244 DDN459165:DDO459244 DNJ459165:DNK459244 DXF459165:DXG459244 EHB459165:EHC459244 EQX459165:EQY459244 FAT459165:FAU459244 FKP459165:FKQ459244 FUL459165:FUM459244 GEH459165:GEI459244 GOD459165:GOE459244 GXZ459165:GYA459244 HHV459165:HHW459244 HRR459165:HRS459244 IBN459165:IBO459244 ILJ459165:ILK459244 IVF459165:IVG459244 JFB459165:JFC459244 JOX459165:JOY459244 JYT459165:JYU459244 KIP459165:KIQ459244 KSL459165:KSM459244 LCH459165:LCI459244 LMD459165:LME459244 LVZ459165:LWA459244 MFV459165:MFW459244 MPR459165:MPS459244 MZN459165:MZO459244 NJJ459165:NJK459244 NTF459165:NTG459244 ODB459165:ODC459244 OMX459165:OMY459244 OWT459165:OWU459244 PGP459165:PGQ459244 PQL459165:PQM459244 QAH459165:QAI459244 QKD459165:QKE459244 QTZ459165:QUA459244 RDV459165:RDW459244 RNR459165:RNS459244 RXN459165:RXO459244 SHJ459165:SHK459244 SRF459165:SRG459244 TBB459165:TBC459244 TKX459165:TKY459244 TUT459165:TUU459244 UEP459165:UEQ459244 UOL459165:UOM459244 UYH459165:UYI459244 VID459165:VIE459244 VRZ459165:VSA459244 WBV459165:WBW459244 WLR459165:WLS459244 WVN459165:WVO459244 F524701:G524780 JB524701:JC524780 SX524701:SY524780 ACT524701:ACU524780 AMP524701:AMQ524780 AWL524701:AWM524780 BGH524701:BGI524780 BQD524701:BQE524780 BZZ524701:CAA524780 CJV524701:CJW524780 CTR524701:CTS524780 DDN524701:DDO524780 DNJ524701:DNK524780 DXF524701:DXG524780 EHB524701:EHC524780 EQX524701:EQY524780 FAT524701:FAU524780 FKP524701:FKQ524780 FUL524701:FUM524780 GEH524701:GEI524780 GOD524701:GOE524780 GXZ524701:GYA524780 HHV524701:HHW524780 HRR524701:HRS524780 IBN524701:IBO524780 ILJ524701:ILK524780 IVF524701:IVG524780 JFB524701:JFC524780 JOX524701:JOY524780 JYT524701:JYU524780 KIP524701:KIQ524780 KSL524701:KSM524780 LCH524701:LCI524780 LMD524701:LME524780 LVZ524701:LWA524780 MFV524701:MFW524780 MPR524701:MPS524780 MZN524701:MZO524780 NJJ524701:NJK524780 NTF524701:NTG524780 ODB524701:ODC524780 OMX524701:OMY524780 OWT524701:OWU524780 PGP524701:PGQ524780 PQL524701:PQM524780 QAH524701:QAI524780 QKD524701:QKE524780 QTZ524701:QUA524780 RDV524701:RDW524780 RNR524701:RNS524780 RXN524701:RXO524780 SHJ524701:SHK524780 SRF524701:SRG524780 TBB524701:TBC524780 TKX524701:TKY524780 TUT524701:TUU524780 UEP524701:UEQ524780 UOL524701:UOM524780 UYH524701:UYI524780 VID524701:VIE524780 VRZ524701:VSA524780 WBV524701:WBW524780 WLR524701:WLS524780 WVN524701:WVO524780 F590237:G590316 JB590237:JC590316 SX590237:SY590316 ACT590237:ACU590316 AMP590237:AMQ590316 AWL590237:AWM590316 BGH590237:BGI590316 BQD590237:BQE590316 BZZ590237:CAA590316 CJV590237:CJW590316 CTR590237:CTS590316 DDN590237:DDO590316 DNJ590237:DNK590316 DXF590237:DXG590316 EHB590237:EHC590316 EQX590237:EQY590316 FAT590237:FAU590316 FKP590237:FKQ590316 FUL590237:FUM590316 GEH590237:GEI590316 GOD590237:GOE590316 GXZ590237:GYA590316 HHV590237:HHW590316 HRR590237:HRS590316 IBN590237:IBO590316 ILJ590237:ILK590316 IVF590237:IVG590316 JFB590237:JFC590316 JOX590237:JOY590316 JYT590237:JYU590316 KIP590237:KIQ590316 KSL590237:KSM590316 LCH590237:LCI590316 LMD590237:LME590316 LVZ590237:LWA590316 MFV590237:MFW590316 MPR590237:MPS590316 MZN590237:MZO590316 NJJ590237:NJK590316 NTF590237:NTG590316 ODB590237:ODC590316 OMX590237:OMY590316 OWT590237:OWU590316 PGP590237:PGQ590316 PQL590237:PQM590316 QAH590237:QAI590316 QKD590237:QKE590316 QTZ590237:QUA590316 RDV590237:RDW590316 RNR590237:RNS590316 RXN590237:RXO590316 SHJ590237:SHK590316 SRF590237:SRG590316 TBB590237:TBC590316 TKX590237:TKY590316 TUT590237:TUU590316 UEP590237:UEQ590316 UOL590237:UOM590316 UYH590237:UYI590316 VID590237:VIE590316 VRZ590237:VSA590316 WBV590237:WBW590316 WLR590237:WLS590316 WVN590237:WVO590316 F655773:G655852 JB655773:JC655852 SX655773:SY655852 ACT655773:ACU655852 AMP655773:AMQ655852 AWL655773:AWM655852 BGH655773:BGI655852 BQD655773:BQE655852 BZZ655773:CAA655852 CJV655773:CJW655852 CTR655773:CTS655852 DDN655773:DDO655852 DNJ655773:DNK655852 DXF655773:DXG655852 EHB655773:EHC655852 EQX655773:EQY655852 FAT655773:FAU655852 FKP655773:FKQ655852 FUL655773:FUM655852 GEH655773:GEI655852 GOD655773:GOE655852 GXZ655773:GYA655852 HHV655773:HHW655852 HRR655773:HRS655852 IBN655773:IBO655852 ILJ655773:ILK655852 IVF655773:IVG655852 JFB655773:JFC655852 JOX655773:JOY655852 JYT655773:JYU655852 KIP655773:KIQ655852 KSL655773:KSM655852 LCH655773:LCI655852 LMD655773:LME655852 LVZ655773:LWA655852 MFV655773:MFW655852 MPR655773:MPS655852 MZN655773:MZO655852 NJJ655773:NJK655852 NTF655773:NTG655852 ODB655773:ODC655852 OMX655773:OMY655852 OWT655773:OWU655852 PGP655773:PGQ655852 PQL655773:PQM655852 QAH655773:QAI655852 QKD655773:QKE655852 QTZ655773:QUA655852 RDV655773:RDW655852 RNR655773:RNS655852 RXN655773:RXO655852 SHJ655773:SHK655852 SRF655773:SRG655852 TBB655773:TBC655852 TKX655773:TKY655852 TUT655773:TUU655852 UEP655773:UEQ655852 UOL655773:UOM655852 UYH655773:UYI655852 VID655773:VIE655852 VRZ655773:VSA655852 WBV655773:WBW655852 WLR655773:WLS655852 WVN655773:WVO655852 F721309:G721388 JB721309:JC721388 SX721309:SY721388 ACT721309:ACU721388 AMP721309:AMQ721388 AWL721309:AWM721388 BGH721309:BGI721388 BQD721309:BQE721388 BZZ721309:CAA721388 CJV721309:CJW721388 CTR721309:CTS721388 DDN721309:DDO721388 DNJ721309:DNK721388 DXF721309:DXG721388 EHB721309:EHC721388 EQX721309:EQY721388 FAT721309:FAU721388 FKP721309:FKQ721388 FUL721309:FUM721388 GEH721309:GEI721388 GOD721309:GOE721388 GXZ721309:GYA721388 HHV721309:HHW721388 HRR721309:HRS721388 IBN721309:IBO721388 ILJ721309:ILK721388 IVF721309:IVG721388 JFB721309:JFC721388 JOX721309:JOY721388 JYT721309:JYU721388 KIP721309:KIQ721388 KSL721309:KSM721388 LCH721309:LCI721388 LMD721309:LME721388 LVZ721309:LWA721388 MFV721309:MFW721388 MPR721309:MPS721388 MZN721309:MZO721388 NJJ721309:NJK721388 NTF721309:NTG721388 ODB721309:ODC721388 OMX721309:OMY721388 OWT721309:OWU721388 PGP721309:PGQ721388 PQL721309:PQM721388 QAH721309:QAI721388 QKD721309:QKE721388 QTZ721309:QUA721388 RDV721309:RDW721388 RNR721309:RNS721388 RXN721309:RXO721388 SHJ721309:SHK721388 SRF721309:SRG721388 TBB721309:TBC721388 TKX721309:TKY721388 TUT721309:TUU721388 UEP721309:UEQ721388 UOL721309:UOM721388 UYH721309:UYI721388 VID721309:VIE721388 VRZ721309:VSA721388 WBV721309:WBW721388 WLR721309:WLS721388 WVN721309:WVO721388 F786845:G786924 JB786845:JC786924 SX786845:SY786924 ACT786845:ACU786924 AMP786845:AMQ786924 AWL786845:AWM786924 BGH786845:BGI786924 BQD786845:BQE786924 BZZ786845:CAA786924 CJV786845:CJW786924 CTR786845:CTS786924 DDN786845:DDO786924 DNJ786845:DNK786924 DXF786845:DXG786924 EHB786845:EHC786924 EQX786845:EQY786924 FAT786845:FAU786924 FKP786845:FKQ786924 FUL786845:FUM786924 GEH786845:GEI786924 GOD786845:GOE786924 GXZ786845:GYA786924 HHV786845:HHW786924 HRR786845:HRS786924 IBN786845:IBO786924 ILJ786845:ILK786924 IVF786845:IVG786924 JFB786845:JFC786924 JOX786845:JOY786924 JYT786845:JYU786924 KIP786845:KIQ786924 KSL786845:KSM786924 LCH786845:LCI786924 LMD786845:LME786924 LVZ786845:LWA786924 MFV786845:MFW786924 MPR786845:MPS786924 MZN786845:MZO786924 NJJ786845:NJK786924 NTF786845:NTG786924 ODB786845:ODC786924 OMX786845:OMY786924 OWT786845:OWU786924 PGP786845:PGQ786924 PQL786845:PQM786924 QAH786845:QAI786924 QKD786845:QKE786924 QTZ786845:QUA786924 RDV786845:RDW786924 RNR786845:RNS786924 RXN786845:RXO786924 SHJ786845:SHK786924 SRF786845:SRG786924 TBB786845:TBC786924 TKX786845:TKY786924 TUT786845:TUU786924 UEP786845:UEQ786924 UOL786845:UOM786924 UYH786845:UYI786924 VID786845:VIE786924 VRZ786845:VSA786924 WBV786845:WBW786924 WLR786845:WLS786924 WVN786845:WVO786924 F852381:G852460 JB852381:JC852460 SX852381:SY852460 ACT852381:ACU852460 AMP852381:AMQ852460 AWL852381:AWM852460 BGH852381:BGI852460 BQD852381:BQE852460 BZZ852381:CAA852460 CJV852381:CJW852460 CTR852381:CTS852460 DDN852381:DDO852460 DNJ852381:DNK852460 DXF852381:DXG852460 EHB852381:EHC852460 EQX852381:EQY852460 FAT852381:FAU852460 FKP852381:FKQ852460 FUL852381:FUM852460 GEH852381:GEI852460 GOD852381:GOE852460 GXZ852381:GYA852460 HHV852381:HHW852460 HRR852381:HRS852460 IBN852381:IBO852460 ILJ852381:ILK852460 IVF852381:IVG852460 JFB852381:JFC852460 JOX852381:JOY852460 JYT852381:JYU852460 KIP852381:KIQ852460 KSL852381:KSM852460 LCH852381:LCI852460 LMD852381:LME852460 LVZ852381:LWA852460 MFV852381:MFW852460 MPR852381:MPS852460 MZN852381:MZO852460 NJJ852381:NJK852460 NTF852381:NTG852460 ODB852381:ODC852460 OMX852381:OMY852460 OWT852381:OWU852460 PGP852381:PGQ852460 PQL852381:PQM852460 QAH852381:QAI852460 QKD852381:QKE852460 QTZ852381:QUA852460 RDV852381:RDW852460 RNR852381:RNS852460 RXN852381:RXO852460 SHJ852381:SHK852460 SRF852381:SRG852460 TBB852381:TBC852460 TKX852381:TKY852460 TUT852381:TUU852460 UEP852381:UEQ852460 UOL852381:UOM852460 UYH852381:UYI852460 VID852381:VIE852460 VRZ852381:VSA852460 WBV852381:WBW852460 WLR852381:WLS852460 WVN852381:WVO852460 F917917:G917996 JB917917:JC917996 SX917917:SY917996 ACT917917:ACU917996 AMP917917:AMQ917996 AWL917917:AWM917996 BGH917917:BGI917996 BQD917917:BQE917996 BZZ917917:CAA917996 CJV917917:CJW917996 CTR917917:CTS917996 DDN917917:DDO917996 DNJ917917:DNK917996 DXF917917:DXG917996 EHB917917:EHC917996 EQX917917:EQY917996 FAT917917:FAU917996 FKP917917:FKQ917996 FUL917917:FUM917996 GEH917917:GEI917996 GOD917917:GOE917996 GXZ917917:GYA917996 HHV917917:HHW917996 HRR917917:HRS917996 IBN917917:IBO917996 ILJ917917:ILK917996 IVF917917:IVG917996 JFB917917:JFC917996 JOX917917:JOY917996 JYT917917:JYU917996 KIP917917:KIQ917996 KSL917917:KSM917996 LCH917917:LCI917996 LMD917917:LME917996 LVZ917917:LWA917996 MFV917917:MFW917996 MPR917917:MPS917996 MZN917917:MZO917996 NJJ917917:NJK917996 NTF917917:NTG917996 ODB917917:ODC917996 OMX917917:OMY917996 OWT917917:OWU917996 PGP917917:PGQ917996 PQL917917:PQM917996 QAH917917:QAI917996 QKD917917:QKE917996 QTZ917917:QUA917996 RDV917917:RDW917996 RNR917917:RNS917996 RXN917917:RXO917996 SHJ917917:SHK917996 SRF917917:SRG917996 TBB917917:TBC917996 TKX917917:TKY917996 TUT917917:TUU917996 UEP917917:UEQ917996 UOL917917:UOM917996 UYH917917:UYI917996 VID917917:VIE917996 VRZ917917:VSA917996 WBV917917:WBW917996 WLR917917:WLS917996 WVN917917:WVO917996 F983453:G983532 JB983453:JC983532 SX983453:SY983532 ACT983453:ACU983532 AMP983453:AMQ983532 AWL983453:AWM983532 BGH983453:BGI983532 BQD983453:BQE983532 BZZ983453:CAA983532 CJV983453:CJW983532 CTR983453:CTS983532 DDN983453:DDO983532 DNJ983453:DNK983532 DXF983453:DXG983532 EHB983453:EHC983532 EQX983453:EQY983532 FAT983453:FAU983532 FKP983453:FKQ983532 FUL983453:FUM983532 GEH983453:GEI983532 GOD983453:GOE983532 GXZ983453:GYA983532 HHV983453:HHW983532 HRR983453:HRS983532 IBN983453:IBO983532 ILJ983453:ILK983532 IVF983453:IVG983532 JFB983453:JFC983532 JOX983453:JOY983532 JYT983453:JYU983532 KIP983453:KIQ983532 KSL983453:KSM983532 LCH983453:LCI983532 LMD983453:LME983532 LVZ983453:LWA983532 MFV983453:MFW983532 MPR983453:MPS983532 MZN983453:MZO983532 NJJ983453:NJK983532 NTF983453:NTG983532 ODB983453:ODC983532 OMX983453:OMY983532 OWT983453:OWU983532 PGP983453:PGQ983532 PQL983453:PQM983532 QAH983453:QAI983532 QKD983453:QKE983532 QTZ983453:QUA983532 RDV983453:RDW983532 RNR983453:RNS983532 RXN983453:RXO983532 SHJ983453:SHK983532 SRF983453:SRG983532 TBB983453:TBC983532 TKX983453:TKY983532 TUT983453:TUU983532 UEP983453:UEQ983532 UOL983453:UOM983532 UYH983453:UYI983532 VID983453:VIE983532 VRZ983453:VSA983532 WBV983453:WBW983532 WLR983453:WLS983532 WVN983453:WVO983532 WBV459:WBW464 VRZ459:VSA464 VID459:VIE464 UYH459:UYI464 UOL459:UOM464 UEP459:UEQ464 TUT459:TUU464 TKX459:TKY464 TBB459:TBC464 SRF459:SRG464 SHJ459:SHK464 RXN459:RXO464 RNR459:RNS464 RDV459:RDW464 QTZ459:QUA464 QKD459:QKE464 QAH459:QAI464 PQL459:PQM464 PGP459:PGQ464 OWT459:OWU464 OMX459:OMY464 ODB459:ODC464 NTF459:NTG464 NJJ459:NJK464 MZN459:MZO464 MPR459:MPS464 MFV459:MFW464 LVZ459:LWA464 LMD459:LME464 LCH459:LCI464 KSL459:KSM464 KIP459:KIQ464 JYT459:JYU464 JOX459:JOY464 JFB459:JFC464 IVF459:IVG464 ILJ459:ILK464 IBN459:IBO464 HRR459:HRS464 HHV459:HHW464 GXZ459:GYA464 GOD459:GOE464 GEH459:GEI464 FUL459:FUM464 FKP459:FKQ464 FAT459:FAU464 EQX459:EQY464 EHB459:EHC464 DXF459:DXG464 DNJ459:DNK464 DDN459:DDO464 CTR459:CTS464 CJV459:CJW464 BZZ459:CAA464 BQD459:BQE464 BGH459:BGI464 AWL459:AWM464 AMP459:AMQ464 ACT459:ACU464 SX459:SY464 JB459:JC464 WVN459:WVO464 F361:G434 F453:G454 F463:G464 JB361:JC434 SX361:SY434 ACT361:ACU434 AMP361:AMQ434 AWL361:AWM434 BGH361:BGI434 BQD361:BQE434 BZZ361:CAA434 CJV361:CJW434 CTR361:CTS434 DDN361:DDO434 DNJ361:DNK434 DXF361:DXG434 EHB361:EHC434 EQX361:EQY434 FAT361:FAU434 FKP361:FKQ434 FUL361:FUM434 GEH361:GEI434 GOD361:GOE434 GXZ361:GYA434 HHV361:HHW434 HRR361:HRS434 IBN361:IBO434 ILJ361:ILK434 IVF361:IVG434 JFB361:JFC434 JOX361:JOY434 JYT361:JYU434 KIP361:KIQ434 KSL361:KSM434 LCH361:LCI434 LMD361:LME434 LVZ361:LWA434 MFV361:MFW434 MPR361:MPS434 MZN361:MZO434 NJJ361:NJK434 NTF361:NTG434 ODB361:ODC434 OMX361:OMY434 OWT361:OWU434 PGP361:PGQ434 PQL361:PQM434 QAH361:QAI434 QKD361:QKE434 QTZ361:QUA434 RDV361:RDW434 RNR361:RNS434 RXN361:RXO434 SHJ361:SHK434 SRF361:SRG434 TBB361:TBC434 TKX361:TKY434 TUT361:TUU434 UEP361:UEQ434 UOL361:UOM434 UYH361:UYI434 VID361:VIE434 VRZ361:VSA434 WBV361:WBW434 WLR361:WLS434 WVN361:WVO434 F460:G461 WVN452:WVO454 JB452:JC454 SX452:SY454 ACT452:ACU454 AMP452:AMQ454 AWL452:AWM454 BGH452:BGI454 BQD452:BQE454 BZZ452:CAA454 CJV452:CJW454 CTR452:CTS454 DDN452:DDO454 DNJ452:DNK454 DXF452:DXG454 EHB452:EHC454 EQX452:EQY454 FAT452:FAU454 FKP452:FKQ454 FUL452:FUM454 GEH452:GEI454 GOD452:GOE454 GXZ452:GYA454 HHV452:HHW454 HRR452:HRS454 IBN452:IBO454 ILJ452:ILK454 IVF452:IVG454 JFB452:JFC454 JOX452:JOY454 JYT452:JYU454 KIP452:KIQ454 KSL452:KSM454 LCH452:LCI454 LMD452:LME454 LVZ452:LWA454 MFV452:MFW454 MPR452:MPS454 MZN452:MZO454 NJJ452:NJK454 NTF452:NTG454 ODB452:ODC454 OMX452:OMY454 OWT452:OWU454 PGP452:PGQ454 PQL452:PQM454 QAH452:QAI454 QKD452:QKE454 QTZ452:QUA454 RDV452:RDW454 RNR452:RNS454 RXN452:RXO454 SHJ452:SHK454 SRF452:SRG454 TBB452:TBC454 TKX452:TKY454 TUT452:TUU454 UEP452:UEQ454 UOL452:UOM454 UYH452:UYI454 VID452:VIE454 VRZ452:VSA454 WBV452:WBW454 WLR452:WLS454 WLR459:WLS464"/>
    <dataValidation type="list" allowBlank="1" showInputMessage="1" showErrorMessage="1" sqref="C1054:C1064 C1376 C159 C1460 C689 WVK451 C592 C878:C882 WVK146:WVK147 IY1061:IY1064 SU1061:SU1064 ACQ1061:ACQ1064 AMM1061:AMM1064 AWI1061:AWI1064 BGE1061:BGE1064 BQA1061:BQA1064 BZW1061:BZW1064 CJS1061:CJS1064 CTO1061:CTO1064 DDK1061:DDK1064 DNG1061:DNG1064 DXC1061:DXC1064 EGY1061:EGY1064 EQU1061:EQU1064 FAQ1061:FAQ1064 FKM1061:FKM1064 FUI1061:FUI1064 GEE1061:GEE1064 GOA1061:GOA1064 GXW1061:GXW1064 HHS1061:HHS1064 HRO1061:HRO1064 IBK1061:IBK1064 ILG1061:ILG1064 IVC1061:IVC1064 JEY1061:JEY1064 JOU1061:JOU1064 JYQ1061:JYQ1064 KIM1061:KIM1064 KSI1061:KSI1064 LCE1061:LCE1064 LMA1061:LMA1064 LVW1061:LVW1064 MFS1061:MFS1064 MPO1061:MPO1064 MZK1061:MZK1064 NJG1061:NJG1064 NTC1061:NTC1064 OCY1061:OCY1064 OMU1061:OMU1064 OWQ1061:OWQ1064 PGM1061:PGM1064 PQI1061:PQI1064 QAE1061:QAE1064 QKA1061:QKA1064 QTW1061:QTW1064 RDS1061:RDS1064 RNO1061:RNO1064 RXK1061:RXK1064 SHG1061:SHG1064 SRC1061:SRC1064 TAY1061:TAY1064 TKU1061:TKU1064 TUQ1061:TUQ1064 UEM1061:UEM1064 UOI1061:UOI1064 UYE1061:UYE1064 VIA1061:VIA1064 VRW1061:VRW1064 WBS1061:WBS1064 WLO1061:WLO1064 WVK1061:WVK1064 C139:C147 IY146:IY147 SU146:SU147 ACQ146:ACQ147 AMM146:AMM147 AWI146:AWI147 BGE146:BGE147 BQA146:BQA147 BZW146:BZW147 CJS146:CJS147 CTO146:CTO147 DDK146:DDK147 DNG146:DNG147 DXC146:DXC147 EGY146:EGY147 EQU146:EQU147 FAQ146:FAQ147 FKM146:FKM147 FUI146:FUI147 GEE146:GEE147 GOA146:GOA147 GXW146:GXW147 HHS146:HHS147 HRO146:HRO147 IBK146:IBK147 ILG146:ILG147 IVC146:IVC147 JEY146:JEY147 JOU146:JOU147 JYQ146:JYQ147 KIM146:KIM147 KSI146:KSI147 LCE146:LCE147 LMA146:LMA147 LVW146:LVW147 MFS146:MFS147 MPO146:MPO147 MZK146:MZK147 NJG146:NJG147 NTC146:NTC147 OCY146:OCY147 OMU146:OMU147 OWQ146:OWQ147 PGM146:PGM147 PQI146:PQI147 QAE146:QAE147 QKA146:QKA147 QTW146:QTW147 RDS146:RDS147 RNO146:RNO147 RXK146:RXK147 SHG146:SHG147 SRC146:SRC147 TAY146:TAY147 TKU146:TKU147 TUQ146:TUQ147 UEM146:UEM147 UOI146:UOI147 UYE146:UYE147 VIA146:VIA147 VRW146:VRW147 WBS146:WBS147 WLO146:WLO147 C446:C451 IY451 SU451 ACQ451 AMM451 AWI451 BGE451 BQA451 BZW451 CJS451 CTO451 DDK451 DNG451 DXC451 EGY451 EQU451 FAQ451 FKM451 FUI451 GEE451 GOA451 GXW451 HHS451 HRO451 IBK451 ILG451 IVC451 JEY451 JOU451 JYQ451 KIM451 KSI451 LCE451 LMA451 LVW451 MFS451 MPO451 MZK451 NJG451 NTC451 OCY451 OMU451 OWQ451 PGM451 PQI451 QAE451 QKA451 QTW451 RDS451 RNO451 RXK451 SHG451 SRC451 TAY451 TKU451 TUQ451 UEM451 UOI451 UYE451 VIA451 VRW451 WBS451 WLO451 C1494 C1496 IY1496 SU1496 ACQ1496 AMM1496 AWI1496 BGE1496 BQA1496 BZW1496 CJS1496 CTO1496 DDK1496 DNG1496 DXC1496 EGY1496 EQU1496 FAQ1496 FKM1496 FUI1496 GEE1496 GOA1496 GXW1496 HHS1496 HRO1496 IBK1496 ILG1496 IVC1496 JEY1496 JOU1496 JYQ1496 KIM1496 KSI1496 LCE1496 LMA1496 LVW1496 MFS1496 MPO1496 MZK1496 NJG1496 NTC1496 OCY1496 OMU1496 OWQ1496 PGM1496 PQI1496 QAE1496 QKA1496 QTW1496 RDS1496 RNO1496 RXK1496 SHG1496 SRC1496 TAY1496 TKU1496 TUQ1496 UEM1496 UOI1496 UYE1496 VIA1496 VRW1496 WBS1496 WLO1496 WVK1496 C597 IY597 SU597 ACQ597 AMM597 AWI597 BGE597 BQA597 BZW597 CJS597 CTO597 DDK597 DNG597 DXC597 EGY597 EQU597 FAQ597 FKM597 FUI597 GEE597 GOA597 GXW597 HHS597 HRO597 IBK597 ILG597 IVC597 JEY597 JOU597 JYQ597 KIM597 KSI597 LCE597 LMA597 LVW597 MFS597 MPO597 MZK597 NJG597 NTC597 OCY597 OMU597 OWQ597 PGM597 PQI597 QAE597 QKA597 QTW597 RDS597 RNO597 RXK597 SHG597 SRC597 TAY597 TKU597 TUQ597 UEM597 UOI597 UYE597 VIA597 VRW597 WBS597 WLO597 WVK597">
      <formula1>$K$8:$K$39</formula1>
    </dataValidation>
  </dataValidations>
  <printOptions horizontalCentered="1"/>
  <pageMargins left="0" right="0" top="0.59055118110236227" bottom="0" header="0.39370078740157483" footer="0"/>
  <pageSetup paperSize="9" scale="3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用途別</vt:lpstr>
      <vt:lpstr>用途別!Print_Area</vt:lpstr>
      <vt:lpstr>用途別!Print_Titles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inoshita</cp:lastModifiedBy>
  <cp:lastPrinted>2021-04-05T01:11:14Z</cp:lastPrinted>
  <dcterms:created xsi:type="dcterms:W3CDTF">2005-10-04T00:19:14Z</dcterms:created>
  <dcterms:modified xsi:type="dcterms:W3CDTF">2021-04-05T01:11:25Z</dcterms:modified>
</cp:coreProperties>
</file>