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8800" windowHeight="12240" tabRatio="787"/>
  </bookViews>
  <sheets>
    <sheet name="用途別" sheetId="43" r:id="rId1"/>
  </sheets>
  <definedNames>
    <definedName name="_xlnm._FilterDatabase" localSheetId="0" hidden="1">用途別!$C$1:$C$1441</definedName>
    <definedName name="_xlnm.Print_Area" localSheetId="0">用途別!$A$1:$J$1441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A206" i="43" l="1"/>
  <c r="A207" i="43"/>
  <c r="A659" i="43"/>
  <c r="A1441" i="43"/>
  <c r="A1440" i="43"/>
  <c r="A1438" i="43"/>
  <c r="A967" i="43"/>
  <c r="A489" i="43"/>
  <c r="A488" i="43"/>
  <c r="A657" i="43"/>
  <c r="A1169" i="43"/>
  <c r="A1168" i="43"/>
  <c r="A343" i="43"/>
  <c r="A951" i="43"/>
  <c r="A1336" i="43"/>
  <c r="A52" i="43" l="1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A112" i="43"/>
  <c r="A113" i="43"/>
  <c r="A114" i="43"/>
  <c r="A115" i="43"/>
  <c r="A116" i="43"/>
  <c r="A117" i="43"/>
  <c r="A118" i="43"/>
  <c r="A119" i="43"/>
  <c r="A120" i="43"/>
  <c r="A121" i="43"/>
  <c r="A122" i="43"/>
  <c r="A123" i="43"/>
  <c r="A124" i="43"/>
  <c r="A125" i="43"/>
  <c r="A126" i="43"/>
  <c r="A127" i="43"/>
  <c r="A128" i="43"/>
  <c r="A129" i="43"/>
  <c r="A130" i="43"/>
  <c r="A131" i="43"/>
  <c r="A132" i="43"/>
  <c r="A133" i="43"/>
  <c r="A134" i="43"/>
  <c r="A135" i="43"/>
  <c r="A136" i="43"/>
  <c r="A137" i="43"/>
  <c r="A138" i="43"/>
  <c r="A139" i="43"/>
  <c r="A140" i="43"/>
  <c r="A141" i="43"/>
  <c r="A142" i="43"/>
  <c r="A143" i="43"/>
  <c r="A144" i="43"/>
  <c r="A145" i="43"/>
  <c r="A146" i="43"/>
  <c r="A147" i="43"/>
  <c r="A148" i="43"/>
  <c r="A149" i="43"/>
  <c r="A150" i="43"/>
  <c r="A151" i="43"/>
  <c r="A152" i="43"/>
  <c r="A153" i="43"/>
  <c r="A154" i="43"/>
  <c r="A155" i="43"/>
  <c r="A156" i="43"/>
  <c r="A157" i="43"/>
  <c r="A158" i="43"/>
  <c r="A159" i="43"/>
  <c r="A160" i="43"/>
  <c r="A161" i="43"/>
  <c r="A162" i="43"/>
  <c r="A163" i="43"/>
  <c r="A164" i="43"/>
  <c r="A165" i="43"/>
  <c r="A166" i="43"/>
  <c r="A167" i="43"/>
  <c r="A168" i="43"/>
  <c r="A169" i="43"/>
  <c r="A170" i="43"/>
  <c r="A171" i="43"/>
  <c r="A172" i="43"/>
  <c r="A173" i="43"/>
  <c r="A174" i="43"/>
  <c r="A175" i="43"/>
  <c r="A176" i="43"/>
  <c r="A177" i="43"/>
  <c r="A178" i="43"/>
  <c r="A179" i="43"/>
  <c r="A180" i="43"/>
  <c r="A181" i="43"/>
  <c r="A182" i="43"/>
  <c r="A183" i="43"/>
  <c r="A184" i="43"/>
  <c r="A185" i="43"/>
  <c r="A186" i="43"/>
  <c r="A187" i="43"/>
  <c r="A188" i="43"/>
  <c r="A189" i="43"/>
  <c r="A190" i="43"/>
  <c r="A191" i="43"/>
  <c r="A192" i="43"/>
  <c r="A193" i="43"/>
  <c r="A194" i="43"/>
  <c r="A195" i="43"/>
  <c r="A196" i="43"/>
  <c r="A197" i="43"/>
  <c r="A198" i="43"/>
  <c r="A199" i="43"/>
  <c r="A200" i="43"/>
  <c r="A201" i="43"/>
  <c r="A202" i="43"/>
  <c r="A203" i="43"/>
  <c r="A204" i="43"/>
  <c r="A205" i="43"/>
  <c r="A45" i="43"/>
  <c r="A46" i="43"/>
  <c r="A47" i="43"/>
  <c r="A48" i="43"/>
  <c r="A49" i="43"/>
  <c r="A50" i="43"/>
  <c r="A51" i="43"/>
  <c r="A1436" i="43" l="1"/>
  <c r="A1352" i="43"/>
  <c r="A1351" i="43"/>
  <c r="A1334" i="43"/>
  <c r="A1335" i="43"/>
  <c r="A1167" i="43"/>
  <c r="A1018" i="43"/>
  <c r="A694" i="43"/>
  <c r="A656" i="43"/>
  <c r="A510" i="43"/>
  <c r="A487" i="43"/>
  <c r="A342" i="43"/>
  <c r="A1166" i="43" l="1"/>
  <c r="A1170" i="43"/>
  <c r="A695" i="43"/>
  <c r="A490" i="43"/>
  <c r="A344" i="43"/>
  <c r="A340" i="43"/>
  <c r="A341" i="43"/>
  <c r="A1337" i="43" l="1"/>
  <c r="A1331" i="43"/>
  <c r="A1332" i="43"/>
  <c r="A1333" i="43"/>
  <c r="A1246" i="43"/>
  <c r="A1163" i="43"/>
  <c r="A1164" i="43"/>
  <c r="A1165" i="43"/>
  <c r="A1016" i="43"/>
  <c r="A1017" i="43"/>
  <c r="A1019" i="43"/>
  <c r="A950" i="43"/>
  <c r="A952" i="43"/>
  <c r="A953" i="43"/>
  <c r="A693" i="43"/>
  <c r="A485" i="43"/>
  <c r="A486" i="43"/>
  <c r="A372" i="43"/>
  <c r="A338" i="43"/>
  <c r="A339" i="43"/>
  <c r="A1245" i="43" l="1"/>
  <c r="A1161" i="43"/>
  <c r="A1162" i="43"/>
  <c r="A948" i="43"/>
  <c r="A949" i="43"/>
  <c r="A333" i="43"/>
  <c r="A334" i="43"/>
  <c r="A335" i="43"/>
  <c r="A336" i="43"/>
  <c r="A337" i="43"/>
  <c r="A714" i="43" l="1"/>
  <c r="A947" i="43"/>
  <c r="A555" i="43"/>
  <c r="A371" i="43"/>
  <c r="A332" i="43"/>
  <c r="A1430" i="43" l="1"/>
  <c r="A1431" i="43"/>
  <c r="A1432" i="43"/>
  <c r="A1433" i="43"/>
  <c r="A1434" i="43"/>
  <c r="A1435" i="43"/>
  <c r="A1429" i="43"/>
  <c r="A1426" i="43"/>
  <c r="A1427" i="43"/>
  <c r="A1425" i="43"/>
  <c r="A1423" i="43"/>
  <c r="A1421" i="43"/>
  <c r="A1420" i="43"/>
  <c r="A1412" i="43"/>
  <c r="A1413" i="43"/>
  <c r="A1414" i="43"/>
  <c r="A1415" i="43"/>
  <c r="A1416" i="43"/>
  <c r="A1417" i="43"/>
  <c r="A1418" i="43"/>
  <c r="A1411" i="43"/>
  <c r="A1407" i="43"/>
  <c r="A1408" i="43"/>
  <c r="A1409" i="43"/>
  <c r="A1406" i="43"/>
  <c r="A1404" i="43"/>
  <c r="A1402" i="43"/>
  <c r="A1382" i="43"/>
  <c r="A1383" i="43"/>
  <c r="A1384" i="43"/>
  <c r="A1385" i="43"/>
  <c r="A1386" i="43"/>
  <c r="A1387" i="43"/>
  <c r="A1388" i="43"/>
  <c r="A1389" i="43"/>
  <c r="A1390" i="43"/>
  <c r="A1391" i="43"/>
  <c r="A1392" i="43"/>
  <c r="A1393" i="43"/>
  <c r="A1394" i="43"/>
  <c r="A1395" i="43"/>
  <c r="A1396" i="43"/>
  <c r="A1397" i="43"/>
  <c r="A1398" i="43"/>
  <c r="A1399" i="43"/>
  <c r="A1400" i="43"/>
  <c r="A1381" i="43"/>
  <c r="A1372" i="43"/>
  <c r="A1373" i="43"/>
  <c r="A1374" i="43"/>
  <c r="A1375" i="43"/>
  <c r="A1376" i="43"/>
  <c r="A1377" i="43"/>
  <c r="A1378" i="43"/>
  <c r="A1379" i="43"/>
  <c r="A1371" i="43"/>
  <c r="A1356" i="43"/>
  <c r="A1357" i="43"/>
  <c r="A1358" i="43"/>
  <c r="A1359" i="43"/>
  <c r="A1360" i="43"/>
  <c r="A1361" i="43"/>
  <c r="A1362" i="43"/>
  <c r="A1363" i="43"/>
  <c r="A1364" i="43"/>
  <c r="A1365" i="43"/>
  <c r="A1366" i="43"/>
  <c r="A1367" i="43"/>
  <c r="A1368" i="43"/>
  <c r="A1369" i="43"/>
  <c r="A1355" i="43"/>
  <c r="A1340" i="43"/>
  <c r="A1341" i="43"/>
  <c r="A1342" i="43"/>
  <c r="A1343" i="43"/>
  <c r="A1344" i="43"/>
  <c r="A1345" i="43"/>
  <c r="A1346" i="43"/>
  <c r="A1347" i="43"/>
  <c r="A1348" i="43"/>
  <c r="A1349" i="43"/>
  <c r="A1350" i="43"/>
  <c r="A1353" i="43"/>
  <c r="A1339" i="43"/>
  <c r="A1330" i="43"/>
  <c r="A1249" i="43"/>
  <c r="A1250" i="43"/>
  <c r="A1251" i="43"/>
  <c r="A1252" i="43"/>
  <c r="A1253" i="43"/>
  <c r="A1254" i="43"/>
  <c r="A1255" i="43"/>
  <c r="A1256" i="43"/>
  <c r="A1257" i="43"/>
  <c r="A1258" i="43"/>
  <c r="A1259" i="43"/>
  <c r="A1260" i="43"/>
  <c r="A1261" i="43"/>
  <c r="A1262" i="43"/>
  <c r="A1263" i="43"/>
  <c r="A1264" i="43"/>
  <c r="A1265" i="43"/>
  <c r="A1266" i="43"/>
  <c r="A1267" i="43"/>
  <c r="A1268" i="43"/>
  <c r="A1269" i="43"/>
  <c r="A1270" i="43"/>
  <c r="A1271" i="43"/>
  <c r="A1272" i="43"/>
  <c r="A1273" i="43"/>
  <c r="A1274" i="43"/>
  <c r="A1275" i="43"/>
  <c r="A1276" i="43"/>
  <c r="A1277" i="43"/>
  <c r="A1278" i="43"/>
  <c r="A1279" i="43"/>
  <c r="A1280" i="43"/>
  <c r="A1281" i="43"/>
  <c r="A1282" i="43"/>
  <c r="A1283" i="43"/>
  <c r="A1284" i="43"/>
  <c r="A1285" i="43"/>
  <c r="A1286" i="43"/>
  <c r="A1287" i="43"/>
  <c r="A1288" i="43"/>
  <c r="A1289" i="43"/>
  <c r="A1290" i="43"/>
  <c r="A1291" i="43"/>
  <c r="A1292" i="43"/>
  <c r="A1293" i="43"/>
  <c r="A1294" i="43"/>
  <c r="A1295" i="43"/>
  <c r="A1296" i="43"/>
  <c r="A1297" i="43"/>
  <c r="A1298" i="43"/>
  <c r="A1299" i="43"/>
  <c r="A1300" i="43"/>
  <c r="A1301" i="43"/>
  <c r="A1302" i="43"/>
  <c r="A1303" i="43"/>
  <c r="A1304" i="43"/>
  <c r="A1305" i="43"/>
  <c r="A1306" i="43"/>
  <c r="A1307" i="43"/>
  <c r="A1308" i="43"/>
  <c r="A1309" i="43"/>
  <c r="A1310" i="43"/>
  <c r="A1311" i="43"/>
  <c r="A1312" i="43"/>
  <c r="A1313" i="43"/>
  <c r="A1314" i="43"/>
  <c r="A1315" i="43"/>
  <c r="A1316" i="43"/>
  <c r="A1317" i="43"/>
  <c r="A1318" i="43"/>
  <c r="A1319" i="43"/>
  <c r="A1320" i="43"/>
  <c r="A1321" i="43"/>
  <c r="A1322" i="43"/>
  <c r="A1323" i="43"/>
  <c r="A1324" i="43"/>
  <c r="A1325" i="43"/>
  <c r="A1326" i="43"/>
  <c r="A1327" i="43"/>
  <c r="A1328" i="43"/>
  <c r="A1329" i="43"/>
  <c r="A1248" i="43"/>
  <c r="A1244" i="43"/>
  <c r="A1173" i="43"/>
  <c r="A1174" i="43"/>
  <c r="A1175" i="43"/>
  <c r="A1176" i="43"/>
  <c r="A1177" i="43"/>
  <c r="A1178" i="43"/>
  <c r="A1179" i="43"/>
  <c r="A1180" i="43"/>
  <c r="A1181" i="43"/>
  <c r="A1182" i="43"/>
  <c r="A1183" i="43"/>
  <c r="A1184" i="43"/>
  <c r="A1185" i="43"/>
  <c r="A1186" i="43"/>
  <c r="A1187" i="43"/>
  <c r="A1188" i="43"/>
  <c r="A1189" i="43"/>
  <c r="A1190" i="43"/>
  <c r="A1191" i="43"/>
  <c r="A1192" i="43"/>
  <c r="A1193" i="43"/>
  <c r="A1194" i="43"/>
  <c r="A1195" i="43"/>
  <c r="A1196" i="43"/>
  <c r="A1197" i="43"/>
  <c r="A1198" i="43"/>
  <c r="A1199" i="43"/>
  <c r="A1200" i="43"/>
  <c r="A1201" i="43"/>
  <c r="A1202" i="43"/>
  <c r="A1203" i="43"/>
  <c r="A1204" i="43"/>
  <c r="A1205" i="43"/>
  <c r="A1206" i="43"/>
  <c r="A1207" i="43"/>
  <c r="A1208" i="43"/>
  <c r="A1209" i="43"/>
  <c r="A1210" i="43"/>
  <c r="A1211" i="43"/>
  <c r="A1212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4" i="43"/>
  <c r="A1225" i="43"/>
  <c r="A1226" i="43"/>
  <c r="A1227" i="43"/>
  <c r="A1228" i="43"/>
  <c r="A1229" i="43"/>
  <c r="A1230" i="43"/>
  <c r="A1231" i="43"/>
  <c r="A1232" i="43"/>
  <c r="A1233" i="43"/>
  <c r="A1234" i="43"/>
  <c r="A1235" i="43"/>
  <c r="A1236" i="43"/>
  <c r="A1237" i="43"/>
  <c r="A1238" i="43"/>
  <c r="A1239" i="43"/>
  <c r="A1240" i="43"/>
  <c r="A1241" i="43"/>
  <c r="A1242" i="43"/>
  <c r="A1243" i="43"/>
  <c r="A1172" i="43"/>
  <c r="A1159" i="43"/>
  <c r="A116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64" i="43"/>
  <c r="A1065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1110" i="43"/>
  <c r="A1111" i="43"/>
  <c r="A1112" i="43"/>
  <c r="A1113" i="43"/>
  <c r="A1114" i="43"/>
  <c r="A1115" i="43"/>
  <c r="A1116" i="43"/>
  <c r="A1117" i="43"/>
  <c r="A1118" i="43"/>
  <c r="A1119" i="43"/>
  <c r="A1120" i="43"/>
  <c r="A1121" i="43"/>
  <c r="A1122" i="43"/>
  <c r="A1123" i="43"/>
  <c r="A1124" i="43"/>
  <c r="A1125" i="43"/>
  <c r="A1126" i="43"/>
  <c r="A1127" i="43"/>
  <c r="A1128" i="43"/>
  <c r="A1129" i="43"/>
  <c r="A1130" i="43"/>
  <c r="A1131" i="43"/>
  <c r="A1132" i="43"/>
  <c r="A1133" i="43"/>
  <c r="A1134" i="43"/>
  <c r="A1135" i="43"/>
  <c r="A1136" i="43"/>
  <c r="A1137" i="43"/>
  <c r="A1138" i="43"/>
  <c r="A1139" i="43"/>
  <c r="A1140" i="43"/>
  <c r="A1141" i="43"/>
  <c r="A1142" i="43"/>
  <c r="A1143" i="43"/>
  <c r="A1144" i="43"/>
  <c r="A1145" i="43"/>
  <c r="A1146" i="43"/>
  <c r="A1147" i="43"/>
  <c r="A1148" i="43"/>
  <c r="A1149" i="43"/>
  <c r="A1150" i="43"/>
  <c r="A1151" i="43"/>
  <c r="A1152" i="43"/>
  <c r="A1153" i="43"/>
  <c r="A1154" i="43"/>
  <c r="A1155" i="43"/>
  <c r="A1156" i="43"/>
  <c r="A1157" i="43"/>
  <c r="A1158" i="43"/>
  <c r="A1040" i="43"/>
  <c r="A1038" i="43"/>
  <c r="A1022" i="43"/>
  <c r="A1023" i="43"/>
  <c r="A1024" i="43"/>
  <c r="A1025" i="43"/>
  <c r="A1026" i="43"/>
  <c r="A1027" i="43"/>
  <c r="A1028" i="43"/>
  <c r="A1029" i="43"/>
  <c r="A1030" i="43"/>
  <c r="A1031" i="43"/>
  <c r="A1032" i="43"/>
  <c r="A1033" i="43"/>
  <c r="A1034" i="43"/>
  <c r="A1035" i="43"/>
  <c r="A1036" i="43"/>
  <c r="A1037" i="43"/>
  <c r="A1021" i="43"/>
  <c r="A971" i="43"/>
  <c r="A972" i="43"/>
  <c r="A973" i="43"/>
  <c r="A974" i="43"/>
  <c r="A975" i="43"/>
  <c r="A976" i="43"/>
  <c r="A977" i="43"/>
  <c r="A978" i="43"/>
  <c r="A979" i="43"/>
  <c r="A980" i="43"/>
  <c r="A981" i="43"/>
  <c r="A982" i="43"/>
  <c r="A983" i="43"/>
  <c r="A984" i="43"/>
  <c r="A985" i="43"/>
  <c r="A986" i="43"/>
  <c r="A987" i="43"/>
  <c r="A988" i="43"/>
  <c r="A989" i="43"/>
  <c r="A990" i="43"/>
  <c r="A991" i="43"/>
  <c r="A992" i="43"/>
  <c r="A993" i="43"/>
  <c r="A994" i="43"/>
  <c r="A995" i="43"/>
  <c r="A996" i="43"/>
  <c r="A997" i="43"/>
  <c r="A998" i="43"/>
  <c r="A999" i="43"/>
  <c r="A1000" i="43"/>
  <c r="A1001" i="43"/>
  <c r="A1002" i="43"/>
  <c r="A1003" i="43"/>
  <c r="A1004" i="43"/>
  <c r="A1005" i="43"/>
  <c r="A1006" i="43"/>
  <c r="A1007" i="43"/>
  <c r="A1008" i="43"/>
  <c r="A1009" i="43"/>
  <c r="A1010" i="43"/>
  <c r="A1011" i="43"/>
  <c r="A1012" i="43"/>
  <c r="A1013" i="43"/>
  <c r="A1014" i="43"/>
  <c r="A1015" i="43"/>
  <c r="A970" i="43"/>
  <c r="A956" i="43"/>
  <c r="A957" i="43"/>
  <c r="A958" i="43"/>
  <c r="A959" i="43"/>
  <c r="A960" i="43"/>
  <c r="A961" i="43"/>
  <c r="A962" i="43"/>
  <c r="A963" i="43"/>
  <c r="A964" i="43"/>
  <c r="A965" i="43"/>
  <c r="A966" i="43"/>
  <c r="A968" i="43"/>
  <c r="A955" i="43"/>
  <c r="A770" i="43"/>
  <c r="A771" i="43"/>
  <c r="A772" i="43"/>
  <c r="A773" i="43"/>
  <c r="A774" i="43"/>
  <c r="A775" i="43"/>
  <c r="A776" i="43"/>
  <c r="A777" i="43"/>
  <c r="A778" i="43"/>
  <c r="A779" i="43"/>
  <c r="A780" i="43"/>
  <c r="A781" i="43"/>
  <c r="A782" i="43"/>
  <c r="A783" i="43"/>
  <c r="A784" i="43"/>
  <c r="A785" i="43"/>
  <c r="A786" i="43"/>
  <c r="A787" i="43"/>
  <c r="A788" i="43"/>
  <c r="A789" i="43"/>
  <c r="A790" i="43"/>
  <c r="A791" i="43"/>
  <c r="A792" i="43"/>
  <c r="A793" i="43"/>
  <c r="A794" i="43"/>
  <c r="A795" i="43"/>
  <c r="A796" i="43"/>
  <c r="A797" i="43"/>
  <c r="A798" i="43"/>
  <c r="A799" i="43"/>
  <c r="A800" i="43"/>
  <c r="A801" i="43"/>
  <c r="A802" i="43"/>
  <c r="A803" i="43"/>
  <c r="A804" i="43"/>
  <c r="A805" i="43"/>
  <c r="A806" i="43"/>
  <c r="A807" i="43"/>
  <c r="A808" i="43"/>
  <c r="A809" i="43"/>
  <c r="A810" i="43"/>
  <c r="A811" i="43"/>
  <c r="A812" i="43"/>
  <c r="A813" i="43"/>
  <c r="A814" i="43"/>
  <c r="A815" i="43"/>
  <c r="A816" i="43"/>
  <c r="A817" i="43"/>
  <c r="A818" i="43"/>
  <c r="A819" i="43"/>
  <c r="A820" i="43"/>
  <c r="A821" i="43"/>
  <c r="A822" i="43"/>
  <c r="A823" i="43"/>
  <c r="A824" i="43"/>
  <c r="A825" i="43"/>
  <c r="A826" i="43"/>
  <c r="A827" i="43"/>
  <c r="A828" i="43"/>
  <c r="A829" i="43"/>
  <c r="A830" i="43"/>
  <c r="A831" i="43"/>
  <c r="A832" i="43"/>
  <c r="A833" i="43"/>
  <c r="A834" i="43"/>
  <c r="A835" i="43"/>
  <c r="A836" i="43"/>
  <c r="A837" i="43"/>
  <c r="A838" i="43"/>
  <c r="A839" i="43"/>
  <c r="A840" i="43"/>
  <c r="A841" i="43"/>
  <c r="A842" i="43"/>
  <c r="A843" i="43"/>
  <c r="A844" i="43"/>
  <c r="A845" i="43"/>
  <c r="A846" i="43"/>
  <c r="A847" i="43"/>
  <c r="A848" i="43"/>
  <c r="A849" i="43"/>
  <c r="A850" i="43"/>
  <c r="A851" i="43"/>
  <c r="A852" i="43"/>
  <c r="A853" i="43"/>
  <c r="A854" i="43"/>
  <c r="A855" i="43"/>
  <c r="A856" i="43"/>
  <c r="A857" i="43"/>
  <c r="A858" i="43"/>
  <c r="A859" i="43"/>
  <c r="A860" i="43"/>
  <c r="A861" i="43"/>
  <c r="A862" i="43"/>
  <c r="A863" i="43"/>
  <c r="A864" i="43"/>
  <c r="A865" i="43"/>
  <c r="A866" i="43"/>
  <c r="A867" i="43"/>
  <c r="A868" i="43"/>
  <c r="A869" i="43"/>
  <c r="A870" i="43"/>
  <c r="A871" i="43"/>
  <c r="A872" i="43"/>
  <c r="A873" i="43"/>
  <c r="A874" i="43"/>
  <c r="A875" i="43"/>
  <c r="A876" i="43"/>
  <c r="A877" i="43"/>
  <c r="A878" i="43"/>
  <c r="A879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910" i="43"/>
  <c r="A911" i="43"/>
  <c r="A912" i="43"/>
  <c r="A913" i="43"/>
  <c r="A914" i="43"/>
  <c r="A915" i="43"/>
  <c r="A916" i="43"/>
  <c r="A917" i="43"/>
  <c r="A918" i="43"/>
  <c r="A919" i="43"/>
  <c r="A920" i="43"/>
  <c r="A921" i="43"/>
  <c r="A922" i="43"/>
  <c r="A923" i="43"/>
  <c r="A924" i="43"/>
  <c r="A925" i="43"/>
  <c r="A926" i="43"/>
  <c r="A927" i="43"/>
  <c r="A928" i="43"/>
  <c r="A929" i="43"/>
  <c r="A930" i="43"/>
  <c r="A931" i="43"/>
  <c r="A932" i="43"/>
  <c r="A933" i="43"/>
  <c r="A934" i="43"/>
  <c r="A935" i="43"/>
  <c r="A936" i="43"/>
  <c r="A937" i="43"/>
  <c r="A938" i="43"/>
  <c r="A939" i="43"/>
  <c r="A940" i="43"/>
  <c r="A941" i="43"/>
  <c r="A942" i="43"/>
  <c r="A943" i="43"/>
  <c r="A944" i="43"/>
  <c r="A945" i="43"/>
  <c r="A946" i="43"/>
  <c r="A769" i="43"/>
  <c r="A723" i="43"/>
  <c r="A724" i="43"/>
  <c r="A725" i="43"/>
  <c r="A726" i="43"/>
  <c r="A727" i="43"/>
  <c r="A728" i="43"/>
  <c r="A729" i="43"/>
  <c r="A730" i="43"/>
  <c r="A731" i="43"/>
  <c r="A732" i="43"/>
  <c r="A733" i="43"/>
  <c r="A734" i="43"/>
  <c r="A735" i="43"/>
  <c r="A736" i="43"/>
  <c r="A737" i="43"/>
  <c r="A738" i="43"/>
  <c r="A739" i="43"/>
  <c r="A740" i="43"/>
  <c r="A741" i="43"/>
  <c r="A742" i="43"/>
  <c r="A743" i="43"/>
  <c r="A744" i="43"/>
  <c r="A745" i="43"/>
  <c r="A746" i="43"/>
  <c r="A747" i="43"/>
  <c r="A748" i="43"/>
  <c r="A749" i="43"/>
  <c r="A750" i="43"/>
  <c r="A751" i="43"/>
  <c r="A752" i="43"/>
  <c r="A753" i="43"/>
  <c r="A754" i="43"/>
  <c r="A755" i="43"/>
  <c r="A756" i="43"/>
  <c r="A757" i="43"/>
  <c r="A758" i="43"/>
  <c r="A759" i="43"/>
  <c r="A760" i="43"/>
  <c r="A761" i="43"/>
  <c r="A762" i="43"/>
  <c r="A763" i="43"/>
  <c r="A764" i="43"/>
  <c r="A765" i="43"/>
  <c r="A766" i="43"/>
  <c r="A767" i="43"/>
  <c r="A722" i="43"/>
  <c r="A717" i="43"/>
  <c r="A718" i="43"/>
  <c r="A719" i="43"/>
  <c r="A720" i="43"/>
  <c r="A716" i="43"/>
  <c r="A704" i="43"/>
  <c r="A705" i="43"/>
  <c r="A706" i="43"/>
  <c r="A707" i="43"/>
  <c r="A708" i="43"/>
  <c r="A709" i="43"/>
  <c r="A710" i="43"/>
  <c r="A711" i="43"/>
  <c r="A712" i="43"/>
  <c r="A713" i="43"/>
  <c r="A703" i="43"/>
  <c r="A698" i="43"/>
  <c r="A699" i="43"/>
  <c r="A700" i="43"/>
  <c r="A701" i="43"/>
  <c r="A697" i="43"/>
  <c r="A662" i="43"/>
  <c r="A663" i="43"/>
  <c r="A664" i="43"/>
  <c r="A665" i="43"/>
  <c r="A666" i="43"/>
  <c r="A667" i="43"/>
  <c r="A668" i="43"/>
  <c r="A669" i="43"/>
  <c r="A670" i="43"/>
  <c r="A671" i="43"/>
  <c r="A672" i="43"/>
  <c r="A673" i="43"/>
  <c r="A674" i="43"/>
  <c r="A675" i="43"/>
  <c r="A676" i="43"/>
  <c r="A677" i="43"/>
  <c r="A678" i="43"/>
  <c r="A679" i="43"/>
  <c r="A680" i="43"/>
  <c r="A681" i="43"/>
  <c r="A682" i="43"/>
  <c r="A683" i="43"/>
  <c r="A684" i="43"/>
  <c r="A685" i="43"/>
  <c r="A686" i="43"/>
  <c r="A687" i="43"/>
  <c r="A688" i="43"/>
  <c r="A689" i="43"/>
  <c r="A690" i="43"/>
  <c r="A691" i="43"/>
  <c r="A692" i="43"/>
  <c r="A661" i="43"/>
  <c r="A658" i="43"/>
  <c r="A622" i="43"/>
  <c r="A623" i="43"/>
  <c r="A624" i="43"/>
  <c r="A625" i="43"/>
  <c r="A626" i="43"/>
  <c r="A627" i="43"/>
  <c r="A628" i="43"/>
  <c r="A629" i="43"/>
  <c r="A630" i="43"/>
  <c r="A631" i="43"/>
  <c r="A632" i="43"/>
  <c r="A633" i="43"/>
  <c r="A634" i="43"/>
  <c r="A635" i="43"/>
  <c r="A636" i="43"/>
  <c r="A637" i="43"/>
  <c r="A638" i="43"/>
  <c r="A639" i="43"/>
  <c r="A640" i="43"/>
  <c r="A641" i="43"/>
  <c r="A642" i="43"/>
  <c r="A643" i="43"/>
  <c r="A644" i="43"/>
  <c r="A645" i="43"/>
  <c r="A646" i="43"/>
  <c r="A647" i="43"/>
  <c r="A648" i="43"/>
  <c r="A649" i="43"/>
  <c r="A650" i="43"/>
  <c r="A651" i="43"/>
  <c r="A652" i="43"/>
  <c r="A653" i="43"/>
  <c r="A654" i="43"/>
  <c r="A655" i="43"/>
  <c r="A621" i="43"/>
  <c r="A618" i="43"/>
  <c r="A619" i="43"/>
  <c r="A617" i="43"/>
  <c r="A611" i="43"/>
  <c r="A612" i="43"/>
  <c r="A613" i="43"/>
  <c r="A614" i="43"/>
  <c r="A615" i="43"/>
  <c r="A610" i="43"/>
  <c r="A596" i="43"/>
  <c r="A597" i="43"/>
  <c r="A598" i="43"/>
  <c r="A599" i="43"/>
  <c r="A600" i="43"/>
  <c r="A601" i="43"/>
  <c r="A602" i="43"/>
  <c r="A603" i="43"/>
  <c r="A604" i="43"/>
  <c r="A605" i="43"/>
  <c r="A606" i="43"/>
  <c r="A607" i="43"/>
  <c r="A608" i="43"/>
  <c r="A595" i="43"/>
  <c r="A591" i="43"/>
  <c r="A592" i="43"/>
  <c r="A593" i="43"/>
  <c r="A590" i="43"/>
  <c r="A584" i="43"/>
  <c r="A585" i="43"/>
  <c r="A586" i="43"/>
  <c r="A587" i="43"/>
  <c r="A588" i="43"/>
  <c r="A583" i="43"/>
  <c r="A573" i="43"/>
  <c r="A574" i="43"/>
  <c r="A575" i="43"/>
  <c r="A576" i="43"/>
  <c r="A577" i="43"/>
  <c r="A578" i="43"/>
  <c r="A579" i="43"/>
  <c r="A580" i="43"/>
  <c r="A581" i="43"/>
  <c r="A570" i="43"/>
  <c r="A571" i="43"/>
  <c r="A569" i="43"/>
  <c r="A560" i="43"/>
  <c r="A561" i="43"/>
  <c r="A562" i="43"/>
  <c r="A563" i="43"/>
  <c r="A564" i="43"/>
  <c r="A565" i="43"/>
  <c r="A566" i="43"/>
  <c r="A567" i="43"/>
  <c r="A559" i="43"/>
  <c r="A557" i="43"/>
  <c r="A554" i="43"/>
  <c r="A514" i="43"/>
  <c r="A515" i="43"/>
  <c r="A516" i="43"/>
  <c r="A517" i="43"/>
  <c r="A518" i="43"/>
  <c r="A519" i="43"/>
  <c r="A520" i="43"/>
  <c r="A521" i="43"/>
  <c r="A522" i="43"/>
  <c r="A523" i="43"/>
  <c r="A524" i="43"/>
  <c r="A525" i="43"/>
  <c r="A526" i="43"/>
  <c r="A527" i="43"/>
  <c r="A528" i="43"/>
  <c r="A529" i="43"/>
  <c r="A530" i="43"/>
  <c r="A531" i="43"/>
  <c r="A532" i="43"/>
  <c r="A533" i="43"/>
  <c r="A534" i="43"/>
  <c r="A535" i="43"/>
  <c r="A536" i="43"/>
  <c r="A537" i="43"/>
  <c r="A538" i="43"/>
  <c r="A539" i="43"/>
  <c r="A540" i="43"/>
  <c r="A541" i="43"/>
  <c r="A542" i="43"/>
  <c r="A543" i="43"/>
  <c r="A544" i="43"/>
  <c r="A545" i="43"/>
  <c r="A546" i="43"/>
  <c r="A547" i="43"/>
  <c r="A548" i="43"/>
  <c r="A549" i="43"/>
  <c r="A550" i="43"/>
  <c r="A551" i="43"/>
  <c r="A552" i="43"/>
  <c r="A553" i="43"/>
  <c r="A513" i="43"/>
  <c r="A493" i="43"/>
  <c r="A494" i="43"/>
  <c r="A495" i="43"/>
  <c r="A496" i="43"/>
  <c r="A497" i="43"/>
  <c r="A498" i="43"/>
  <c r="A499" i="43"/>
  <c r="A500" i="43"/>
  <c r="A501" i="43"/>
  <c r="A502" i="43"/>
  <c r="A503" i="43"/>
  <c r="A504" i="43"/>
  <c r="A505" i="43"/>
  <c r="A506" i="43"/>
  <c r="A507" i="43"/>
  <c r="A508" i="43"/>
  <c r="A509" i="43"/>
  <c r="A511" i="43"/>
  <c r="A492" i="43"/>
  <c r="A375" i="43"/>
  <c r="A376" i="43"/>
  <c r="A377" i="43"/>
  <c r="A378" i="43"/>
  <c r="A379" i="43"/>
  <c r="A380" i="43"/>
  <c r="A381" i="43"/>
  <c r="A382" i="43"/>
  <c r="A383" i="43"/>
  <c r="A384" i="43"/>
  <c r="A385" i="43"/>
  <c r="A386" i="43"/>
  <c r="A387" i="43"/>
  <c r="A388" i="43"/>
  <c r="A389" i="43"/>
  <c r="A390" i="43"/>
  <c r="A391" i="43"/>
  <c r="A392" i="43"/>
  <c r="A393" i="43"/>
  <c r="A394" i="43"/>
  <c r="A395" i="43"/>
  <c r="A396" i="43"/>
  <c r="A397" i="43"/>
  <c r="A398" i="43"/>
  <c r="A399" i="43"/>
  <c r="A400" i="43"/>
  <c r="A401" i="43"/>
  <c r="A402" i="43"/>
  <c r="A403" i="43"/>
  <c r="A404" i="43"/>
  <c r="A405" i="43"/>
  <c r="A406" i="43"/>
  <c r="A407" i="43"/>
  <c r="A408" i="43"/>
  <c r="A409" i="43"/>
  <c r="A410" i="43"/>
  <c r="A411" i="43"/>
  <c r="A412" i="43"/>
  <c r="A413" i="43"/>
  <c r="A414" i="43"/>
  <c r="A415" i="43"/>
  <c r="A416" i="43"/>
  <c r="A417" i="43"/>
  <c r="A418" i="43"/>
  <c r="A419" i="43"/>
  <c r="A420" i="43"/>
  <c r="A421" i="43"/>
  <c r="A422" i="43"/>
  <c r="A423" i="43"/>
  <c r="A424" i="43"/>
  <c r="A425" i="43"/>
  <c r="A426" i="43"/>
  <c r="A427" i="43"/>
  <c r="A428" i="43"/>
  <c r="A429" i="43"/>
  <c r="A430" i="43"/>
  <c r="A431" i="43"/>
  <c r="A432" i="43"/>
  <c r="A433" i="43"/>
  <c r="A434" i="43"/>
  <c r="A435" i="43"/>
  <c r="A436" i="43"/>
  <c r="A437" i="43"/>
  <c r="A438" i="43"/>
  <c r="A439" i="43"/>
  <c r="A440" i="43"/>
  <c r="A441" i="43"/>
  <c r="A442" i="43"/>
  <c r="A443" i="43"/>
  <c r="A444" i="43"/>
  <c r="A445" i="43"/>
  <c r="A446" i="43"/>
  <c r="A447" i="43"/>
  <c r="A448" i="43"/>
  <c r="A449" i="43"/>
  <c r="A450" i="43"/>
  <c r="A451" i="43"/>
  <c r="A452" i="43"/>
  <c r="A453" i="43"/>
  <c r="A454" i="43"/>
  <c r="A455" i="43"/>
  <c r="A456" i="43"/>
  <c r="A457" i="43"/>
  <c r="A458" i="43"/>
  <c r="A459" i="43"/>
  <c r="A460" i="43"/>
  <c r="A461" i="43"/>
  <c r="A462" i="43"/>
  <c r="A463" i="43"/>
  <c r="A464" i="43"/>
  <c r="A465" i="43"/>
  <c r="A466" i="43"/>
  <c r="A467" i="43"/>
  <c r="A468" i="43"/>
  <c r="A469" i="43"/>
  <c r="A470" i="43"/>
  <c r="A471" i="43"/>
  <c r="A472" i="43"/>
  <c r="A473" i="43"/>
  <c r="A474" i="43"/>
  <c r="A475" i="43"/>
  <c r="A476" i="43"/>
  <c r="A477" i="43"/>
  <c r="A478" i="43"/>
  <c r="A479" i="43"/>
  <c r="A480" i="43"/>
  <c r="A481" i="43"/>
  <c r="A482" i="43"/>
  <c r="A483" i="43"/>
  <c r="A484" i="43"/>
  <c r="A374" i="43"/>
  <c r="A347" i="43"/>
  <c r="A348" i="43"/>
  <c r="A349" i="43"/>
  <c r="A350" i="43"/>
  <c r="A351" i="43"/>
  <c r="A352" i="43"/>
  <c r="A353" i="43"/>
  <c r="A354" i="43"/>
  <c r="A355" i="43"/>
  <c r="A356" i="43"/>
  <c r="A357" i="43"/>
  <c r="A358" i="43"/>
  <c r="A359" i="43"/>
  <c r="A360" i="43"/>
  <c r="A361" i="43"/>
  <c r="A362" i="43"/>
  <c r="A363" i="43"/>
  <c r="A364" i="43"/>
  <c r="A365" i="43"/>
  <c r="A366" i="43"/>
  <c r="A367" i="43"/>
  <c r="A368" i="43"/>
  <c r="A369" i="43"/>
  <c r="A370" i="43"/>
  <c r="A346" i="43"/>
  <c r="A210" i="43"/>
  <c r="A211" i="43"/>
  <c r="A212" i="43"/>
  <c r="A213" i="43"/>
  <c r="A214" i="43"/>
  <c r="A215" i="43"/>
  <c r="A216" i="43"/>
  <c r="A217" i="43"/>
  <c r="A218" i="43"/>
  <c r="A219" i="43"/>
  <c r="A220" i="43"/>
  <c r="A221" i="43"/>
  <c r="A222" i="43"/>
  <c r="A223" i="43"/>
  <c r="A224" i="43"/>
  <c r="A225" i="43"/>
  <c r="A226" i="43"/>
  <c r="A227" i="43"/>
  <c r="A228" i="43"/>
  <c r="A229" i="43"/>
  <c r="A230" i="43"/>
  <c r="A231" i="43"/>
  <c r="A232" i="43"/>
  <c r="A233" i="43"/>
  <c r="A234" i="43"/>
  <c r="A235" i="43"/>
  <c r="A236" i="43"/>
  <c r="A237" i="43"/>
  <c r="A238" i="43"/>
  <c r="A239" i="43"/>
  <c r="A240" i="43"/>
  <c r="A241" i="43"/>
  <c r="A242" i="43"/>
  <c r="A243" i="43"/>
  <c r="A244" i="43"/>
  <c r="A245" i="43"/>
  <c r="A246" i="43"/>
  <c r="A247" i="43"/>
  <c r="A248" i="43"/>
  <c r="A249" i="43"/>
  <c r="A250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8" i="43"/>
  <c r="A289" i="43"/>
  <c r="A290" i="43"/>
  <c r="A291" i="43"/>
  <c r="A292" i="43"/>
  <c r="A293" i="43"/>
  <c r="A294" i="43"/>
  <c r="A295" i="43"/>
  <c r="A296" i="43"/>
  <c r="A297" i="43"/>
  <c r="A298" i="43"/>
  <c r="A299" i="43"/>
  <c r="A300" i="43"/>
  <c r="A301" i="43"/>
  <c r="A302" i="43"/>
  <c r="A303" i="43"/>
  <c r="A304" i="43"/>
  <c r="A305" i="43"/>
  <c r="A306" i="43"/>
  <c r="A307" i="43"/>
  <c r="A308" i="43"/>
  <c r="A309" i="43"/>
  <c r="A310" i="43"/>
  <c r="A311" i="43"/>
  <c r="A312" i="43"/>
  <c r="A313" i="43"/>
  <c r="A314" i="43"/>
  <c r="A315" i="43"/>
  <c r="A316" i="43"/>
  <c r="A317" i="43"/>
  <c r="A318" i="43"/>
  <c r="A319" i="43"/>
  <c r="A320" i="43"/>
  <c r="A321" i="43"/>
  <c r="A322" i="43"/>
  <c r="A323" i="43"/>
  <c r="A324" i="43"/>
  <c r="A325" i="43"/>
  <c r="A326" i="43"/>
  <c r="A327" i="43"/>
  <c r="A328" i="43"/>
  <c r="A329" i="43"/>
  <c r="A330" i="43"/>
  <c r="A331" i="43"/>
  <c r="A209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6" i="43"/>
  <c r="F513" i="43" l="1"/>
</calcChain>
</file>

<file path=xl/sharedStrings.xml><?xml version="1.0" encoding="utf-8"?>
<sst xmlns="http://schemas.openxmlformats.org/spreadsheetml/2006/main" count="7260" uniqueCount="2511">
  <si>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</si>
  <si>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</si>
  <si>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</si>
  <si>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</si>
  <si>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</si>
  <si>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</si>
  <si>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</si>
  <si>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</si>
  <si>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</si>
  <si>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</si>
  <si>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</si>
  <si>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</si>
  <si>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</si>
  <si>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</si>
  <si>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</si>
  <si>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</si>
  <si>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</si>
  <si>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</si>
  <si>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</si>
  <si>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</si>
  <si>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</si>
  <si>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</si>
  <si>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</si>
  <si>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</si>
  <si>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</si>
  <si>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</si>
  <si>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</si>
  <si>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</si>
  <si>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</si>
  <si>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</si>
  <si>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</si>
  <si>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</si>
  <si>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</si>
  <si>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</si>
  <si>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</si>
  <si>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</si>
  <si>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</si>
  <si>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</si>
  <si>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</si>
  <si>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</si>
  <si>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</si>
  <si>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</si>
  <si>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</si>
  <si>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</si>
  <si>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</si>
  <si>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</si>
  <si>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</si>
  <si>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</si>
  <si>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</si>
  <si>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</si>
  <si>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</si>
  <si>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</si>
  <si>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</si>
  <si>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</si>
  <si>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</si>
  <si>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</si>
  <si>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</si>
  <si>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</si>
  <si>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</si>
  <si>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</si>
  <si>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</si>
  <si>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</si>
  <si>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</si>
  <si>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</si>
  <si>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</si>
  <si>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</si>
  <si>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</si>
  <si>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</si>
  <si>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</si>
  <si>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</si>
  <si>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</si>
  <si>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</si>
  <si>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</si>
  <si>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</si>
  <si>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</si>
  <si>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</si>
  <si>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</si>
  <si>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</si>
  <si>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</si>
  <si>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</si>
  <si>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</si>
  <si>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</si>
  <si>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</si>
  <si>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</si>
  <si>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</si>
  <si>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</si>
  <si>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</si>
  <si>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</si>
  <si>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</si>
  <si>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</si>
  <si>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</si>
  <si>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</si>
  <si>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</si>
  <si>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</si>
  <si>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</si>
  <si>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</si>
  <si>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</si>
  <si>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</si>
  <si>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</si>
  <si>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</si>
  <si>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</si>
  <si>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</si>
  <si>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</si>
  <si>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</si>
  <si>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</si>
  <si>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</si>
  <si>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</si>
  <si>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</si>
  <si>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</si>
  <si>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</si>
  <si>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</si>
  <si>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</si>
  <si>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</si>
  <si>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</si>
  <si>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</si>
  <si>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</si>
  <si>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</si>
  <si>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</si>
  <si>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</si>
  <si>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</si>
  <si>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</si>
  <si>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</si>
  <si>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</si>
  <si>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</si>
  <si>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</si>
  <si>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</si>
  <si>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</si>
  <si>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</si>
  <si>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</si>
  <si>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</si>
  <si>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</si>
  <si>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</si>
  <si>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</si>
  <si>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</si>
  <si>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</si>
  <si>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</si>
  <si>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</si>
  <si>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</si>
  <si>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</si>
  <si>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</si>
  <si>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</si>
  <si>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</si>
  <si>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</si>
  <si>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</si>
  <si>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</si>
  <si>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</si>
  <si>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</si>
  <si>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</si>
  <si>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</si>
  <si>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</si>
  <si>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</si>
  <si>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</si>
  <si>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</si>
  <si>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</si>
  <si>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</si>
  <si>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</si>
  <si>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</si>
  <si>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</si>
  <si>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</si>
  <si>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</si>
  <si>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</si>
  <si>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</si>
  <si>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</si>
  <si>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</si>
  <si>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</si>
  <si>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</si>
  <si>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</si>
  <si>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</si>
  <si>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</si>
  <si>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</si>
  <si>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</si>
  <si>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</si>
  <si>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</si>
  <si>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</si>
  <si>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</si>
  <si>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</si>
  <si>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</si>
  <si>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</si>
  <si>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</si>
  <si>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</si>
  <si>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</si>
  <si>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</si>
  <si>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</si>
  <si>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</si>
  <si>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</si>
  <si>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</si>
  <si>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</si>
  <si>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</si>
  <si>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</si>
  <si>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</si>
  <si>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</si>
  <si>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</si>
  <si>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</si>
  <si>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</si>
  <si>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</si>
  <si>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</si>
  <si>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</si>
  <si>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</si>
  <si>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</si>
  <si>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</si>
  <si>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</si>
  <si>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</si>
  <si>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</si>
  <si>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</si>
  <si>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</si>
  <si>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</si>
  <si>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</si>
  <si>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</si>
  <si>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</si>
  <si>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</si>
  <si>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</si>
  <si>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</si>
  <si>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</si>
  <si>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</si>
  <si>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</si>
  <si>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</si>
  <si>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</si>
  <si>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</si>
  <si>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</si>
  <si>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</si>
  <si>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</si>
  <si>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</si>
  <si>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</si>
  <si>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</si>
  <si>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</si>
  <si>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</si>
  <si>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</si>
  <si>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</si>
  <si>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</si>
  <si>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</si>
  <si>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</si>
  <si>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</si>
  <si>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</si>
  <si>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</si>
  <si>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</si>
  <si>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</si>
  <si>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</si>
  <si>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</si>
  <si>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</si>
  <si>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</si>
  <si>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</si>
  <si>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</si>
  <si>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</si>
  <si>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</si>
  <si>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</si>
  <si>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</si>
  <si>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</si>
  <si>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</si>
  <si>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</si>
  <si>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</si>
  <si>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</si>
  <si>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</si>
  <si>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</si>
  <si>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</si>
  <si>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</si>
  <si>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</si>
  <si>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</si>
  <si>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</si>
  <si>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</si>
  <si>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</si>
  <si>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</si>
  <si>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</si>
  <si>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</si>
  <si>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</si>
  <si>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</si>
  <si>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</si>
  <si>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</si>
  <si>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</si>
  <si>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</si>
  <si>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</si>
  <si>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</si>
  <si>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</si>
  <si>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</si>
  <si>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</si>
  <si>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</si>
  <si>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</si>
  <si>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</si>
  <si>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</si>
  <si>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</si>
  <si>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</si>
  <si>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</si>
  <si>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</si>
  <si>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</si>
  <si>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</si>
  <si>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</si>
  <si>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</si>
  <si>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</si>
  <si>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</si>
  <si>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</si>
  <si>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</si>
  <si>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</si>
  <si>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</si>
  <si>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</si>
  <si>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</si>
  <si>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</si>
  <si>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</si>
  <si>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</si>
  <si>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</si>
  <si>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</si>
  <si>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</si>
  <si>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</si>
  <si>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</si>
  <si>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</si>
  <si>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</si>
  <si>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</si>
  <si>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</si>
  <si>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</si>
  <si>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</si>
  <si>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</si>
  <si>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</si>
  <si>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</si>
  <si>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</si>
  <si>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</si>
  <si>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</si>
  <si>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</si>
  <si>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</si>
  <si>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</si>
  <si>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</si>
  <si>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</si>
  <si>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</si>
  <si>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</si>
  <si>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</si>
  <si>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</si>
  <si>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</si>
  <si>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</si>
  <si>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</si>
  <si>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</si>
  <si>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</si>
  <si>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</si>
  <si>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</si>
  <si>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</si>
  <si>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</si>
  <si>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</si>
  <si>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</si>
  <si>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</si>
  <si>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</si>
  <si>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</si>
  <si>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</si>
  <si>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</si>
  <si>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</si>
  <si>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</si>
  <si>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</si>
  <si>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</si>
  <si>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</si>
  <si>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</si>
  <si>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</si>
  <si>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</si>
  <si>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</si>
  <si>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</si>
  <si>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</si>
  <si>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</si>
  <si>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</si>
  <si>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</si>
  <si>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</si>
  <si>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</si>
  <si>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</si>
  <si>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</si>
  <si>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</si>
  <si>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</si>
  <si>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</si>
  <si>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</si>
  <si>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</si>
  <si>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</si>
  <si>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</si>
  <si>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</si>
  <si>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</si>
  <si>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</si>
  <si>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</si>
  <si>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</si>
  <si>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</si>
  <si>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</si>
  <si>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</si>
  <si>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</si>
  <si>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</si>
  <si>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</si>
  <si>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</si>
  <si>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</si>
  <si>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</si>
  <si>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</si>
  <si>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</si>
  <si>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</si>
  <si>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</si>
  <si>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</si>
  <si>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</si>
  <si>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</si>
  <si>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</si>
  <si>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</si>
  <si>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</si>
  <si>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</si>
  <si>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</si>
  <si>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</si>
  <si>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</si>
  <si>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</si>
  <si>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</si>
  <si>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</si>
  <si>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</si>
  <si>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</si>
  <si>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</si>
  <si>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</si>
  <si>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</si>
  <si>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</si>
  <si>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</si>
  <si>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</si>
  <si>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</si>
  <si>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</si>
  <si>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</si>
  <si>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</si>
  <si>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</si>
  <si>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</si>
  <si>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</si>
  <si>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</si>
  <si>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</si>
  <si>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</si>
  <si>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</si>
  <si>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</si>
  <si>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</si>
  <si>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</si>
  <si>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</si>
  <si>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</si>
  <si>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</si>
  <si>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</si>
  <si>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</si>
  <si>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</si>
  <si>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</si>
  <si>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</si>
  <si>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</si>
  <si>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</si>
  <si>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</si>
  <si>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</si>
  <si>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</si>
  <si>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</si>
  <si>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</si>
  <si>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</si>
  <si>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</si>
  <si>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</si>
  <si>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</si>
  <si>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</si>
  <si>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</si>
  <si>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</si>
  <si>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</si>
  <si>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</si>
  <si>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</si>
  <si>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</si>
  <si>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</si>
  <si>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</si>
  <si>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</si>
  <si>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</si>
  <si>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</si>
  <si>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</si>
  <si>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</si>
  <si>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</si>
  <si>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</si>
  <si>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</si>
  <si>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</si>
  <si>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</si>
  <si>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</si>
  <si>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</si>
  <si>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</si>
  <si>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</si>
  <si>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</si>
  <si>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</si>
  <si>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</si>
  <si>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</si>
  <si>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</si>
  <si>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</si>
  <si>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</si>
  <si>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</si>
  <si>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</si>
  <si>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</si>
  <si>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</si>
  <si>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</si>
  <si>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</si>
  <si>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</si>
  <si>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</si>
  <si>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</si>
  <si>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</si>
  <si>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</si>
  <si>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</si>
  <si>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</si>
  <si>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</si>
  <si>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</si>
  <si>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</si>
  <si>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</si>
  <si>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</si>
  <si>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</si>
  <si>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</si>
  <si>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</si>
  <si>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</si>
  <si>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</si>
  <si>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</si>
  <si>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</si>
  <si>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</si>
  <si>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</si>
  <si>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</si>
  <si>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</si>
  <si>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</si>
  <si>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</si>
  <si>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</si>
  <si>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</si>
  <si>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</si>
  <si>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</si>
  <si>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</si>
  <si>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</si>
  <si>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</si>
  <si>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</si>
  <si>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</si>
  <si>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</si>
  <si>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</si>
  <si>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</si>
  <si>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</si>
  <si>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</si>
  <si>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</si>
  <si>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</si>
  <si>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</si>
  <si>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</si>
  <si>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</si>
  <si>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</si>
  <si>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</si>
  <si>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</si>
  <si>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</si>
  <si>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</si>
  <si>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</si>
  <si>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</si>
  <si>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</si>
  <si>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</si>
  <si>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</si>
  <si>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</si>
  <si>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</si>
  <si>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</si>
  <si>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</si>
  <si>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</si>
  <si>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</si>
  <si>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</si>
  <si>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</si>
  <si>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</si>
  <si>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</si>
  <si>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</si>
  <si>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</si>
  <si>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</si>
  <si>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</si>
  <si>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</si>
  <si>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</si>
  <si>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</si>
  <si>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</si>
  <si>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</si>
  <si>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</si>
  <si>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</si>
  <si>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</si>
  <si>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</si>
  <si>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</si>
  <si>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</si>
  <si>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</si>
  <si>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</si>
  <si>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</si>
  <si>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</si>
  <si>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</si>
  <si>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</si>
  <si>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</si>
  <si>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</si>
  <si>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</si>
  <si>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</si>
  <si>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</si>
  <si>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</si>
  <si>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</si>
  <si>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</si>
  <si>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</si>
  <si>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</si>
  <si>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</si>
  <si>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</si>
  <si>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</si>
  <si>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</si>
  <si>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</si>
  <si>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</si>
  <si>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</si>
  <si>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</si>
  <si>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</si>
  <si>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</si>
  <si>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</si>
  <si>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</si>
  <si>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</si>
  <si>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</si>
  <si>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</si>
  <si>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</si>
  <si>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</si>
  <si>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</si>
  <si>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</si>
  <si>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</si>
  <si>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</si>
  <si>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</si>
  <si>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</si>
  <si>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</si>
  <si>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</si>
  <si>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</si>
  <si>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</si>
  <si>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</si>
  <si>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</si>
  <si>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</si>
  <si>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</si>
  <si>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</si>
  <si>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</si>
  <si>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</si>
  <si>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</si>
  <si>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</si>
  <si>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</si>
  <si>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</si>
  <si>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</si>
  <si>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</si>
  <si>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</si>
  <si>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</si>
  <si>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</si>
  <si>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</si>
  <si>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</si>
  <si>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</si>
  <si>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</si>
  <si>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</si>
  <si>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</si>
  <si>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</si>
  <si>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</si>
  <si>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</si>
  <si>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</si>
  <si>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</si>
  <si>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</si>
  <si>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</si>
  <si>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</si>
  <si>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</si>
  <si>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</si>
  <si>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</si>
  <si>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</si>
  <si>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</si>
  <si>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</si>
  <si>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</si>
  <si>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</si>
  <si>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</si>
  <si>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</si>
  <si>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</si>
  <si>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</si>
  <si>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</si>
  <si>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</si>
  <si>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</si>
  <si>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</si>
  <si>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</si>
  <si>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</si>
  <si>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</si>
  <si>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</si>
  <si>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</si>
  <si>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</si>
  <si>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</si>
  <si>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</si>
  <si>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</si>
  <si>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</si>
  <si>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</si>
  <si>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</si>
  <si>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</si>
  <si>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</si>
  <si>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</si>
  <si>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</si>
  <si>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</si>
  <si>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</si>
  <si>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</si>
  <si>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</si>
  <si>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</si>
  <si>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</si>
  <si>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</si>
  <si>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</si>
  <si>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</si>
  <si>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</si>
  <si>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</si>
  <si>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</si>
  <si>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</si>
  <si>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</si>
  <si>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</si>
  <si>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</si>
  <si>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</si>
  <si>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</si>
  <si>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</si>
  <si>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</si>
  <si>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</si>
  <si>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</si>
  <si>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</si>
  <si>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</si>
  <si>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</si>
  <si>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</si>
  <si>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</si>
  <si>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</si>
  <si>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</si>
  <si>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</si>
  <si>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</si>
  <si>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</si>
  <si>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</si>
  <si>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</si>
  <si>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</si>
  <si>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</si>
  <si>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</si>
  <si>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</si>
  <si>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</si>
  <si>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</si>
  <si>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</si>
  <si>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</si>
  <si>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</si>
  <si>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</si>
  <si>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</si>
  <si>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</si>
  <si>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</si>
  <si>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</si>
  <si>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</si>
  <si>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</si>
  <si>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</si>
  <si>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</si>
  <si>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</si>
  <si>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</si>
  <si>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</si>
  <si>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</si>
  <si>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</si>
  <si>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</si>
  <si>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</si>
  <si>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</si>
  <si>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</si>
  <si>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</si>
  <si>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</si>
  <si>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</si>
  <si>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</si>
  <si>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</si>
  <si>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</si>
  <si>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</si>
  <si>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</si>
  <si>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</si>
  <si>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</si>
  <si>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</si>
  <si>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</si>
  <si>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</si>
  <si>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</si>
  <si>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</si>
  <si>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</si>
  <si>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</si>
  <si>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</si>
  <si>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</si>
  <si>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</si>
  <si>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</si>
  <si>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</si>
  <si>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</si>
  <si>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</si>
  <si>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</si>
  <si>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</si>
  <si>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</si>
  <si>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</si>
  <si>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</si>
  <si>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</si>
  <si>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</si>
  <si>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</si>
  <si>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</si>
  <si>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</si>
  <si>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</si>
  <si>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</si>
  <si>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</si>
  <si>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</si>
  <si>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</si>
  <si>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</si>
  <si>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</si>
  <si>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</si>
  <si>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</si>
  <si>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</si>
  <si>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</si>
  <si>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</si>
  <si>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</si>
  <si>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</si>
  <si>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</si>
  <si>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</si>
  <si>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</si>
  <si>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</si>
  <si>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</si>
  <si>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</si>
  <si>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</si>
  <si>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</si>
  <si>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</si>
  <si>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</si>
  <si>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</si>
  <si>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</si>
  <si>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</si>
  <si>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</si>
  <si>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</si>
  <si>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</si>
  <si>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</si>
  <si>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</si>
  <si>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</si>
  <si>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</si>
  <si>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</si>
  <si>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</si>
  <si>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</si>
  <si>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</si>
  <si>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</si>
  <si>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</si>
  <si>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</si>
  <si>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</si>
  <si>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</si>
  <si>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</si>
  <si>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</si>
  <si>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</si>
  <si>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</si>
  <si>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</si>
  <si>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</si>
  <si>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</si>
  <si>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</si>
  <si>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</si>
  <si>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</si>
  <si>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</si>
  <si>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</si>
  <si>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</si>
  <si>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</si>
  <si>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</si>
  <si>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</si>
  <si>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</si>
  <si>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</si>
  <si>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</si>
  <si>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</si>
  <si>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</si>
  <si>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</si>
  <si>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</si>
  <si>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</si>
  <si>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</si>
  <si>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</si>
  <si>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</si>
  <si>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</si>
  <si>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</si>
  <si>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</si>
  <si>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</si>
  <si>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</si>
  <si>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</si>
  <si>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</si>
  <si>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</si>
  <si>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</si>
  <si>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</si>
  <si>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</si>
  <si>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</si>
  <si>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</si>
  <si>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</si>
  <si>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</si>
  <si>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</si>
  <si>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</si>
  <si>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</si>
  <si>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</si>
  <si>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</si>
  <si>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</si>
  <si>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</si>
  <si>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</si>
  <si>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</si>
  <si>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</si>
  <si>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</si>
  <si>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</si>
  <si>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</si>
  <si>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</si>
  <si>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</si>
  <si>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</si>
  <si>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</si>
  <si>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</si>
  <si>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</si>
  <si>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</si>
  <si>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</si>
  <si>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</si>
  <si>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</si>
  <si>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</si>
  <si>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</si>
  <si>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</si>
  <si>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</si>
  <si>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</si>
  <si>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</si>
  <si>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</si>
  <si>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</si>
  <si>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</si>
  <si>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</si>
  <si>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</si>
  <si>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</si>
  <si>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</si>
  <si>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</si>
  <si>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</si>
  <si>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</si>
  <si>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</si>
  <si>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</si>
  <si>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</si>
  <si>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</si>
  <si>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</si>
  <si>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</si>
  <si>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</si>
  <si>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</si>
  <si>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</si>
  <si>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</si>
  <si>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</si>
  <si>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</si>
  <si>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</si>
  <si>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</si>
  <si>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</si>
  <si>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</si>
  <si>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</si>
  <si>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</si>
  <si>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</si>
  <si>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</si>
  <si>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</si>
  <si>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</si>
  <si>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</si>
  <si>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</si>
  <si>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</si>
  <si>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</si>
  <si>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</si>
  <si>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</si>
  <si>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</si>
  <si>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</si>
  <si>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</si>
  <si>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</si>
  <si>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</si>
  <si>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</si>
  <si>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</si>
  <si>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</si>
  <si>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</si>
  <si>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</si>
  <si>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</si>
  <si>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</si>
  <si>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</si>
  <si>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</si>
  <si>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</si>
  <si>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</si>
  <si>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</si>
  <si>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</si>
  <si>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</si>
  <si>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</si>
  <si>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</si>
  <si>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</si>
  <si>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</si>
  <si>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</si>
  <si>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</si>
  <si>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</si>
  <si>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</si>
  <si>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</si>
  <si>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</si>
  <si>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</si>
  <si>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</si>
  <si>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</si>
  <si>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</si>
  <si>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</si>
  <si>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</si>
  <si>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</si>
  <si>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</si>
  <si>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</si>
  <si>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</si>
  <si>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</si>
  <si>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</si>
  <si>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</si>
  <si>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</si>
  <si>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</si>
  <si>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</si>
  <si>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</si>
  <si>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</si>
  <si>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</si>
  <si>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</si>
  <si>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</si>
  <si>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</si>
  <si>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</si>
  <si>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</si>
  <si>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</si>
  <si>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</si>
  <si>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</si>
  <si>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</si>
  <si>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</si>
  <si>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</si>
  <si>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</si>
  <si>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</si>
  <si>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</si>
  <si>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</si>
  <si>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</si>
  <si>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</si>
  <si>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</si>
  <si>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</si>
  <si>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</si>
  <si>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</si>
  <si>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</si>
  <si>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</si>
  <si>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</si>
  <si>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</si>
  <si>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</si>
  <si>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</si>
  <si>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</si>
  <si>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</si>
  <si>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</si>
  <si>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</si>
  <si>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</si>
  <si>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</si>
  <si>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</si>
  <si>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</si>
  <si>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</si>
  <si>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</si>
  <si>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</si>
  <si>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</si>
  <si>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</si>
  <si>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</si>
  <si>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</si>
  <si>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</si>
  <si>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</si>
  <si>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</si>
  <si>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</si>
  <si>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</si>
  <si>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</si>
  <si>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</si>
  <si>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</si>
  <si>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</si>
  <si>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</si>
  <si>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</si>
  <si>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</si>
  <si>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</si>
  <si>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</si>
  <si>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</si>
  <si>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</si>
  <si>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</si>
  <si>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</si>
  <si>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</si>
  <si>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</si>
  <si>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</si>
  <si>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</si>
  <si>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</si>
  <si>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</si>
  <si>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</si>
  <si>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</si>
  <si>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</si>
  <si>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</si>
  <si>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</si>
  <si>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</si>
  <si>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</si>
  <si>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</si>
  <si>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</si>
  <si>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</si>
  <si>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</si>
  <si>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</si>
  <si>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</si>
  <si>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</si>
  <si>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</si>
  <si>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</si>
  <si>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</si>
  <si>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</si>
  <si>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</si>
  <si>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</si>
  <si>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</si>
  <si>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</si>
  <si>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</si>
  <si>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</si>
  <si>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</si>
  <si>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</si>
  <si>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</si>
  <si>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</si>
  <si>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</si>
  <si>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</si>
  <si>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</si>
  <si>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</si>
  <si>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</si>
  <si>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</si>
  <si>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</si>
  <si>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</si>
  <si>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</si>
  <si>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</si>
  <si>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</si>
  <si>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</si>
  <si>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</si>
  <si>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</si>
  <si>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</si>
  <si>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</si>
  <si>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</si>
  <si>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</si>
  <si>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</si>
  <si>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</si>
  <si>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</si>
  <si>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</si>
  <si>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</si>
  <si>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</si>
  <si>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</si>
  <si>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</si>
  <si>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</si>
  <si>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</si>
  <si>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</si>
  <si>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</si>
  <si>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</si>
  <si>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</si>
  <si>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</si>
  <si>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</si>
  <si>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</si>
  <si>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</si>
  <si>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</si>
  <si>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</si>
  <si>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</si>
  <si>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</si>
  <si>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</si>
  <si>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</si>
  <si>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</si>
  <si>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</si>
  <si>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</si>
  <si>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</si>
  <si>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</si>
  <si>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</si>
  <si>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</si>
  <si>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</si>
  <si>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</si>
  <si>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</si>
  <si>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</si>
  <si>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</si>
  <si>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</si>
  <si>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</si>
  <si>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</si>
  <si>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</si>
  <si>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</si>
  <si>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</si>
  <si>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</si>
  <si>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</si>
  <si>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</si>
  <si>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</si>
  <si>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</si>
  <si>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</si>
  <si>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</si>
  <si>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</si>
  <si>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</si>
  <si>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</si>
  <si>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</si>
  <si>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</si>
  <si>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</si>
  <si>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</si>
  <si>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</si>
  <si>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</si>
  <si>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</si>
  <si>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</si>
  <si>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</si>
  <si>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</si>
  <si>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</si>
  <si>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</si>
  <si>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</si>
  <si>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</si>
  <si>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</si>
  <si>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</si>
  <si>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</si>
  <si>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</si>
  <si>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</si>
  <si>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</si>
  <si>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</si>
  <si>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</si>
  <si>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</si>
  <si>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</si>
  <si>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</si>
  <si>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</si>
  <si>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</si>
  <si>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</si>
  <si>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</si>
  <si>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</si>
  <si>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</si>
  <si>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</si>
  <si>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</si>
  <si>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</si>
  <si>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</si>
  <si>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</si>
  <si>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</si>
  <si>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</si>
  <si>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</si>
  <si>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</si>
  <si>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</si>
  <si>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</si>
  <si>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</si>
  <si>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</si>
  <si>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</si>
  <si>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</si>
  <si>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</si>
  <si>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</si>
  <si>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</si>
  <si>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</si>
  <si>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</si>
  <si>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</si>
  <si>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</si>
  <si>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</si>
  <si>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</si>
  <si>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</si>
  <si>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</si>
  <si>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</si>
  <si>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</si>
  <si>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</si>
  <si>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</si>
  <si>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</si>
  <si>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</si>
  <si>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</si>
  <si>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</si>
  <si>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</si>
  <si>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</si>
  <si>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</si>
  <si>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</si>
  <si>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</si>
  <si>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</si>
  <si>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</si>
  <si>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</si>
  <si>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</si>
  <si>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</si>
  <si>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</si>
  <si>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</si>
  <si>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</si>
  <si>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</si>
  <si>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</si>
  <si>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</si>
  <si>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</si>
  <si>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</si>
  <si>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</si>
  <si>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</si>
  <si>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</si>
  <si>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</si>
  <si>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</si>
  <si>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</si>
  <si>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</si>
  <si>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</si>
  <si>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</si>
  <si>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</si>
  <si>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</si>
  <si>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</si>
  <si>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</si>
  <si>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</si>
  <si>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</si>
  <si>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</si>
  <si>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</si>
  <si>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</si>
  <si>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</si>
  <si>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</si>
  <si>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</si>
  <si>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</si>
  <si>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</si>
  <si>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</si>
  <si>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</si>
  <si>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</si>
  <si>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</si>
  <si>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</si>
  <si>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</si>
  <si>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</si>
  <si>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</si>
  <si>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</si>
  <si>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</si>
  <si>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</si>
  <si>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</si>
  <si>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</si>
  <si>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</si>
  <si>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</si>
  <si>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</si>
  <si>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</si>
  <si>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</si>
  <si>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</si>
  <si>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</si>
  <si>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</si>
  <si>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</si>
  <si>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</si>
  <si>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</si>
  <si>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</si>
  <si>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</si>
  <si>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</si>
  <si>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</si>
  <si>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</si>
  <si>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</si>
  <si>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</si>
  <si>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</si>
  <si>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</si>
  <si>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</si>
  <si>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</si>
  <si>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</si>
  <si>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</si>
  <si>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</si>
  <si>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</si>
  <si>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</si>
  <si>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</si>
  <si>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</si>
  <si>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</si>
  <si>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</si>
  <si>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</si>
  <si>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</si>
  <si>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</si>
  <si>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</si>
  <si>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</si>
  <si>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</si>
  <si>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</si>
  <si>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</si>
  <si>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</si>
  <si>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</si>
  <si>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</si>
  <si>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</si>
  <si>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</si>
  <si>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</si>
  <si>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</si>
  <si>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</si>
  <si>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</si>
  <si>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</si>
  <si>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</si>
  <si>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</si>
  <si>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</si>
  <si>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</si>
  <si>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</si>
  <si>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</si>
  <si>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</si>
  <si>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</si>
  <si>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</si>
  <si>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</si>
  <si>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</si>
  <si>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</si>
  <si>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</si>
  <si>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</si>
  <si>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</si>
  <si>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</si>
  <si>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</si>
  <si>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</si>
  <si>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</si>
  <si>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</si>
  <si>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</si>
  <si>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</si>
  <si>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</si>
  <si>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</si>
  <si>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</si>
  <si>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</si>
  <si>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</si>
  <si>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</si>
  <si>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</si>
  <si>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</si>
  <si>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</si>
  <si>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</si>
  <si>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</si>
  <si>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</si>
  <si>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</si>
  <si>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</si>
  <si>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</si>
  <si>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</si>
  <si>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</si>
  <si>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</si>
  <si>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</si>
  <si>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</si>
  <si>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</si>
  <si>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</si>
  <si>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</si>
  <si>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</si>
  <si>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</si>
  <si>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</si>
  <si>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</si>
  <si>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</si>
  <si>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</si>
  <si>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</si>
  <si>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</si>
  <si>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</si>
  <si>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</si>
  <si>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</si>
  <si>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</si>
  <si>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</si>
  <si>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</si>
  <si>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</si>
  <si>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</si>
  <si>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</si>
  <si>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</si>
  <si>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</si>
  <si>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</si>
  <si>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</si>
  <si>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</si>
  <si>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</si>
  <si>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</si>
  <si>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</si>
  <si>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</si>
  <si>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</si>
  <si>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</si>
  <si>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</si>
  <si>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</si>
  <si>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</si>
  <si>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</si>
  <si>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</si>
  <si>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</si>
  <si>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</si>
  <si>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</si>
  <si>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</si>
  <si>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</si>
  <si>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</si>
  <si>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</si>
  <si>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</si>
  <si>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</si>
  <si>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</si>
  <si>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</si>
  <si>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</si>
  <si>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</si>
  <si>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</si>
  <si>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</si>
  <si>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</si>
  <si>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</si>
  <si>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</si>
  <si>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</si>
  <si>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</si>
  <si>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</si>
  <si>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</si>
  <si>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</si>
  <si>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</si>
  <si>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</si>
  <si>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</si>
  <si>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</si>
  <si>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</si>
  <si>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</si>
  <si>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</si>
  <si>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</si>
  <si>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</si>
  <si>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</si>
  <si>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</si>
  <si>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</si>
  <si>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</si>
  <si>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</si>
  <si>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</si>
  <si>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</si>
  <si>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</si>
  <si>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</si>
  <si>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</si>
  <si>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</si>
  <si>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</si>
  <si>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</si>
  <si>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</si>
  <si>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</si>
  <si>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</si>
  <si>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</si>
  <si>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</si>
  <si>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</si>
  <si>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</si>
  <si>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</si>
  <si>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</si>
  <si>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</si>
  <si>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</si>
  <si>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</si>
  <si>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</si>
  <si>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</si>
  <si>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</si>
  <si>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</si>
  <si>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</si>
  <si>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</si>
  <si>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</si>
  <si>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</si>
  <si>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</si>
  <si>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</si>
  <si>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</si>
  <si>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</si>
  <si>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</si>
  <si>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</si>
  <si>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</si>
  <si>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</si>
  <si>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</si>
  <si>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</si>
  <si>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</si>
  <si>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</si>
  <si>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</si>
  <si>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</si>
  <si>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</si>
  <si>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</si>
  <si>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</si>
  <si>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</si>
  <si>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</si>
  <si>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</si>
  <si>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</si>
  <si>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</si>
  <si>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</si>
  <si>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</si>
  <si>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</si>
  <si>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</si>
  <si>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</si>
  <si>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</si>
  <si>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</si>
  <si>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</si>
  <si>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</si>
  <si>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</si>
  <si>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</si>
  <si>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</si>
  <si>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</si>
  <si>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</si>
  <si>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</si>
  <si>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</si>
  <si>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</si>
  <si>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</si>
  <si>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</si>
  <si>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</si>
  <si>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</si>
  <si>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</si>
  <si>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</si>
  <si>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</si>
  <si>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</si>
  <si>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</si>
  <si>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</si>
  <si>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</si>
  <si>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</si>
  <si>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</si>
  <si>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</si>
  <si>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</si>
  <si>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</si>
  <si>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</si>
  <si>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</si>
  <si>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</si>
  <si>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</si>
  <si>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</si>
  <si>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</si>
  <si>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</si>
  <si>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</si>
  <si>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</si>
  <si>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</si>
  <si>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</si>
  <si>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</si>
  <si>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</si>
  <si>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</si>
  <si>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</si>
  <si>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</si>
  <si>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</si>
  <si>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</si>
  <si>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</si>
  <si>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</si>
  <si>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</si>
  <si>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</si>
  <si>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</si>
  <si>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</si>
  <si>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</si>
  <si>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</si>
  <si>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</si>
  <si>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</si>
  <si>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</si>
  <si>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</si>
  <si>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</si>
  <si>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</si>
  <si>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</si>
  <si>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</si>
  <si>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</si>
  <si>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</si>
  <si>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</si>
  <si>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</si>
  <si>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</si>
  <si>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</si>
  <si>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</si>
  <si>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</si>
  <si>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</si>
  <si>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</si>
  <si>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</si>
  <si>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</si>
  <si>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</si>
  <si>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</si>
  <si>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</si>
  <si>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</si>
  <si>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</si>
  <si>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</si>
  <si>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</si>
  <si>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</si>
  <si>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</si>
  <si>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</si>
  <si>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</si>
  <si>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</si>
  <si>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</si>
  <si>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</si>
  <si>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</si>
  <si>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</si>
  <si>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</si>
  <si>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</si>
  <si>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</si>
  <si>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</si>
  <si>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</si>
  <si>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</si>
  <si>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</si>
  <si>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</si>
  <si>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</si>
  <si>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</si>
  <si>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</si>
  <si>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</si>
  <si>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</si>
  <si>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</si>
  <si>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</si>
  <si>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</si>
  <si>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</si>
  <si>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</si>
  <si>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</si>
  <si>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</si>
  <si>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</si>
  <si>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</si>
  <si>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</si>
  <si>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</si>
  <si>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</si>
  <si>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</si>
  <si>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</si>
  <si>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</si>
  <si>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</si>
  <si>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</si>
  <si>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</si>
  <si>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</si>
  <si>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</si>
  <si>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</si>
  <si>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</si>
  <si>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</si>
  <si>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</si>
  <si>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</si>
  <si>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</si>
  <si>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</si>
  <si>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</si>
  <si>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</si>
  <si>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</si>
  <si>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</si>
  <si>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</si>
  <si>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</si>
  <si>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</si>
  <si>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</si>
  <si>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</si>
  <si>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</si>
  <si>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</si>
  <si>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</si>
  <si>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</si>
  <si>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</si>
  <si>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</si>
  <si>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</si>
  <si>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</si>
  <si>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</si>
  <si>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</si>
  <si>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</si>
  <si>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</si>
  <si>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</si>
  <si>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</si>
  <si>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</si>
  <si>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</si>
  <si>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</si>
  <si>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</si>
  <si>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</si>
  <si>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</si>
  <si>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</si>
  <si>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</si>
  <si>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</si>
  <si>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</si>
  <si>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</si>
  <si>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</si>
  <si>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</si>
  <si>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</si>
  <si>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</si>
  <si>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</si>
  <si>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</si>
  <si>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</si>
  <si>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</si>
  <si>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</si>
  <si>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</si>
  <si>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</si>
  <si>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</si>
  <si>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</si>
  <si>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</si>
  <si>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</si>
  <si>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</si>
  <si>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</si>
  <si>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</si>
  <si>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</si>
  <si>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</si>
  <si>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</si>
  <si>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</si>
  <si>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</si>
  <si>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</si>
  <si>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</si>
  <si>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</si>
  <si>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</si>
  <si>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</si>
  <si>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</si>
  <si>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</si>
  <si>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</si>
  <si>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</si>
  <si>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</si>
  <si>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</si>
  <si>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</si>
  <si>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</si>
  <si>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</si>
  <si>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</si>
  <si>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</si>
  <si>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</si>
  <si>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</si>
  <si>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</si>
  <si>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</si>
  <si>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</si>
  <si>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</si>
  <si>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</si>
  <si>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</si>
  <si>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</si>
  <si>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</si>
  <si>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</si>
  <si>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</si>
  <si>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</si>
  <si>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</si>
  <si>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</si>
  <si>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</si>
  <si>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</si>
  <si>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</si>
  <si>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</si>
  <si>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</si>
  <si>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</si>
  <si>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</si>
  <si>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</si>
  <si>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</si>
  <si>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</si>
  <si>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</si>
  <si>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</si>
  <si>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</si>
  <si>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</si>
  <si>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</si>
  <si>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</si>
  <si>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</si>
  <si>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</si>
  <si>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</si>
  <si>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</si>
  <si>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</si>
  <si>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</si>
  <si>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</si>
  <si>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</si>
  <si>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</si>
  <si>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</si>
  <si>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</si>
  <si>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</si>
  <si>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</si>
  <si>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</si>
  <si>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</si>
  <si>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</si>
  <si>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</si>
  <si>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</si>
  <si>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</si>
  <si>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</si>
  <si>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</si>
  <si>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</si>
  <si>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</si>
  <si>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</si>
  <si>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</si>
  <si>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</si>
  <si>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</si>
  <si>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</si>
  <si>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</si>
  <si>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</si>
  <si>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</si>
  <si>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</si>
  <si>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</si>
  <si>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</si>
  <si>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</si>
  <si>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</si>
  <si>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</si>
  <si>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</si>
  <si>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</si>
  <si>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</si>
  <si>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</si>
  <si>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</si>
  <si>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</si>
  <si>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</si>
  <si>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</si>
  <si>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</si>
  <si>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</si>
  <si>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</si>
  <si>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</si>
  <si>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</si>
  <si>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</si>
  <si>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</si>
  <si>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</si>
  <si>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</si>
  <si>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</si>
  <si>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</si>
  <si>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</si>
  <si>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</si>
  <si>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</si>
  <si>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</si>
  <si>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</si>
  <si>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</si>
  <si>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</si>
  <si>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</si>
  <si>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</si>
  <si>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</si>
  <si>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</si>
  <si>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</si>
  <si>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</si>
  <si>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</si>
  <si>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</si>
  <si>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</si>
  <si>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</si>
  <si>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</si>
  <si>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</si>
  <si>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</si>
  <si>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</si>
  <si>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</si>
  <si>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</si>
  <si>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</si>
  <si>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</si>
  <si>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</si>
  <si>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</si>
  <si>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</si>
  <si>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</si>
  <si>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</si>
  <si>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</si>
  <si>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</si>
  <si>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</si>
  <si>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</si>
  <si>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</si>
  <si>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</si>
  <si>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</si>
  <si>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</si>
  <si>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</si>
  <si>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</si>
  <si>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</si>
  <si>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</si>
  <si>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</si>
  <si>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</si>
  <si>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</si>
  <si>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</si>
  <si>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</si>
  <si>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</si>
  <si>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</si>
  <si>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</si>
  <si>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</si>
  <si>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</si>
  <si>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</si>
  <si>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</si>
  <si>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</si>
  <si>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</si>
  <si>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</si>
  <si>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</si>
  <si>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</si>
  <si>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</si>
  <si>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</si>
  <si>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</si>
  <si>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</si>
  <si>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</si>
  <si>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</si>
  <si>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</si>
  <si>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</si>
  <si>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</si>
  <si>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</si>
  <si>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</si>
  <si>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</si>
  <si>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</si>
  <si>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</si>
  <si>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</si>
  <si>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</si>
  <si>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</si>
  <si>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</si>
  <si>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</si>
  <si>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</si>
  <si>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</si>
  <si>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</si>
  <si>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</si>
  <si>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</si>
  <si>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</si>
  <si>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</si>
  <si>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</si>
  <si>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</si>
  <si>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</si>
  <si>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</si>
  <si>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</si>
  <si>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</si>
  <si>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</si>
  <si>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</si>
  <si>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</si>
  <si>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矢野口自工福島・浜通り新工場(整備工場棟)</t>
    <phoneticPr fontId="2"/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</si>
  <si>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</si>
  <si>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</si>
  <si>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</si>
  <si>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</si>
  <si>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</si>
  <si>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</si>
  <si>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</si>
  <si>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</si>
  <si>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</si>
  <si>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</si>
  <si>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</si>
  <si>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</si>
  <si>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</si>
  <si>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</si>
  <si>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</si>
  <si>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</si>
  <si>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</si>
  <si>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</si>
  <si>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</si>
  <si>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</si>
  <si>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</si>
  <si>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</si>
  <si>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</si>
  <si>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</si>
  <si>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</si>
  <si>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</si>
  <si>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</si>
  <si>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</si>
  <si>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</si>
  <si>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</si>
  <si>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</si>
  <si>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</si>
  <si>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</si>
  <si>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</si>
  <si>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</si>
  <si>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</si>
  <si>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</si>
  <si>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</si>
  <si>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</si>
  <si>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</si>
  <si>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</si>
  <si>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</si>
  <si>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</si>
  <si>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</si>
  <si>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</si>
  <si>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</si>
  <si>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</si>
  <si>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</si>
  <si>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</si>
  <si>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</si>
  <si>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</si>
  <si>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</si>
  <si>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</si>
  <si>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</si>
  <si>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</si>
  <si>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</si>
  <si>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</si>
  <si>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</si>
  <si>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</si>
  <si>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</si>
  <si>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</si>
  <si>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</si>
  <si>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</si>
  <si>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</si>
  <si>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</si>
  <si>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</si>
  <si>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</si>
  <si>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</si>
  <si>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</si>
  <si>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</si>
  <si>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</si>
  <si>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工場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</si>
  <si>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</si>
  <si>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</si>
  <si>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</si>
  <si>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</si>
  <si>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</si>
  <si>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</si>
  <si>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</si>
  <si>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</si>
  <si>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</si>
  <si>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</si>
  <si>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</si>
  <si>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</si>
  <si>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</si>
  <si>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</si>
  <si>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</si>
  <si>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</si>
  <si>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</si>
  <si>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</si>
  <si>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</si>
  <si>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</si>
  <si>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</si>
  <si>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</si>
  <si>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</si>
  <si>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</si>
  <si>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</si>
  <si>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</si>
  <si>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</si>
  <si>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</si>
  <si>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</si>
  <si>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</si>
  <si>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</si>
  <si>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</si>
  <si>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</si>
  <si>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</si>
  <si>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</si>
  <si>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</si>
  <si>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</si>
  <si>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</si>
  <si>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</si>
  <si>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</si>
  <si>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</si>
  <si>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</si>
  <si>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</si>
  <si>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</si>
  <si>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</si>
  <si>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</si>
  <si>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</si>
  <si>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</si>
  <si>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</si>
  <si>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</si>
  <si>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</si>
  <si>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</si>
  <si>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</si>
  <si>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</si>
  <si>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</si>
  <si>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</si>
  <si>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</si>
  <si>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</si>
  <si>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</si>
  <si>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</si>
  <si>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</si>
  <si>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</si>
  <si>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</si>
  <si>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</si>
  <si>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</si>
  <si>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</si>
  <si>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</si>
  <si>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</si>
  <si>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</si>
  <si>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</si>
  <si>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</si>
  <si>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</si>
  <si>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</si>
  <si>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</si>
  <si>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</si>
  <si>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</si>
  <si>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</si>
  <si>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</si>
  <si>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</si>
  <si>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</si>
  <si>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</si>
  <si>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</si>
  <si>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</si>
  <si>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</si>
  <si>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</si>
  <si>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</si>
  <si>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</si>
  <si>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</si>
  <si>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</si>
  <si>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</si>
  <si>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</si>
  <si>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</si>
  <si>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</si>
  <si>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</si>
  <si>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</si>
  <si>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</si>
  <si>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</si>
  <si>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</si>
  <si>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</si>
  <si>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</si>
  <si>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</si>
  <si>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</si>
  <si>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</si>
  <si>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</si>
  <si>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</si>
  <si>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</si>
  <si>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</si>
  <si>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</si>
  <si>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</si>
  <si>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</si>
  <si>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</si>
  <si>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</si>
  <si>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</si>
  <si>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</si>
  <si>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</si>
  <si>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</si>
  <si>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</si>
  <si>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</si>
  <si>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</si>
  <si>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</si>
  <si>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</si>
  <si>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</si>
  <si>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</si>
  <si>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</si>
  <si>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</si>
  <si>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</si>
  <si>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</si>
  <si>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</si>
  <si>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</si>
  <si>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</si>
  <si>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</si>
  <si>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</si>
  <si>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</si>
  <si>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</si>
  <si>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</si>
  <si>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</si>
  <si>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</si>
  <si>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</si>
  <si>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</si>
  <si>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</si>
  <si>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</si>
  <si>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</si>
  <si>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</si>
  <si>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</si>
  <si>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</si>
  <si>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</si>
  <si>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</si>
  <si>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</si>
  <si>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</si>
  <si>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</si>
  <si>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</si>
  <si>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</si>
  <si>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</si>
  <si>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</si>
  <si>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</si>
  <si>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</si>
  <si>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</si>
  <si>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</si>
  <si>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</si>
  <si>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</si>
  <si>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</si>
  <si>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</si>
  <si>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</si>
  <si>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</si>
  <si>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</si>
  <si>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</si>
  <si>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</si>
  <si>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</si>
  <si>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</si>
  <si>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</si>
  <si>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</si>
  <si>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</si>
  <si>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</si>
  <si>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</si>
  <si>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</si>
  <si>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</si>
  <si>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</si>
  <si>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</si>
  <si>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</si>
  <si>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</si>
  <si>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</si>
  <si>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</si>
  <si>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</si>
  <si>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</si>
  <si>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</si>
  <si>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</si>
  <si>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</si>
  <si>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</si>
  <si>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</si>
  <si>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</si>
  <si>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</si>
  <si>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</si>
  <si>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</si>
  <si>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</si>
  <si>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</si>
  <si>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</si>
  <si>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</si>
  <si>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</si>
  <si>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</si>
  <si>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</si>
  <si>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</si>
  <si>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</si>
  <si>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</si>
  <si>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</si>
  <si>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</si>
  <si>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</si>
  <si>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</si>
  <si>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</si>
  <si>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</si>
  <si>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</si>
  <si>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</si>
  <si>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</si>
  <si>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</si>
  <si>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</si>
  <si>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</si>
  <si>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</si>
  <si>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</si>
  <si>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</si>
  <si>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</si>
  <si>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</si>
  <si>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</si>
  <si>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</si>
  <si>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</si>
  <si>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</si>
  <si>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</si>
  <si>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</si>
  <si>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</si>
  <si>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</si>
  <si>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</si>
  <si>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</si>
  <si>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</si>
  <si>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</si>
  <si>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</si>
  <si>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</si>
  <si>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</si>
  <si>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</si>
  <si>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</si>
  <si>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</si>
  <si>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</si>
  <si>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</si>
  <si>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</si>
  <si>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</si>
  <si>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</si>
  <si>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</si>
  <si>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</si>
  <si>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</si>
  <si>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</si>
  <si>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</si>
  <si>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</si>
  <si>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</si>
  <si>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</si>
  <si>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</si>
  <si>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</si>
  <si>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</si>
  <si>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</si>
  <si>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</si>
  <si>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</si>
  <si>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</si>
  <si>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</si>
  <si>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</si>
  <si>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</si>
  <si>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</si>
  <si>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</si>
  <si>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</si>
  <si>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</si>
  <si>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</si>
  <si>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</si>
  <si>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</si>
  <si>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</si>
  <si>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</si>
  <si>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</si>
  <si>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</si>
  <si>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</si>
  <si>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</si>
  <si>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</si>
  <si>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</si>
  <si>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</si>
  <si>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</si>
  <si>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</si>
  <si>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</si>
  <si>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</si>
  <si>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</si>
  <si>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</si>
  <si>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</si>
  <si>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</si>
  <si>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</si>
  <si>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</si>
  <si>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</si>
  <si>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</si>
  <si>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</si>
  <si>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</si>
  <si>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</si>
  <si>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</si>
  <si>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</si>
  <si>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</si>
  <si>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</si>
  <si>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</si>
  <si>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</si>
  <si>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</si>
  <si>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</si>
  <si>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</si>
  <si>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</si>
  <si>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</si>
  <si>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</si>
  <si>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</si>
  <si>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</si>
  <si>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</si>
  <si>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</si>
  <si>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</si>
  <si>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</si>
  <si>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</si>
  <si>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</si>
  <si>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</si>
  <si>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</si>
  <si>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</si>
  <si>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</si>
  <si>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</si>
  <si>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</si>
  <si>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</si>
  <si>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</si>
  <si>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</si>
  <si>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</si>
  <si>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</si>
  <si>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</si>
  <si>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</si>
  <si>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</si>
  <si>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</si>
  <si>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</si>
  <si>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</si>
  <si>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</si>
  <si>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</si>
  <si>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</si>
  <si>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</si>
  <si>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</si>
  <si>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</si>
  <si>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</si>
  <si>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</si>
  <si>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</si>
  <si>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</si>
  <si>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</si>
  <si>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</si>
  <si>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</si>
  <si>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</si>
  <si>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</si>
  <si>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</si>
  <si>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</si>
  <si>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</si>
  <si>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</si>
  <si>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</si>
  <si>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</si>
  <si>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</si>
  <si>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</si>
  <si>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</si>
  <si>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</si>
  <si>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</si>
  <si>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</si>
  <si>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</si>
  <si>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</si>
  <si>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</si>
  <si>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</si>
  <si>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</si>
  <si>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</si>
  <si>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</si>
  <si>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</si>
  <si>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</si>
  <si>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</si>
  <si>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</si>
  <si>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</si>
  <si>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</si>
  <si>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</si>
  <si>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アパレル店</t>
    <rPh sb="4" eb="5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</si>
  <si>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</si>
  <si>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</si>
  <si>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</si>
  <si>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</si>
  <si>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</si>
  <si>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</si>
  <si>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</si>
  <si>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</si>
  <si>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</si>
  <si>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</si>
  <si>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</si>
  <si>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</si>
  <si>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</si>
  <si>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</si>
  <si>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</si>
  <si>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</si>
  <si>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</si>
  <si>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</si>
  <si>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</si>
  <si>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</si>
  <si>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</si>
  <si>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</si>
  <si>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</si>
  <si>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</si>
  <si>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</si>
  <si>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</si>
  <si>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</si>
  <si>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</si>
  <si>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</si>
  <si>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</si>
  <si>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</si>
  <si>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</si>
  <si>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</si>
  <si>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</si>
  <si>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</si>
  <si>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</si>
  <si>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</si>
  <si>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</si>
  <si>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</si>
  <si>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</si>
  <si>
    <t>山陽海運株式会社　倉庫棟</t>
  </si>
  <si>
    <t>倉庫</t>
  </si>
  <si>
    <t>東京国際空港リサイクルセンター</t>
  </si>
  <si>
    <t>東京都大田区</t>
  </si>
  <si>
    <t>ホリ・コーポレーション増築</t>
  </si>
  <si>
    <t>山形県酒田市</t>
  </si>
  <si>
    <t>ヤマウ鳥谷部臨港倉庫五所川原定温倉庫</t>
  </si>
  <si>
    <t>弘前倉庫㈱五所川原倉庫 4期</t>
  </si>
  <si>
    <t>エス・アイ・シー工場</t>
  </si>
  <si>
    <t>清水製作所工場(基礎打設工事)</t>
  </si>
  <si>
    <t>MA-HOUSE</t>
  </si>
  <si>
    <t>住宅</t>
  </si>
  <si>
    <t>愛媛県松山市</t>
  </si>
  <si>
    <t>酒田福祉会　地域密着型介護老人福祉施設・歯科クリニック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</si>
  <si>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</si>
  <si>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</si>
  <si>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</si>
  <si>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</si>
  <si>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</si>
  <si>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</si>
  <si>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</si>
  <si>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秋田県山本郡</t>
  </si>
  <si>
    <t>カインズ羽生店</t>
  </si>
  <si>
    <t>BMW姫路テクニカルセンター</t>
  </si>
  <si>
    <t>カーディーラー</t>
  </si>
  <si>
    <t>兵庫県姫路市</t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</si>
  <si>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</si>
  <si>
    <t>SNP工場棟</t>
  </si>
  <si>
    <t>福岡県大牟田市</t>
    <phoneticPr fontId="2"/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</si>
  <si>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</si>
  <si>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</si>
  <si>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</si>
  <si>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青森県上北郡</t>
    <phoneticPr fontId="2"/>
  </si>
  <si>
    <t>エスラインギフ川口支店　Ⅱ期</t>
  </si>
  <si>
    <t>埼玉県川口市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</si>
  <si>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</si>
  <si>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</si>
  <si>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ﾊﾞﾛｰ領下店　看板下改良</t>
  </si>
  <si>
    <t>スーパーマーケット</t>
  </si>
  <si>
    <t>岐阜県岐阜市</t>
    <phoneticPr fontId="2"/>
  </si>
  <si>
    <t>北見市菅原眼科</t>
  </si>
  <si>
    <t>医療施設</t>
  </si>
  <si>
    <t>北海道北見市</t>
    <phoneticPr fontId="2"/>
  </si>
  <si>
    <t>医療施設</t>
    <rPh sb="0" eb="2">
      <t>イリョウ</t>
    </rPh>
    <rPh sb="2" eb="4">
      <t>シセツ</t>
    </rPh>
    <phoneticPr fontId="2"/>
  </si>
  <si>
    <t>クスリのアオキ潟端店</t>
    <phoneticPr fontId="2"/>
  </si>
  <si>
    <t>石川県河北郡</t>
    <phoneticPr fontId="2"/>
  </si>
  <si>
    <t>キョーユー㈱新工場棟</t>
  </si>
  <si>
    <t>宮城県遠田郡</t>
  </si>
  <si>
    <t>日本海冷凍魚㈱冷蔵庫　2期工事　</t>
  </si>
  <si>
    <t>扶桑商会倉庫</t>
  </si>
  <si>
    <t>丸善運輸関西株式会社　神戸東灘区倉庫</t>
  </si>
  <si>
    <t>兵庫県神戸市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</si>
  <si>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4"/>
  </si>
  <si>
    <t>JAみちのく村山　大石田低温倉庫</t>
  </si>
  <si>
    <t>山形県北村山郡</t>
  </si>
  <si>
    <t>バロー穂積店</t>
  </si>
  <si>
    <t>岐阜県瑞穂市</t>
  </si>
  <si>
    <t>バロー岡崎駅南店</t>
  </si>
  <si>
    <t>愛知県岡崎市</t>
  </si>
  <si>
    <t>クリエイトエス・ディー厚木旭町店</t>
  </si>
  <si>
    <t>神奈川県厚木市</t>
  </si>
  <si>
    <t>V・drug豊田東山店</t>
  </si>
  <si>
    <t>カインズ羽生店テナント棟</t>
  </si>
  <si>
    <t>埼玉県羽生市</t>
  </si>
  <si>
    <t>大京従業員宿舎棟</t>
    <phoneticPr fontId="2"/>
  </si>
  <si>
    <t>堅展実業株式会社厚岸蒸溜所精麦棟</t>
    <phoneticPr fontId="2"/>
  </si>
  <si>
    <t>北海道厚岸郡</t>
  </si>
  <si>
    <t>㈱カナモト小浜営業所</t>
    <phoneticPr fontId="2"/>
  </si>
  <si>
    <t>JA新潟みらい亀田・横越地区店舗等</t>
    <phoneticPr fontId="2"/>
  </si>
  <si>
    <t>福井県小浜市</t>
  </si>
  <si>
    <t>石巻物流センター</t>
    <phoneticPr fontId="2"/>
  </si>
  <si>
    <t>宮城県石巻市</t>
  </si>
  <si>
    <t>日立建機株式会社土浦工場　事務所管理棟</t>
    <phoneticPr fontId="2"/>
  </si>
  <si>
    <t>コスモ石油株式会社堺製油所 常駐協力会社建屋本体</t>
    <phoneticPr fontId="2"/>
  </si>
  <si>
    <t>茨城県土浦市</t>
  </si>
  <si>
    <t>大阪府堺市</t>
  </si>
  <si>
    <t>光禅寺認定こども園</t>
    <phoneticPr fontId="2"/>
  </si>
  <si>
    <t>保育園・幼稚園</t>
  </si>
  <si>
    <t>フードD365見山店</t>
    <phoneticPr fontId="2"/>
  </si>
  <si>
    <t>大阪屋ショップ豊田店</t>
    <phoneticPr fontId="2"/>
  </si>
  <si>
    <t>ハローズ西条大町店</t>
    <phoneticPr fontId="2"/>
  </si>
  <si>
    <t>愛媛県西条市</t>
  </si>
  <si>
    <t>富山県富山市</t>
  </si>
  <si>
    <t>北海道苫小牧市</t>
  </si>
  <si>
    <t>北綾瀬高架下店舗</t>
    <phoneticPr fontId="2"/>
  </si>
  <si>
    <t>東京都足立区</t>
  </si>
  <si>
    <t>サンデーペットショップ城下店</t>
    <phoneticPr fontId="2"/>
  </si>
  <si>
    <t>バースデイ洲本店</t>
    <phoneticPr fontId="2"/>
  </si>
  <si>
    <t>兵庫県洲本市</t>
  </si>
  <si>
    <t>Vドラッグ岡崎医療センター前薬局</t>
    <phoneticPr fontId="2"/>
  </si>
  <si>
    <t>秋田県仙北郡</t>
  </si>
  <si>
    <t>薬王堂角館下菅沢店</t>
    <phoneticPr fontId="2"/>
  </si>
  <si>
    <t>ヤマザワ新・谷地店</t>
    <phoneticPr fontId="2"/>
  </si>
  <si>
    <t>山形県西村山郡</t>
  </si>
  <si>
    <t>カインズホーム宇都宮テクノポリス店増築</t>
    <phoneticPr fontId="2"/>
  </si>
  <si>
    <t>栃木県宇都宮市</t>
  </si>
  <si>
    <t>ダイハツ北海道販売㈱岩見沢店リニューアル</t>
    <phoneticPr fontId="2"/>
  </si>
  <si>
    <t>ホンダカーズ市川東金東店増築</t>
    <phoneticPr fontId="2"/>
  </si>
  <si>
    <t>宮城ダイハツ販売㈱石巻店　整備工場棟</t>
    <phoneticPr fontId="2"/>
  </si>
  <si>
    <t>Jeep岡山</t>
    <phoneticPr fontId="2"/>
  </si>
  <si>
    <t>千葉県東金市</t>
  </si>
  <si>
    <t>1部2F</t>
    <phoneticPr fontId="2"/>
  </si>
  <si>
    <t>平屋建</t>
    <rPh sb="0" eb="2">
      <t>ヒラヤ</t>
    </rPh>
    <rPh sb="2" eb="3">
      <t>ダ</t>
    </rPh>
    <phoneticPr fontId="2"/>
  </si>
  <si>
    <t>1部2F</t>
    <phoneticPr fontId="2"/>
  </si>
  <si>
    <t>1部2F</t>
    <phoneticPr fontId="2"/>
  </si>
  <si>
    <t>1部2F</t>
    <phoneticPr fontId="2"/>
  </si>
  <si>
    <t>2階建</t>
    <phoneticPr fontId="2"/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</si>
  <si>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2"/>
  </si>
  <si>
    <t>北海道函館市</t>
    <rPh sb="0" eb="3">
      <t>ホッカイドウ</t>
    </rPh>
    <rPh sb="3" eb="6">
      <t>ハコダテシ</t>
    </rPh>
    <phoneticPr fontId="2"/>
  </si>
  <si>
    <t>レント中京管理センター</t>
    <rPh sb="3" eb="5">
      <t>チュウキョウ</t>
    </rPh>
    <rPh sb="5" eb="7">
      <t>カンリ</t>
    </rPh>
    <phoneticPr fontId="2"/>
  </si>
  <si>
    <t>愛知県瀬戸市</t>
    <rPh sb="0" eb="3">
      <t>アイチケン</t>
    </rPh>
    <rPh sb="3" eb="6">
      <t>セトシ</t>
    </rPh>
    <phoneticPr fontId="2"/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</si>
  <si>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2"/>
  </si>
  <si>
    <t>山形県村山市</t>
    <rPh sb="0" eb="3">
      <t>ヤマガタケン</t>
    </rPh>
    <rPh sb="3" eb="6">
      <t>ムラヤマシ</t>
    </rPh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</si>
  <si>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</si>
  <si>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</si>
  <si>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新琴似1条12丁目商業施設計画　保育所・学童保育所棟</t>
  </si>
  <si>
    <t>ツルハドラッグ新川3条店</t>
    <rPh sb="7" eb="9">
      <t>シンカワ</t>
    </rPh>
    <rPh sb="10" eb="11">
      <t>ジョウ</t>
    </rPh>
    <rPh sb="11" eb="12">
      <t>ミセ</t>
    </rPh>
    <phoneticPr fontId="2"/>
  </si>
  <si>
    <t>ツルハドラッグ大槌店</t>
    <rPh sb="7" eb="10">
      <t>オオツチテン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</si>
  <si>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</si>
  <si>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附属工法</t>
    <rPh sb="0" eb="2">
      <t>フゾク</t>
    </rPh>
    <rPh sb="2" eb="4">
      <t>コウホウ</t>
    </rPh>
    <phoneticPr fontId="2"/>
  </si>
  <si>
    <t>T-BAGS</t>
  </si>
  <si>
    <t>ハイブリッド</t>
  </si>
  <si>
    <t>TNF-D</t>
  </si>
  <si>
    <t>WT</t>
  </si>
  <si>
    <t>TNF-D・ハイブリッド</t>
  </si>
  <si>
    <t>一般(TNF)</t>
  </si>
  <si>
    <t>TNF-D・T-BAGS</t>
  </si>
  <si>
    <t>T-BAGS・TNF+</t>
  </si>
  <si>
    <t>ＷＴ</t>
  </si>
  <si>
    <t>タンク改良</t>
  </si>
  <si>
    <t>タンク改良</t>
    <rPh sb="3" eb="5">
      <t>カイリョウ</t>
    </rPh>
    <phoneticPr fontId="2"/>
  </si>
  <si>
    <t>TNF+</t>
  </si>
  <si>
    <t>地盤改良解体工事</t>
    <rPh sb="0" eb="2">
      <t>ジバン</t>
    </rPh>
    <rPh sb="2" eb="4">
      <t>カイリョウ</t>
    </rPh>
    <rPh sb="4" eb="6">
      <t>カイタイ</t>
    </rPh>
    <rPh sb="6" eb="8">
      <t>コウジ</t>
    </rPh>
    <phoneticPr fontId="2"/>
  </si>
  <si>
    <t>ＪＡ全農山形庄内南部ライスステーション</t>
    <phoneticPr fontId="2"/>
  </si>
  <si>
    <t>気仙沼営業所低温配送センター</t>
  </si>
  <si>
    <t>新英エコライフ株式会社四日市工場</t>
  </si>
  <si>
    <t>池伝㈱　名古屋支店事務所建設工事</t>
    <rPh sb="12" eb="14">
      <t>ケンセツ</t>
    </rPh>
    <rPh sb="14" eb="16">
      <t>コウジ</t>
    </rPh>
    <phoneticPr fontId="2"/>
  </si>
  <si>
    <t>ホテルグランビュー高崎　駐車場</t>
  </si>
  <si>
    <t>群馬県高崎市</t>
    <rPh sb="0" eb="3">
      <t>グンマケン</t>
    </rPh>
    <rPh sb="3" eb="6">
      <t>タカサキシ</t>
    </rPh>
    <phoneticPr fontId="2"/>
  </si>
  <si>
    <t>大麻元町A工区(特養・看護小多機・老健)</t>
  </si>
  <si>
    <t>老人ホーム</t>
  </si>
  <si>
    <t>北海道江別市</t>
    <rPh sb="0" eb="3">
      <t>ホッカイドウ</t>
    </rPh>
    <rPh sb="3" eb="6">
      <t>エベツシ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</si>
  <si>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</si>
  <si>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</si>
  <si>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</si>
  <si>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ケーズデンキ北上店</t>
  </si>
  <si>
    <t>物販</t>
  </si>
  <si>
    <t>岩手県北上市</t>
    <rPh sb="0" eb="3">
      <t>イワテケン</t>
    </rPh>
    <rPh sb="3" eb="5">
      <t>キタカミ</t>
    </rPh>
    <rPh sb="5" eb="6">
      <t>シ</t>
    </rPh>
    <phoneticPr fontId="2"/>
  </si>
  <si>
    <t>ツルハドラッグ角館店建替え工事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</si>
  <si>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</si>
  <si>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ホンダカーズ徳島三軒屋店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</si>
  <si>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</si>
  <si>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</si>
  <si>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エディオン岸和田店</t>
  </si>
  <si>
    <t>家電量販店</t>
  </si>
  <si>
    <t>テックランドNew羽生店</t>
  </si>
  <si>
    <t>その他工事</t>
  </si>
  <si>
    <t>その他工事</t>
    <rPh sb="2" eb="3">
      <t>タ</t>
    </rPh>
    <rPh sb="3" eb="5">
      <t>コウジ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</si>
  <si>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</si>
  <si>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</si>
  <si>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横河システム</t>
    <rPh sb="0" eb="2">
      <t>ヨコガワ</t>
    </rPh>
    <phoneticPr fontId="2"/>
  </si>
  <si>
    <t>2020年10月末現在</t>
    <phoneticPr fontId="2"/>
  </si>
  <si>
    <t>TCN安来計画</t>
    <rPh sb="3" eb="5">
      <t>ヤスギ</t>
    </rPh>
    <rPh sb="5" eb="7">
      <t>ケイカク</t>
    </rPh>
    <phoneticPr fontId="2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</si>
  <si>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</si>
  <si>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</si>
  <si>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</si>
  <si>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</si>
  <si>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</si>
  <si>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南九州酒販㈱加治木支店</t>
  </si>
  <si>
    <t>鹿児島県姶良市</t>
  </si>
  <si>
    <t>ツルハドラッグ青森本町４丁目店</t>
    <phoneticPr fontId="2"/>
  </si>
  <si>
    <t>V・drug　鳴子北店</t>
  </si>
  <si>
    <t>斐川サンホーム</t>
  </si>
  <si>
    <t>神姫バス㈱神戸営業所</t>
  </si>
  <si>
    <t>1部4F</t>
    <rPh sb="1" eb="2">
      <t>ブ</t>
    </rPh>
    <phoneticPr fontId="2"/>
  </si>
  <si>
    <t>山陽自動車運送株式会社広島支店建替工事</t>
  </si>
  <si>
    <t>与那原商業施設再開発工事(ドライブスルー上屋）</t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</si>
  <si>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</si>
  <si>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</si>
  <si>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飲食</t>
  </si>
  <si>
    <t>沖縄県島尻郡</t>
    <rPh sb="0" eb="3">
      <t>オキナワケン</t>
    </rPh>
    <phoneticPr fontId="2"/>
  </si>
  <si>
    <t>集会所</t>
  </si>
  <si>
    <t>集会所</t>
    <rPh sb="0" eb="2">
      <t>シュウカイ</t>
    </rPh>
    <rPh sb="2" eb="3">
      <t>ジョ</t>
    </rPh>
    <phoneticPr fontId="2"/>
  </si>
  <si>
    <t>株式会社オームラ新会館</t>
  </si>
  <si>
    <t>福井県福井市</t>
  </si>
  <si>
    <t>アルファクラブ静岡株式会社　富士葬祭聖一色</t>
  </si>
  <si>
    <t>福祉施設(その他)</t>
  </si>
  <si>
    <t>さいたま市緑区美園整備工場</t>
  </si>
  <si>
    <t>㈱康井精機　第6工場</t>
  </si>
  <si>
    <t>神奈川県海老名市</t>
    <rPh sb="0" eb="4">
      <t>カナガワケン</t>
    </rPh>
    <rPh sb="4" eb="8">
      <t>エビナシ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</si>
</sst>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medium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0" fillId="0" borderId="0"/>
    <xf numFmtId="0" fontId="5" fillId="0" borderId="0">
      <alignment vertical="center"/>
    </xf>
    <xf numFmtId="0" fontId="3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0" fontId="32" fillId="0" borderId="0" xfId="0" applyFont="1" applyFill="1" applyAlignment="1">
      <alignment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2" fillId="0" borderId="0" xfId="0" applyFont="1" applyFill="1" applyBorder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49" fontId="32" fillId="0" borderId="0" xfId="0" applyNumberFormat="1" applyFont="1" applyFill="1" applyBorder="1" applyAlignment="1">
      <alignment vertical="center" shrinkToFit="1"/>
    </xf>
    <xf numFmtId="49" fontId="32" fillId="24" borderId="0" xfId="0" applyNumberFormat="1" applyFont="1" applyFill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7" borderId="0" xfId="0" applyFont="1" applyFill="1" applyAlignment="1">
      <alignment vertical="center" shrinkToFit="1"/>
    </xf>
    <xf numFmtId="0" fontId="35" fillId="0" borderId="0" xfId="0" applyFont="1" applyAlignment="1">
      <alignment horizontal="right" vertical="center" shrinkToFit="1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 shrinkToFit="1"/>
    </xf>
    <xf numFmtId="38" fontId="35" fillId="0" borderId="0" xfId="44" applyFont="1" applyAlignment="1">
      <alignment horizontal="right" vertical="center" shrinkToFit="1"/>
    </xf>
    <xf numFmtId="177" fontId="35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6" fillId="28" borderId="35" xfId="0" applyFont="1" applyFill="1" applyBorder="1" applyAlignment="1">
      <alignment vertical="center" shrinkToFit="1"/>
    </xf>
    <xf numFmtId="38" fontId="37" fillId="29" borderId="16" xfId="44" applyFont="1" applyFill="1" applyBorder="1" applyAlignment="1">
      <alignment horizontal="center" vertical="center" shrinkToFit="1"/>
    </xf>
    <xf numFmtId="38" fontId="37" fillId="29" borderId="15" xfId="44" applyFont="1" applyFill="1" applyBorder="1" applyAlignment="1">
      <alignment horizontal="center" vertical="center" shrinkToFit="1"/>
    </xf>
    <xf numFmtId="0" fontId="35" fillId="0" borderId="25" xfId="0" applyFont="1" applyBorder="1" applyAlignment="1">
      <alignment horizontal="right" vertical="center" shrinkToFit="1"/>
    </xf>
    <xf numFmtId="0" fontId="35" fillId="0" borderId="12" xfId="0" applyFont="1" applyBorder="1" applyAlignment="1">
      <alignment horizontal="left" vertical="center" shrinkToFit="1"/>
    </xf>
    <xf numFmtId="0" fontId="35" fillId="0" borderId="12" xfId="0" applyFont="1" applyBorder="1" applyAlignment="1">
      <alignment vertical="center" shrinkToFit="1"/>
    </xf>
    <xf numFmtId="38" fontId="35" fillId="0" borderId="12" xfId="44" applyFont="1" applyBorder="1" applyAlignment="1">
      <alignment horizontal="right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177" fontId="35" fillId="0" borderId="12" xfId="0" applyNumberFormat="1" applyFont="1" applyBorder="1" applyAlignment="1">
      <alignment horizontal="center" vertical="center" shrinkToFit="1"/>
    </xf>
    <xf numFmtId="2" fontId="35" fillId="0" borderId="12" xfId="0" applyNumberFormat="1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vertical="center" shrinkToFit="1"/>
    </xf>
    <xf numFmtId="38" fontId="35" fillId="0" borderId="12" xfId="44" applyFont="1" applyFill="1" applyBorder="1" applyAlignment="1">
      <alignment horizontal="right" vertical="center" shrinkToFit="1"/>
    </xf>
    <xf numFmtId="177" fontId="35" fillId="0" borderId="12" xfId="0" applyNumberFormat="1" applyFont="1" applyFill="1" applyBorder="1" applyAlignment="1">
      <alignment horizontal="center" vertical="center" shrinkToFit="1"/>
    </xf>
    <xf numFmtId="0" fontId="35" fillId="0" borderId="44" xfId="0" applyFont="1" applyFill="1" applyBorder="1" applyAlignment="1">
      <alignment horizontal="center" vertical="center" shrinkToFit="1"/>
    </xf>
    <xf numFmtId="0" fontId="35" fillId="0" borderId="21" xfId="0" applyFont="1" applyBorder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5" fillId="0" borderId="21" xfId="0" applyFont="1" applyBorder="1" applyAlignment="1">
      <alignment vertical="center" shrinkToFit="1"/>
    </xf>
    <xf numFmtId="38" fontId="35" fillId="0" borderId="21" xfId="44" applyFont="1" applyBorder="1" applyAlignment="1">
      <alignment horizontal="right" vertical="center" shrinkToFit="1"/>
    </xf>
    <xf numFmtId="177" fontId="35" fillId="0" borderId="21" xfId="0" applyNumberFormat="1" applyFont="1" applyBorder="1" applyAlignment="1">
      <alignment horizontal="center" vertical="center" shrinkToFit="1"/>
    </xf>
    <xf numFmtId="0" fontId="35" fillId="0" borderId="45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5" fillId="0" borderId="20" xfId="0" applyFont="1" applyBorder="1" applyAlignment="1">
      <alignment vertical="center" shrinkToFit="1"/>
    </xf>
    <xf numFmtId="38" fontId="35" fillId="0" borderId="20" xfId="44" applyFont="1" applyBorder="1" applyAlignment="1">
      <alignment horizontal="right" vertical="center" shrinkToFit="1"/>
    </xf>
    <xf numFmtId="177" fontId="35" fillId="0" borderId="20" xfId="0" applyNumberFormat="1" applyFont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178" fontId="35" fillId="0" borderId="22" xfId="0" applyNumberFormat="1" applyFont="1" applyFill="1" applyBorder="1" applyAlignment="1">
      <alignment horizontal="left" vertical="center" shrinkToFit="1"/>
    </xf>
    <xf numFmtId="0" fontId="35" fillId="0" borderId="22" xfId="0" applyFont="1" applyFill="1" applyBorder="1" applyAlignment="1">
      <alignment horizontal="left" vertical="center" shrinkToFit="1"/>
    </xf>
    <xf numFmtId="177" fontId="35" fillId="0" borderId="17" xfId="0" applyNumberFormat="1" applyFont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35" fillId="0" borderId="17" xfId="0" applyFont="1" applyBorder="1" applyAlignment="1">
      <alignment vertical="center" shrinkToFit="1"/>
    </xf>
    <xf numFmtId="38" fontId="35" fillId="0" borderId="17" xfId="44" applyFont="1" applyBorder="1" applyAlignment="1">
      <alignment horizontal="right" vertical="center" shrinkToFit="1"/>
    </xf>
    <xf numFmtId="177" fontId="35" fillId="0" borderId="17" xfId="0" applyNumberFormat="1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center" vertical="center" shrinkToFit="1"/>
    </xf>
    <xf numFmtId="178" fontId="35" fillId="0" borderId="12" xfId="0" applyNumberFormat="1" applyFont="1" applyFill="1" applyBorder="1" applyAlignment="1">
      <alignment vertical="center" shrinkToFit="1"/>
    </xf>
    <xf numFmtId="38" fontId="35" fillId="24" borderId="12" xfId="44" applyFont="1" applyFill="1" applyBorder="1" applyAlignment="1">
      <alignment horizontal="right" vertical="center" shrinkToFit="1"/>
    </xf>
    <xf numFmtId="0" fontId="35" fillId="0" borderId="17" xfId="0" applyFont="1" applyFill="1" applyBorder="1" applyAlignment="1">
      <alignment horizontal="left" vertical="center" shrinkToFit="1"/>
    </xf>
    <xf numFmtId="2" fontId="35" fillId="0" borderId="17" xfId="0" applyNumberFormat="1" applyFont="1" applyFill="1" applyBorder="1" applyAlignment="1">
      <alignment horizontal="left" vertical="center" shrinkToFit="1"/>
    </xf>
    <xf numFmtId="0" fontId="35" fillId="0" borderId="22" xfId="0" applyFont="1" applyFill="1" applyBorder="1" applyAlignment="1">
      <alignment vertical="center" shrinkToFit="1"/>
    </xf>
    <xf numFmtId="0" fontId="35" fillId="0" borderId="17" xfId="0" applyFont="1" applyFill="1" applyBorder="1" applyAlignment="1">
      <alignment vertical="center" shrinkToFit="1"/>
    </xf>
    <xf numFmtId="38" fontId="35" fillId="0" borderId="17" xfId="44" applyFont="1" applyFill="1" applyBorder="1" applyAlignment="1">
      <alignment horizontal="right" vertical="center" shrinkToFit="1"/>
    </xf>
    <xf numFmtId="177" fontId="35" fillId="0" borderId="17" xfId="0" applyNumberFormat="1" applyFont="1" applyFill="1" applyBorder="1" applyAlignment="1">
      <alignment horizontal="center" vertical="center" shrinkToFit="1"/>
    </xf>
    <xf numFmtId="0" fontId="35" fillId="0" borderId="42" xfId="0" applyFont="1" applyFill="1" applyBorder="1" applyAlignment="1">
      <alignment horizontal="center" vertical="center" shrinkToFit="1"/>
    </xf>
    <xf numFmtId="176" fontId="35" fillId="0" borderId="22" xfId="0" applyNumberFormat="1" applyFont="1" applyBorder="1" applyAlignment="1">
      <alignment vertical="center" shrinkToFit="1"/>
    </xf>
    <xf numFmtId="0" fontId="35" fillId="0" borderId="22" xfId="0" applyFont="1" applyBorder="1" applyAlignment="1">
      <alignment vertical="center" shrinkToFit="1"/>
    </xf>
    <xf numFmtId="0" fontId="35" fillId="0" borderId="14" xfId="0" applyFont="1" applyFill="1" applyBorder="1" applyAlignment="1">
      <alignment vertical="center" shrinkToFit="1"/>
    </xf>
    <xf numFmtId="38" fontId="35" fillId="0" borderId="14" xfId="44" applyFont="1" applyFill="1" applyBorder="1" applyAlignment="1">
      <alignment horizontal="right" vertical="center" shrinkToFit="1"/>
    </xf>
    <xf numFmtId="38" fontId="35" fillId="0" borderId="12" xfId="45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horizontal="right" vertical="center" wrapText="1"/>
    </xf>
    <xf numFmtId="38" fontId="35" fillId="0" borderId="12" xfId="45" applyFont="1" applyFill="1" applyBorder="1" applyAlignment="1">
      <alignment horizontal="right" vertical="center" wrapText="1"/>
    </xf>
    <xf numFmtId="38" fontId="35" fillId="0" borderId="44" xfId="45" applyFont="1" applyFill="1" applyBorder="1" applyAlignment="1">
      <alignment horizontal="center" vertical="center"/>
    </xf>
    <xf numFmtId="38" fontId="35" fillId="0" borderId="12" xfId="45" applyFont="1" applyFill="1" applyBorder="1" applyAlignment="1">
      <alignment horizontal="center" vertical="center"/>
    </xf>
    <xf numFmtId="38" fontId="35" fillId="0" borderId="17" xfId="45" applyFont="1" applyFill="1" applyBorder="1" applyAlignment="1">
      <alignment horizontal="left" vertical="center" shrinkToFit="1"/>
    </xf>
    <xf numFmtId="38" fontId="35" fillId="0" borderId="17" xfId="44" applyFont="1" applyFill="1" applyBorder="1" applyAlignment="1">
      <alignment horizontal="right" vertical="center"/>
    </xf>
    <xf numFmtId="38" fontId="35" fillId="0" borderId="17" xfId="45" applyFont="1" applyFill="1" applyBorder="1" applyAlignment="1">
      <alignment horizontal="right" vertical="center"/>
    </xf>
    <xf numFmtId="38" fontId="35" fillId="0" borderId="17" xfId="45" applyFont="1" applyFill="1" applyBorder="1" applyAlignment="1">
      <alignment horizontal="center" vertical="center"/>
    </xf>
    <xf numFmtId="38" fontId="35" fillId="0" borderId="42" xfId="45" applyFont="1" applyFill="1" applyBorder="1" applyAlignment="1">
      <alignment horizontal="center" vertical="center"/>
    </xf>
    <xf numFmtId="38" fontId="35" fillId="0" borderId="17" xfId="44" applyFont="1" applyFill="1" applyBorder="1" applyAlignment="1">
      <alignment horizontal="right" vertical="center" wrapText="1"/>
    </xf>
    <xf numFmtId="38" fontId="35" fillId="0" borderId="17" xfId="45" applyFont="1" applyFill="1" applyBorder="1" applyAlignment="1">
      <alignment horizontal="right" vertical="center" wrapText="1"/>
    </xf>
    <xf numFmtId="0" fontId="35" fillId="26" borderId="22" xfId="0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horizontal="left" vertical="center" shrinkToFit="1"/>
    </xf>
    <xf numFmtId="38" fontId="35" fillId="0" borderId="16" xfId="44" applyFont="1" applyFill="1" applyBorder="1" applyAlignment="1">
      <alignment horizontal="right" vertical="center" shrinkToFit="1"/>
    </xf>
    <xf numFmtId="177" fontId="35" fillId="0" borderId="16" xfId="0" applyNumberFormat="1" applyFont="1" applyFill="1" applyBorder="1" applyAlignment="1">
      <alignment horizontal="center" vertical="center" shrinkToFit="1"/>
    </xf>
    <xf numFmtId="38" fontId="35" fillId="0" borderId="43" xfId="45" applyFont="1" applyFill="1" applyBorder="1" applyAlignment="1">
      <alignment horizontal="center" vertical="center"/>
    </xf>
    <xf numFmtId="38" fontId="35" fillId="0" borderId="12" xfId="44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left" vertical="center" shrinkToFit="1"/>
    </xf>
    <xf numFmtId="0" fontId="38" fillId="0" borderId="12" xfId="0" applyFont="1" applyFill="1" applyBorder="1" applyAlignment="1">
      <alignment horizontal="left" vertical="center" shrinkToFit="1"/>
    </xf>
    <xf numFmtId="0" fontId="38" fillId="0" borderId="12" xfId="0" applyFont="1" applyFill="1" applyBorder="1" applyAlignment="1">
      <alignment vertical="center"/>
    </xf>
    <xf numFmtId="0" fontId="38" fillId="0" borderId="17" xfId="0" applyFont="1" applyFill="1" applyBorder="1" applyAlignment="1">
      <alignment vertical="center"/>
    </xf>
    <xf numFmtId="177" fontId="35" fillId="0" borderId="22" xfId="0" applyNumberFormat="1" applyFont="1" applyBorder="1" applyAlignment="1">
      <alignment vertical="center" shrinkToFit="1"/>
    </xf>
    <xf numFmtId="0" fontId="38" fillId="26" borderId="17" xfId="0" applyFont="1" applyFill="1" applyBorder="1" applyAlignment="1">
      <alignment horizontal="left" vertical="center" shrinkToFit="1"/>
    </xf>
    <xf numFmtId="0" fontId="35" fillId="26" borderId="17" xfId="0" applyFont="1" applyFill="1" applyBorder="1" applyAlignment="1">
      <alignment horizontal="left" vertical="center" shrinkToFit="1"/>
    </xf>
    <xf numFmtId="0" fontId="35" fillId="26" borderId="17" xfId="0" applyFont="1" applyFill="1" applyBorder="1" applyAlignment="1">
      <alignment vertical="center" shrinkToFit="1"/>
    </xf>
    <xf numFmtId="38" fontId="35" fillId="26" borderId="17" xfId="44" applyFont="1" applyFill="1" applyBorder="1" applyAlignment="1">
      <alignment horizontal="right" vertical="center" shrinkToFit="1"/>
    </xf>
    <xf numFmtId="177" fontId="35" fillId="26" borderId="17" xfId="0" applyNumberFormat="1" applyFont="1" applyFill="1" applyBorder="1" applyAlignment="1">
      <alignment horizontal="center" vertical="center" shrinkToFit="1"/>
    </xf>
    <xf numFmtId="0" fontId="35" fillId="26" borderId="42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vertical="center"/>
    </xf>
    <xf numFmtId="38" fontId="38" fillId="0" borderId="12" xfId="45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vertical="center" shrinkToFit="1"/>
    </xf>
    <xf numFmtId="38" fontId="35" fillId="0" borderId="12" xfId="44" applyFont="1" applyFill="1" applyBorder="1" applyAlignment="1">
      <alignment horizontal="center" vertical="center" shrinkToFit="1"/>
    </xf>
    <xf numFmtId="38" fontId="35" fillId="0" borderId="44" xfId="44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left" vertical="center" wrapText="1" shrinkToFit="1"/>
    </xf>
    <xf numFmtId="0" fontId="35" fillId="0" borderId="22" xfId="0" applyFont="1" applyFill="1" applyBorder="1" applyAlignment="1">
      <alignment horizontal="left" vertical="center" wrapText="1" shrinkToFit="1"/>
    </xf>
    <xf numFmtId="38" fontId="35" fillId="0" borderId="17" xfId="44" applyFont="1" applyFill="1" applyBorder="1" applyAlignment="1">
      <alignment vertical="center" shrinkToFit="1"/>
    </xf>
    <xf numFmtId="38" fontId="35" fillId="0" borderId="42" xfId="44" applyFont="1" applyFill="1" applyBorder="1" applyAlignment="1">
      <alignment horizontal="center" vertical="center" shrinkToFit="1"/>
    </xf>
    <xf numFmtId="38" fontId="38" fillId="0" borderId="17" xfId="45" applyFont="1" applyFill="1" applyBorder="1" applyAlignment="1">
      <alignment horizontal="left" vertical="center" shrinkToFit="1"/>
    </xf>
    <xf numFmtId="0" fontId="35" fillId="0" borderId="17" xfId="0" applyFont="1" applyFill="1" applyBorder="1" applyAlignment="1">
      <alignment horizontal="left" vertical="center"/>
    </xf>
    <xf numFmtId="3" fontId="35" fillId="0" borderId="17" xfId="0" applyNumberFormat="1" applyFont="1" applyFill="1" applyBorder="1" applyAlignment="1">
      <alignment vertical="center"/>
    </xf>
    <xf numFmtId="38" fontId="35" fillId="0" borderId="17" xfId="44" applyFont="1" applyFill="1" applyBorder="1" applyAlignment="1">
      <alignment horizontal="center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vertical="center" shrinkToFit="1"/>
    </xf>
    <xf numFmtId="38" fontId="35" fillId="0" borderId="16" xfId="44" applyFont="1" applyFill="1" applyBorder="1" applyAlignment="1">
      <alignment vertical="center" shrinkToFit="1"/>
    </xf>
    <xf numFmtId="0" fontId="38" fillId="0" borderId="16" xfId="0" applyFont="1" applyFill="1" applyBorder="1" applyAlignment="1">
      <alignment horizontal="left" vertical="center" shrinkToFit="1"/>
    </xf>
    <xf numFmtId="38" fontId="38" fillId="0" borderId="16" xfId="45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horizontal="left" vertical="center"/>
    </xf>
    <xf numFmtId="3" fontId="35" fillId="0" borderId="16" xfId="0" applyNumberFormat="1" applyFont="1" applyFill="1" applyBorder="1" applyAlignment="1">
      <alignment vertical="center"/>
    </xf>
    <xf numFmtId="0" fontId="38" fillId="0" borderId="21" xfId="0" applyFont="1" applyFill="1" applyBorder="1" applyAlignment="1">
      <alignment horizontal="left" vertical="center" shrinkToFit="1"/>
    </xf>
    <xf numFmtId="38" fontId="38" fillId="0" borderId="21" xfId="45" applyFont="1" applyFill="1" applyBorder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/>
    </xf>
    <xf numFmtId="3" fontId="35" fillId="0" borderId="21" xfId="0" applyNumberFormat="1" applyFont="1" applyFill="1" applyBorder="1" applyAlignment="1">
      <alignment vertical="center"/>
    </xf>
    <xf numFmtId="38" fontId="35" fillId="0" borderId="21" xfId="44" applyFont="1" applyFill="1" applyBorder="1" applyAlignment="1">
      <alignment vertical="center" shrinkToFit="1"/>
    </xf>
    <xf numFmtId="38" fontId="35" fillId="0" borderId="21" xfId="44" applyFont="1" applyFill="1" applyBorder="1" applyAlignment="1">
      <alignment horizontal="center" vertical="center" shrinkToFit="1"/>
    </xf>
    <xf numFmtId="38" fontId="35" fillId="0" borderId="45" xfId="44" applyFont="1" applyFill="1" applyBorder="1" applyAlignment="1">
      <alignment horizontal="center" vertical="center" shrinkToFit="1"/>
    </xf>
    <xf numFmtId="38" fontId="38" fillId="0" borderId="20" xfId="45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/>
    </xf>
    <xf numFmtId="38" fontId="35" fillId="0" borderId="20" xfId="44" applyFont="1" applyFill="1" applyBorder="1" applyAlignment="1">
      <alignment horizontal="right" vertical="center" shrinkToFit="1"/>
    </xf>
    <xf numFmtId="38" fontId="35" fillId="0" borderId="20" xfId="44" applyFont="1" applyFill="1" applyBorder="1" applyAlignment="1">
      <alignment horizontal="center" vertical="center" shrinkToFit="1"/>
    </xf>
    <xf numFmtId="38" fontId="35" fillId="0" borderId="46" xfId="44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vertical="center"/>
    </xf>
    <xf numFmtId="38" fontId="35" fillId="0" borderId="22" xfId="45" applyFont="1" applyFill="1" applyBorder="1" applyAlignment="1">
      <alignment horizontal="left" vertical="center"/>
    </xf>
    <xf numFmtId="0" fontId="35" fillId="26" borderId="12" xfId="0" applyFont="1" applyFill="1" applyBorder="1" applyAlignment="1">
      <alignment horizontal="left" vertical="center" shrinkToFit="1"/>
    </xf>
    <xf numFmtId="0" fontId="35" fillId="26" borderId="12" xfId="0" applyFont="1" applyFill="1" applyBorder="1" applyAlignment="1">
      <alignment vertical="center" shrinkToFit="1"/>
    </xf>
    <xf numFmtId="0" fontId="35" fillId="26" borderId="12" xfId="0" applyFont="1" applyFill="1" applyBorder="1" applyAlignment="1">
      <alignment horizontal="left" vertical="center"/>
    </xf>
    <xf numFmtId="38" fontId="35" fillId="26" borderId="12" xfId="44" applyFont="1" applyFill="1" applyBorder="1" applyAlignment="1">
      <alignment vertical="center"/>
    </xf>
    <xf numFmtId="38" fontId="35" fillId="26" borderId="12" xfId="44" applyFont="1" applyFill="1" applyBorder="1" applyAlignment="1">
      <alignment horizontal="center" vertical="center"/>
    </xf>
    <xf numFmtId="177" fontId="35" fillId="26" borderId="44" xfId="0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38" fontId="35" fillId="0" borderId="12" xfId="44" applyFont="1" applyBorder="1" applyAlignment="1">
      <alignment horizontal="right" vertical="center"/>
    </xf>
    <xf numFmtId="177" fontId="35" fillId="0" borderId="12" xfId="0" applyNumberFormat="1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2" fontId="35" fillId="0" borderId="17" xfId="0" applyNumberFormat="1" applyFont="1" applyBorder="1" applyAlignment="1">
      <alignment horizontal="left" vertical="center" shrinkToFit="1"/>
    </xf>
    <xf numFmtId="0" fontId="35" fillId="0" borderId="41" xfId="0" applyFont="1" applyFill="1" applyBorder="1" applyAlignment="1">
      <alignment horizontal="right" vertical="center" shrinkToFit="1"/>
    </xf>
    <xf numFmtId="0" fontId="35" fillId="0" borderId="31" xfId="0" applyFont="1" applyFill="1" applyBorder="1" applyAlignment="1">
      <alignment horizontal="left" vertical="center" shrinkToFit="1"/>
    </xf>
    <xf numFmtId="0" fontId="35" fillId="0" borderId="31" xfId="0" applyFont="1" applyFill="1" applyBorder="1" applyAlignment="1">
      <alignment horizontal="left" vertical="center"/>
    </xf>
    <xf numFmtId="38" fontId="35" fillId="0" borderId="31" xfId="44" applyFont="1" applyFill="1" applyBorder="1" applyAlignment="1">
      <alignment horizontal="center" vertical="center" shrinkToFit="1"/>
    </xf>
    <xf numFmtId="0" fontId="35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vertical="center" shrinkToFit="1"/>
    </xf>
    <xf numFmtId="38" fontId="35" fillId="0" borderId="13" xfId="44" applyFont="1" applyFill="1" applyBorder="1" applyAlignment="1">
      <alignment horizontal="right" vertical="center" shrinkToFit="1"/>
    </xf>
    <xf numFmtId="0" fontId="35" fillId="0" borderId="13" xfId="0" applyFont="1" applyFill="1" applyBorder="1" applyAlignment="1">
      <alignment horizontal="center" vertical="center" shrinkToFit="1"/>
    </xf>
    <xf numFmtId="0" fontId="35" fillId="0" borderId="47" xfId="0" applyFont="1" applyFill="1" applyBorder="1" applyAlignment="1">
      <alignment horizontal="center" vertical="center" shrinkToFit="1"/>
    </xf>
    <xf numFmtId="38" fontId="35" fillId="0" borderId="22" xfId="44" applyFont="1" applyBorder="1" applyAlignment="1">
      <alignment horizontal="left" vertical="center" shrinkToFit="1"/>
    </xf>
    <xf numFmtId="2" fontId="35" fillId="0" borderId="12" xfId="0" applyNumberFormat="1" applyFont="1" applyBorder="1" applyAlignment="1">
      <alignment horizontal="left" vertical="center" shrinkToFit="1"/>
    </xf>
    <xf numFmtId="0" fontId="35" fillId="0" borderId="12" xfId="61" applyFont="1" applyFill="1" applyBorder="1" applyAlignment="1" applyProtection="1">
      <alignment horizontal="left" vertical="center" shrinkToFit="1"/>
      <protection locked="0"/>
    </xf>
    <xf numFmtId="0" fontId="35" fillId="0" borderId="14" xfId="0" applyFont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14" xfId="0" applyFont="1" applyBorder="1" applyAlignment="1">
      <alignment vertical="center" shrinkToFit="1"/>
    </xf>
    <xf numFmtId="38" fontId="35" fillId="0" borderId="14" xfId="44" applyFont="1" applyBorder="1" applyAlignment="1">
      <alignment horizontal="right" vertical="center" shrinkToFit="1"/>
    </xf>
    <xf numFmtId="177" fontId="35" fillId="0" borderId="14" xfId="0" applyNumberFormat="1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178" fontId="35" fillId="0" borderId="17" xfId="0" applyNumberFormat="1" applyFont="1" applyFill="1" applyBorder="1" applyAlignment="1">
      <alignment vertical="center" shrinkToFit="1"/>
    </xf>
    <xf numFmtId="38" fontId="35" fillId="24" borderId="17" xfId="44" applyFont="1" applyFill="1" applyBorder="1" applyAlignment="1">
      <alignment horizontal="right" vertical="center" shrinkToFit="1"/>
    </xf>
    <xf numFmtId="178" fontId="35" fillId="0" borderId="16" xfId="0" applyNumberFormat="1" applyFont="1" applyFill="1" applyBorder="1" applyAlignment="1">
      <alignment vertical="center" shrinkToFit="1"/>
    </xf>
    <xf numFmtId="38" fontId="35" fillId="24" borderId="16" xfId="44" applyFont="1" applyFill="1" applyBorder="1" applyAlignment="1">
      <alignment horizontal="right" vertical="center" shrinkToFit="1"/>
    </xf>
    <xf numFmtId="38" fontId="35" fillId="0" borderId="16" xfId="44" applyFont="1" applyBorder="1" applyAlignment="1">
      <alignment horizontal="right" vertical="center" shrinkToFit="1"/>
    </xf>
    <xf numFmtId="0" fontId="35" fillId="0" borderId="43" xfId="0" applyFont="1" applyBorder="1" applyAlignment="1">
      <alignment horizontal="center" vertical="center" shrinkToFit="1"/>
    </xf>
    <xf numFmtId="177" fontId="35" fillId="0" borderId="14" xfId="0" applyNumberFormat="1" applyFont="1" applyFill="1" applyBorder="1" applyAlignment="1">
      <alignment horizontal="center" vertical="center" shrinkToFit="1"/>
    </xf>
    <xf numFmtId="0" fontId="35" fillId="0" borderId="48" xfId="0" applyFont="1" applyFill="1" applyBorder="1" applyAlignment="1">
      <alignment horizontal="center" vertical="center" shrinkToFit="1"/>
    </xf>
    <xf numFmtId="0" fontId="35" fillId="26" borderId="14" xfId="0" applyFont="1" applyFill="1" applyBorder="1" applyAlignment="1">
      <alignment horizontal="left" vertical="center" shrinkToFit="1"/>
    </xf>
    <xf numFmtId="0" fontId="35" fillId="26" borderId="14" xfId="0" applyFont="1" applyFill="1" applyBorder="1" applyAlignment="1">
      <alignment vertical="center" shrinkToFit="1"/>
    </xf>
    <xf numFmtId="38" fontId="35" fillId="26" borderId="14" xfId="44" applyFont="1" applyFill="1" applyBorder="1" applyAlignment="1">
      <alignment horizontal="right" vertical="center" shrinkToFit="1"/>
    </xf>
    <xf numFmtId="177" fontId="35" fillId="26" borderId="14" xfId="0" applyNumberFormat="1" applyFont="1" applyFill="1" applyBorder="1" applyAlignment="1">
      <alignment horizontal="center" vertical="center" shrinkToFit="1"/>
    </xf>
    <xf numFmtId="0" fontId="35" fillId="26" borderId="48" xfId="0" applyFont="1" applyFill="1" applyBorder="1" applyAlignment="1">
      <alignment horizontal="center" vertical="center" shrinkToFit="1"/>
    </xf>
    <xf numFmtId="38" fontId="35" fillId="0" borderId="12" xfId="44" applyFont="1" applyBorder="1" applyAlignment="1">
      <alignment vertical="center"/>
    </xf>
    <xf numFmtId="38" fontId="35" fillId="0" borderId="12" xfId="44" applyFont="1" applyBorder="1" applyAlignment="1">
      <alignment horizontal="center" vertical="center"/>
    </xf>
    <xf numFmtId="177" fontId="35" fillId="0" borderId="44" xfId="0" applyNumberFormat="1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/>
    </xf>
    <xf numFmtId="38" fontId="35" fillId="0" borderId="21" xfId="44" applyFont="1" applyBorder="1" applyAlignment="1">
      <alignment horizontal="right" vertical="center"/>
    </xf>
    <xf numFmtId="177" fontId="35" fillId="0" borderId="21" xfId="0" applyNumberFormat="1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28" xfId="0" applyFont="1" applyFill="1" applyBorder="1" applyAlignment="1">
      <alignment horizontal="left" vertical="center" shrinkToFit="1"/>
    </xf>
    <xf numFmtId="38" fontId="38" fillId="0" borderId="28" xfId="45" applyFont="1" applyFill="1" applyBorder="1" applyAlignment="1">
      <alignment horizontal="left" vertical="center" shrinkToFit="1"/>
    </xf>
    <xf numFmtId="0" fontId="35" fillId="0" borderId="28" xfId="0" applyFont="1" applyFill="1" applyBorder="1" applyAlignment="1">
      <alignment horizontal="left" vertical="center"/>
    </xf>
    <xf numFmtId="38" fontId="35" fillId="0" borderId="28" xfId="44" applyFont="1" applyFill="1" applyBorder="1" applyAlignment="1">
      <alignment horizontal="right" vertical="center" shrinkToFit="1"/>
    </xf>
    <xf numFmtId="38" fontId="35" fillId="0" borderId="28" xfId="44" applyFont="1" applyFill="1" applyBorder="1" applyAlignment="1">
      <alignment horizontal="center" vertical="center" shrinkToFit="1"/>
    </xf>
    <xf numFmtId="38" fontId="35" fillId="0" borderId="49" xfId="44" applyFont="1" applyFill="1" applyBorder="1" applyAlignment="1">
      <alignment horizontal="center" vertical="center" shrinkToFit="1"/>
    </xf>
    <xf numFmtId="38" fontId="38" fillId="0" borderId="13" xfId="45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/>
    </xf>
    <xf numFmtId="38" fontId="35" fillId="0" borderId="13" xfId="44" applyFont="1" applyFill="1" applyBorder="1" applyAlignment="1">
      <alignment horizontal="center" vertical="center" shrinkToFit="1"/>
    </xf>
    <xf numFmtId="38" fontId="35" fillId="0" borderId="47" xfId="44" applyFont="1" applyFill="1" applyBorder="1" applyAlignment="1">
      <alignment horizontal="center" vertical="center" shrinkToFit="1"/>
    </xf>
    <xf numFmtId="2" fontId="35" fillId="0" borderId="13" xfId="0" applyNumberFormat="1" applyFont="1" applyFill="1" applyBorder="1" applyAlignment="1">
      <alignment horizontal="left" vertical="center" shrinkToFit="1"/>
    </xf>
    <xf numFmtId="0" fontId="35" fillId="0" borderId="23" xfId="0" applyFont="1" applyFill="1" applyBorder="1" applyAlignment="1">
      <alignment horizontal="right" vertical="center" shrinkToFit="1"/>
    </xf>
    <xf numFmtId="0" fontId="35" fillId="0" borderId="40" xfId="0" applyFont="1" applyFill="1" applyBorder="1" applyAlignment="1">
      <alignment horizontal="left" vertical="center" shrinkToFit="1"/>
    </xf>
    <xf numFmtId="38" fontId="35" fillId="0" borderId="12" xfId="44" applyFont="1" applyBorder="1" applyAlignment="1">
      <alignment horizontal="center" vertical="center" shrinkToFit="1"/>
    </xf>
    <xf numFmtId="38" fontId="35" fillId="0" borderId="44" xfId="44" applyFont="1" applyBorder="1" applyAlignment="1">
      <alignment horizontal="center" vertical="center" shrinkToFit="1"/>
    </xf>
    <xf numFmtId="176" fontId="39" fillId="0" borderId="22" xfId="0" applyNumberFormat="1" applyFont="1" applyBorder="1" applyAlignment="1">
      <alignment vertical="center" shrinkToFit="1"/>
    </xf>
    <xf numFmtId="3" fontId="35" fillId="0" borderId="12" xfId="0" applyNumberFormat="1" applyFont="1" applyFill="1" applyBorder="1" applyAlignment="1">
      <alignment vertical="center"/>
    </xf>
    <xf numFmtId="0" fontId="35" fillId="0" borderId="17" xfId="0" applyFont="1" applyBorder="1" applyAlignment="1">
      <alignment horizontal="center" vertical="center" shrinkToFit="1"/>
    </xf>
    <xf numFmtId="0" fontId="35" fillId="0" borderId="43" xfId="0" applyFont="1" applyFill="1" applyBorder="1" applyAlignment="1">
      <alignment horizontal="center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5" fillId="0" borderId="18" xfId="0" applyFont="1" applyFill="1" applyBorder="1" applyAlignment="1">
      <alignment horizontal="left" vertical="center" shrinkToFit="1"/>
    </xf>
    <xf numFmtId="2" fontId="35" fillId="0" borderId="16" xfId="0" applyNumberFormat="1" applyFont="1" applyFill="1" applyBorder="1" applyAlignment="1">
      <alignment horizontal="left" vertical="center" shrinkToFit="1"/>
    </xf>
    <xf numFmtId="2" fontId="35" fillId="0" borderId="21" xfId="0" applyNumberFormat="1" applyFont="1" applyFill="1" applyBorder="1" applyAlignment="1">
      <alignment horizontal="left" vertical="center" shrinkToFit="1"/>
    </xf>
    <xf numFmtId="0" fontId="35" fillId="0" borderId="21" xfId="0" applyFont="1" applyFill="1" applyBorder="1" applyAlignment="1">
      <alignment vertical="center" shrinkToFit="1"/>
    </xf>
    <xf numFmtId="38" fontId="35" fillId="0" borderId="21" xfId="44" applyFont="1" applyFill="1" applyBorder="1" applyAlignment="1">
      <alignment horizontal="right" vertical="center" shrinkToFit="1"/>
    </xf>
    <xf numFmtId="177" fontId="35" fillId="0" borderId="21" xfId="0" applyNumberFormat="1" applyFont="1" applyFill="1" applyBorder="1" applyAlignment="1">
      <alignment horizontal="center" vertical="center" shrinkToFit="1"/>
    </xf>
    <xf numFmtId="0" fontId="35" fillId="0" borderId="45" xfId="0" applyFont="1" applyFill="1" applyBorder="1" applyAlignment="1">
      <alignment horizontal="center" vertical="center" shrinkToFit="1"/>
    </xf>
    <xf numFmtId="38" fontId="35" fillId="0" borderId="16" xfId="44" applyFont="1" applyFill="1" applyBorder="1" applyAlignment="1">
      <alignment horizontal="right" vertical="center" wrapText="1"/>
    </xf>
    <xf numFmtId="0" fontId="35" fillId="0" borderId="20" xfId="0" applyFont="1" applyFill="1" applyBorder="1" applyAlignment="1">
      <alignment vertical="center" shrinkToFit="1"/>
    </xf>
    <xf numFmtId="38" fontId="35" fillId="0" borderId="20" xfId="44" applyFont="1" applyFill="1" applyBorder="1" applyAlignment="1">
      <alignment horizontal="right" vertical="center"/>
    </xf>
    <xf numFmtId="38" fontId="35" fillId="0" borderId="20" xfId="45" applyFont="1" applyFill="1" applyBorder="1" applyAlignment="1">
      <alignment horizontal="center" vertical="center"/>
    </xf>
    <xf numFmtId="38" fontId="35" fillId="0" borderId="46" xfId="45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left" vertical="center" shrinkToFit="1"/>
    </xf>
    <xf numFmtId="3" fontId="35" fillId="0" borderId="12" xfId="0" applyNumberFormat="1" applyFont="1" applyFill="1" applyBorder="1" applyAlignment="1">
      <alignment horizontal="right" vertical="center" shrinkToFit="1"/>
    </xf>
    <xf numFmtId="0" fontId="35" fillId="0" borderId="17" xfId="0" applyFont="1" applyFill="1" applyBorder="1" applyAlignment="1">
      <alignment horizontal="left" vertical="center" wrapText="1" shrinkToFit="1"/>
    </xf>
    <xf numFmtId="38" fontId="35" fillId="0" borderId="43" xfId="44" applyFont="1" applyFill="1" applyBorder="1" applyAlignment="1">
      <alignment horizontal="center" vertical="center" shrinkToFit="1"/>
    </xf>
    <xf numFmtId="38" fontId="38" fillId="0" borderId="14" xfId="45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/>
    </xf>
    <xf numFmtId="38" fontId="35" fillId="0" borderId="14" xfId="44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 shrinkToFit="1"/>
    </xf>
    <xf numFmtId="0" fontId="35" fillId="0" borderId="13" xfId="0" applyFont="1" applyBorder="1" applyAlignment="1">
      <alignment vertical="center" shrinkToFit="1"/>
    </xf>
    <xf numFmtId="38" fontId="35" fillId="0" borderId="13" xfId="44" applyFont="1" applyBorder="1" applyAlignment="1">
      <alignment horizontal="right" vertical="center" shrinkToFit="1"/>
    </xf>
    <xf numFmtId="38" fontId="35" fillId="0" borderId="13" xfId="44" applyFont="1" applyBorder="1" applyAlignment="1">
      <alignment horizontal="center" vertical="center" shrinkToFit="1"/>
    </xf>
    <xf numFmtId="38" fontId="35" fillId="0" borderId="47" xfId="44" applyFont="1" applyBorder="1" applyAlignment="1">
      <alignment horizontal="center" vertical="center" shrinkToFit="1"/>
    </xf>
    <xf numFmtId="177" fontId="35" fillId="0" borderId="13" xfId="0" applyNumberFormat="1" applyFont="1" applyBorder="1" applyAlignment="1">
      <alignment horizontal="center" vertical="center" shrinkToFit="1"/>
    </xf>
    <xf numFmtId="0" fontId="35" fillId="0" borderId="47" xfId="0" applyFont="1" applyBorder="1" applyAlignment="1">
      <alignment horizontal="center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5" fillId="0" borderId="14" xfId="44" applyFont="1" applyFill="1" applyBorder="1" applyAlignment="1">
      <alignment horizontal="right" vertical="center"/>
    </xf>
    <xf numFmtId="38" fontId="35" fillId="0" borderId="14" xfId="45" applyFont="1" applyFill="1" applyBorder="1" applyAlignment="1">
      <alignment horizontal="right" vertical="center"/>
    </xf>
    <xf numFmtId="38" fontId="35" fillId="0" borderId="14" xfId="45" applyFont="1" applyFill="1" applyBorder="1" applyAlignment="1">
      <alignment horizontal="center" vertical="center"/>
    </xf>
    <xf numFmtId="38" fontId="35" fillId="0" borderId="48" xfId="45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/>
    </xf>
    <xf numFmtId="38" fontId="35" fillId="0" borderId="17" xfId="44" applyFont="1" applyBorder="1" applyAlignment="1">
      <alignment vertical="center"/>
    </xf>
    <xf numFmtId="38" fontId="35" fillId="0" borderId="17" xfId="44" applyFont="1" applyBorder="1" applyAlignment="1">
      <alignment horizontal="center" vertical="center"/>
    </xf>
    <xf numFmtId="177" fontId="35" fillId="0" borderId="42" xfId="0" applyNumberFormat="1" applyFont="1" applyBorder="1" applyAlignment="1">
      <alignment horizontal="center" vertical="center"/>
    </xf>
    <xf numFmtId="177" fontId="35" fillId="0" borderId="42" xfId="0" applyNumberFormat="1" applyFont="1" applyFill="1" applyBorder="1" applyAlignment="1">
      <alignment horizontal="center" vertical="center" shrinkToFit="1"/>
    </xf>
    <xf numFmtId="38" fontId="35" fillId="26" borderId="12" xfId="44" applyFont="1" applyFill="1" applyBorder="1" applyAlignment="1">
      <alignment horizontal="right" vertical="center" shrinkToFit="1"/>
    </xf>
    <xf numFmtId="177" fontId="35" fillId="26" borderId="12" xfId="0" applyNumberFormat="1" applyFont="1" applyFill="1" applyBorder="1" applyAlignment="1">
      <alignment horizontal="center" vertical="center" shrinkToFit="1"/>
    </xf>
    <xf numFmtId="0" fontId="35" fillId="26" borderId="44" xfId="0" applyFont="1" applyFill="1" applyBorder="1" applyAlignment="1">
      <alignment horizontal="center" vertical="center" shrinkToFit="1"/>
    </xf>
    <xf numFmtId="38" fontId="35" fillId="0" borderId="17" xfId="44" applyFont="1" applyBorder="1" applyAlignment="1">
      <alignment horizontal="right" vertical="center"/>
    </xf>
    <xf numFmtId="177" fontId="35" fillId="0" borderId="17" xfId="0" applyNumberFormat="1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40" fillId="0" borderId="12" xfId="0" applyFont="1" applyFill="1" applyBorder="1" applyAlignment="1">
      <alignment horizontal="left" vertical="center" shrinkToFit="1"/>
    </xf>
    <xf numFmtId="38" fontId="35" fillId="0" borderId="12" xfId="45" applyFont="1" applyFill="1" applyBorder="1" applyAlignment="1">
      <alignment horizontal="right" vertical="center"/>
    </xf>
    <xf numFmtId="0" fontId="35" fillId="0" borderId="17" xfId="61" applyFont="1" applyFill="1" applyBorder="1" applyAlignment="1" applyProtection="1">
      <alignment horizontal="left" vertical="center" shrinkToFit="1"/>
      <protection locked="0"/>
    </xf>
    <xf numFmtId="38" fontId="35" fillId="0" borderId="16" xfId="44" applyFont="1" applyFill="1" applyBorder="1" applyAlignment="1">
      <alignment horizontal="right" vertical="center"/>
    </xf>
    <xf numFmtId="38" fontId="35" fillId="0" borderId="16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top" shrinkToFit="1"/>
    </xf>
    <xf numFmtId="0" fontId="35" fillId="0" borderId="27" xfId="0" applyFont="1" applyFill="1" applyBorder="1" applyAlignment="1">
      <alignment horizontal="left" vertical="center" shrinkToFit="1"/>
    </xf>
    <xf numFmtId="2" fontId="35" fillId="0" borderId="27" xfId="0" applyNumberFormat="1" applyFont="1" applyFill="1" applyBorder="1" applyAlignment="1">
      <alignment horizontal="left" vertical="center" shrinkToFit="1"/>
    </xf>
    <xf numFmtId="0" fontId="35" fillId="0" borderId="27" xfId="0" applyFont="1" applyFill="1" applyBorder="1" applyAlignment="1">
      <alignment vertical="center" shrinkToFit="1"/>
    </xf>
    <xf numFmtId="38" fontId="35" fillId="0" borderId="27" xfId="44" applyFont="1" applyFill="1" applyBorder="1" applyAlignment="1">
      <alignment horizontal="right" vertical="center" shrinkToFit="1"/>
    </xf>
    <xf numFmtId="177" fontId="35" fillId="0" borderId="27" xfId="0" applyNumberFormat="1" applyFont="1" applyFill="1" applyBorder="1" applyAlignment="1">
      <alignment horizontal="center" vertical="center" shrinkToFit="1"/>
    </xf>
    <xf numFmtId="0" fontId="35" fillId="0" borderId="50" xfId="0" applyFont="1" applyFill="1" applyBorder="1" applyAlignment="1">
      <alignment horizontal="center" vertical="center" shrinkToFit="1"/>
    </xf>
    <xf numFmtId="0" fontId="38" fillId="0" borderId="30" xfId="0" applyFont="1" applyFill="1" applyBorder="1" applyAlignment="1">
      <alignment horizontal="left" vertical="center" shrinkToFit="1"/>
    </xf>
    <xf numFmtId="0" fontId="35" fillId="0" borderId="30" xfId="0" applyFont="1" applyFill="1" applyBorder="1" applyAlignment="1">
      <alignment horizontal="left" vertical="center" shrinkToFit="1"/>
    </xf>
    <xf numFmtId="0" fontId="35" fillId="0" borderId="30" xfId="0" applyFont="1" applyFill="1" applyBorder="1" applyAlignment="1">
      <alignment vertical="center" shrinkToFit="1"/>
    </xf>
    <xf numFmtId="38" fontId="35" fillId="0" borderId="30" xfId="44" applyFont="1" applyFill="1" applyBorder="1" applyAlignment="1">
      <alignment horizontal="right" vertical="center" shrinkToFit="1"/>
    </xf>
    <xf numFmtId="177" fontId="35" fillId="0" borderId="30" xfId="0" applyNumberFormat="1" applyFont="1" applyFill="1" applyBorder="1" applyAlignment="1">
      <alignment horizontal="center" vertical="center" shrinkToFit="1"/>
    </xf>
    <xf numFmtId="0" fontId="35" fillId="0" borderId="51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left" vertical="center" wrapText="1" shrinkToFit="1"/>
    </xf>
    <xf numFmtId="38" fontId="35" fillId="0" borderId="30" xfId="44" applyFont="1" applyFill="1" applyBorder="1" applyAlignment="1">
      <alignment vertical="center" shrinkToFit="1"/>
    </xf>
    <xf numFmtId="38" fontId="35" fillId="0" borderId="51" xfId="44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left" vertical="center"/>
    </xf>
    <xf numFmtId="38" fontId="35" fillId="0" borderId="30" xfId="44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vertical="center"/>
    </xf>
    <xf numFmtId="0" fontId="38" fillId="0" borderId="20" xfId="0" applyFont="1" applyFill="1" applyBorder="1" applyAlignment="1">
      <alignment horizontal="left" vertical="center" shrinkToFit="1"/>
    </xf>
    <xf numFmtId="0" fontId="38" fillId="0" borderId="20" xfId="0" applyFont="1" applyFill="1" applyBorder="1" applyAlignment="1">
      <alignment vertical="center"/>
    </xf>
    <xf numFmtId="177" fontId="35" fillId="0" borderId="20" xfId="0" applyNumberFormat="1" applyFont="1" applyFill="1" applyBorder="1" applyAlignment="1">
      <alignment horizontal="center" vertical="center" shrinkToFit="1"/>
    </xf>
    <xf numFmtId="0" fontId="35" fillId="0" borderId="46" xfId="0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center" vertical="center" shrinkToFit="1"/>
    </xf>
    <xf numFmtId="38" fontId="38" fillId="0" borderId="22" xfId="45" applyFont="1" applyFill="1" applyBorder="1" applyAlignment="1">
      <alignment horizontal="left" vertical="center" shrinkToFit="1"/>
    </xf>
    <xf numFmtId="177" fontId="35" fillId="0" borderId="12" xfId="0" applyNumberFormat="1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38" fontId="35" fillId="0" borderId="22" xfId="44" applyFont="1" applyFill="1" applyBorder="1" applyAlignment="1">
      <alignment horizontal="left" vertical="center" shrinkToFit="1"/>
    </xf>
    <xf numFmtId="2" fontId="35" fillId="0" borderId="20" xfId="0" applyNumberFormat="1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vertical="center"/>
    </xf>
    <xf numFmtId="38" fontId="35" fillId="0" borderId="12" xfId="44" applyFont="1" applyFill="1" applyBorder="1" applyAlignment="1">
      <alignment horizontal="center" vertical="center"/>
    </xf>
    <xf numFmtId="177" fontId="35" fillId="0" borderId="44" xfId="0" applyNumberFormat="1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left" vertical="center" shrinkToFit="1"/>
    </xf>
    <xf numFmtId="0" fontId="35" fillId="0" borderId="17" xfId="0" applyFont="1" applyFill="1" applyBorder="1" applyAlignment="1">
      <alignment horizontal="center" vertical="center" shrinkToFit="1"/>
    </xf>
    <xf numFmtId="177" fontId="35" fillId="0" borderId="13" xfId="0" applyNumberFormat="1" applyFont="1" applyFill="1" applyBorder="1" applyAlignment="1">
      <alignment horizontal="center" vertical="center" shrinkToFit="1"/>
    </xf>
    <xf numFmtId="0" fontId="35" fillId="0" borderId="26" xfId="0" applyFont="1" applyFill="1" applyBorder="1" applyAlignment="1">
      <alignment horizontal="left" vertical="center" shrinkToFit="1"/>
    </xf>
    <xf numFmtId="0" fontId="35" fillId="0" borderId="26" xfId="0" applyFont="1" applyFill="1" applyBorder="1" applyAlignment="1">
      <alignment vertical="center" shrinkToFit="1"/>
    </xf>
    <xf numFmtId="38" fontId="35" fillId="0" borderId="26" xfId="44" applyFont="1" applyFill="1" applyBorder="1" applyAlignment="1">
      <alignment horizontal="right" vertical="center" shrinkToFit="1"/>
    </xf>
    <xf numFmtId="177" fontId="35" fillId="0" borderId="26" xfId="0" applyNumberFormat="1" applyFont="1" applyFill="1" applyBorder="1" applyAlignment="1">
      <alignment horizontal="center" vertical="center" shrinkToFit="1"/>
    </xf>
    <xf numFmtId="0" fontId="35" fillId="0" borderId="52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2" fontId="35" fillId="0" borderId="30" xfId="0" applyNumberFormat="1" applyFont="1" applyFill="1" applyBorder="1" applyAlignment="1">
      <alignment horizontal="left" vertical="center" shrinkToFit="1"/>
    </xf>
    <xf numFmtId="178" fontId="35" fillId="0" borderId="30" xfId="0" applyNumberFormat="1" applyFont="1" applyFill="1" applyBorder="1" applyAlignment="1">
      <alignment vertical="center" shrinkToFit="1"/>
    </xf>
    <xf numFmtId="2" fontId="35" fillId="0" borderId="14" xfId="0" applyNumberFormat="1" applyFont="1" applyFill="1" applyBorder="1" applyAlignment="1">
      <alignment horizontal="left" vertical="center" shrinkToFit="1"/>
    </xf>
    <xf numFmtId="38" fontId="38" fillId="26" borderId="12" xfId="45" applyFont="1" applyFill="1" applyBorder="1" applyAlignment="1">
      <alignment horizontal="left" vertical="center" shrinkToFit="1"/>
    </xf>
    <xf numFmtId="0" fontId="35" fillId="26" borderId="12" xfId="0" applyFont="1" applyFill="1" applyBorder="1" applyAlignment="1">
      <alignment vertical="center"/>
    </xf>
    <xf numFmtId="38" fontId="35" fillId="26" borderId="12" xfId="44" applyFont="1" applyFill="1" applyBorder="1" applyAlignment="1">
      <alignment vertical="center" shrinkToFit="1"/>
    </xf>
    <xf numFmtId="38" fontId="35" fillId="26" borderId="12" xfId="44" applyFont="1" applyFill="1" applyBorder="1" applyAlignment="1">
      <alignment horizontal="center" vertical="center" shrinkToFit="1"/>
    </xf>
    <xf numFmtId="38" fontId="35" fillId="26" borderId="44" xfId="44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left" vertical="center" shrinkToFit="1"/>
    </xf>
    <xf numFmtId="38" fontId="35" fillId="0" borderId="47" xfId="45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0" fontId="35" fillId="0" borderId="53" xfId="0" applyFont="1" applyBorder="1" applyAlignment="1">
      <alignment horizontal="left" vertical="center" shrinkToFit="1"/>
    </xf>
    <xf numFmtId="0" fontId="37" fillId="28" borderId="54" xfId="0" applyFont="1" applyFill="1" applyBorder="1" applyAlignment="1">
      <alignment horizontal="left" vertical="center" shrinkToFit="1"/>
    </xf>
    <xf numFmtId="0" fontId="35" fillId="0" borderId="55" xfId="0" applyFont="1" applyBorder="1" applyAlignment="1">
      <alignment horizontal="left" vertical="center" shrinkToFit="1"/>
    </xf>
    <xf numFmtId="38" fontId="35" fillId="0" borderId="42" xfId="44" applyFont="1" applyFill="1" applyBorder="1" applyAlignment="1">
      <alignment horizontal="right" vertical="center" shrinkToFit="1"/>
    </xf>
    <xf numFmtId="38" fontId="35" fillId="0" borderId="19" xfId="44" applyFont="1" applyFill="1" applyBorder="1" applyAlignment="1">
      <alignment horizontal="center" vertical="center" shrinkToFit="1"/>
    </xf>
    <xf numFmtId="0" fontId="35" fillId="0" borderId="56" xfId="0" applyFont="1" applyFill="1" applyBorder="1" applyAlignment="1">
      <alignment horizontal="left" vertical="center" shrinkToFit="1"/>
    </xf>
    <xf numFmtId="0" fontId="35" fillId="0" borderId="57" xfId="0" applyFont="1" applyBorder="1" applyAlignment="1">
      <alignment horizontal="right" vertical="center" shrinkToFit="1"/>
    </xf>
    <xf numFmtId="178" fontId="35" fillId="0" borderId="56" xfId="0" applyNumberFormat="1" applyFont="1" applyFill="1" applyBorder="1" applyAlignment="1">
      <alignment vertical="center" shrinkToFit="1"/>
    </xf>
    <xf numFmtId="38" fontId="35" fillId="0" borderId="56" xfId="44" applyFont="1" applyFill="1" applyBorder="1" applyAlignment="1">
      <alignment horizontal="right" vertical="center" shrinkToFit="1"/>
    </xf>
    <xf numFmtId="177" fontId="35" fillId="0" borderId="56" xfId="0" applyNumberFormat="1" applyFont="1" applyFill="1" applyBorder="1" applyAlignment="1">
      <alignment horizontal="center" vertical="center" shrinkToFit="1"/>
    </xf>
    <xf numFmtId="0" fontId="35" fillId="0" borderId="58" xfId="0" applyFont="1" applyFill="1" applyBorder="1" applyAlignment="1">
      <alignment horizontal="center" vertical="center" shrinkToFit="1"/>
    </xf>
    <xf numFmtId="0" fontId="35" fillId="0" borderId="44" xfId="0" applyFont="1" applyFill="1" applyBorder="1" applyAlignment="1">
      <alignment horizontal="left" vertical="center" shrinkToFit="1"/>
    </xf>
    <xf numFmtId="0" fontId="35" fillId="0" borderId="42" xfId="0" applyFont="1" applyFill="1" applyBorder="1" applyAlignment="1">
      <alignment horizontal="left" vertical="center" shrinkToFit="1"/>
    </xf>
    <xf numFmtId="38" fontId="35" fillId="0" borderId="59" xfId="44" applyFont="1" applyFill="1" applyBorder="1" applyAlignment="1">
      <alignment horizontal="center" vertical="center" shrinkToFit="1"/>
    </xf>
    <xf numFmtId="38" fontId="38" fillId="0" borderId="56" xfId="45" applyFont="1" applyFill="1" applyBorder="1" applyAlignment="1">
      <alignment horizontal="left" vertical="center" shrinkToFit="1"/>
    </xf>
    <xf numFmtId="0" fontId="35" fillId="0" borderId="56" xfId="0" applyFont="1" applyFill="1" applyBorder="1" applyAlignment="1">
      <alignment horizontal="left" vertical="center"/>
    </xf>
    <xf numFmtId="38" fontId="35" fillId="0" borderId="56" xfId="44" applyFont="1" applyFill="1" applyBorder="1" applyAlignment="1">
      <alignment horizontal="center" vertical="center" shrinkToFit="1"/>
    </xf>
    <xf numFmtId="0" fontId="35" fillId="0" borderId="48" xfId="0" applyFont="1" applyFill="1" applyBorder="1" applyAlignment="1">
      <alignment horizontal="left" vertical="center" shrinkToFit="1"/>
    </xf>
    <xf numFmtId="38" fontId="35" fillId="0" borderId="58" xfId="44" applyFont="1" applyFill="1" applyBorder="1" applyAlignment="1">
      <alignment horizontal="center" vertical="center" shrinkToFit="1"/>
    </xf>
    <xf numFmtId="0" fontId="38" fillId="0" borderId="42" xfId="0" applyFont="1" applyFill="1" applyBorder="1" applyAlignment="1">
      <alignment horizontal="left" vertical="center" shrinkToFit="1"/>
    </xf>
    <xf numFmtId="0" fontId="35" fillId="0" borderId="44" xfId="0" applyFont="1" applyBorder="1" applyAlignment="1">
      <alignment horizontal="left" vertical="center" shrinkToFit="1"/>
    </xf>
    <xf numFmtId="0" fontId="35" fillId="0" borderId="56" xfId="0" applyFont="1" applyFill="1" applyBorder="1" applyAlignment="1">
      <alignment vertical="center"/>
    </xf>
    <xf numFmtId="0" fontId="35" fillId="0" borderId="17" xfId="0" applyFont="1" applyBorder="1" applyAlignment="1">
      <alignment horizontal="center" vertical="center"/>
    </xf>
    <xf numFmtId="0" fontId="35" fillId="25" borderId="60" xfId="0" applyFont="1" applyFill="1" applyBorder="1" applyAlignment="1">
      <alignment horizontal="center" vertical="center" shrinkToFit="1"/>
    </xf>
    <xf numFmtId="0" fontId="35" fillId="25" borderId="0" xfId="0" applyFont="1" applyFill="1" applyBorder="1" applyAlignment="1">
      <alignment horizontal="center" vertical="center" shrinkToFit="1"/>
    </xf>
    <xf numFmtId="0" fontId="35" fillId="25" borderId="61" xfId="0" applyFont="1" applyFill="1" applyBorder="1" applyAlignment="1">
      <alignment horizontal="center" vertical="center" shrinkToFit="1"/>
    </xf>
    <xf numFmtId="0" fontId="35" fillId="25" borderId="37" xfId="0" applyFont="1" applyFill="1" applyBorder="1" applyAlignment="1">
      <alignment horizontal="center" vertical="center" shrinkToFit="1"/>
    </xf>
    <xf numFmtId="0" fontId="35" fillId="25" borderId="31" xfId="0" applyFont="1" applyFill="1" applyBorder="1" applyAlignment="1">
      <alignment horizontal="center" vertical="center" shrinkToFit="1"/>
    </xf>
    <xf numFmtId="0" fontId="35" fillId="25" borderId="39" xfId="0" applyFont="1" applyFill="1" applyBorder="1" applyAlignment="1">
      <alignment horizontal="center" vertical="center" shrinkToFit="1"/>
    </xf>
    <xf numFmtId="0" fontId="36" fillId="28" borderId="36" xfId="0" applyFont="1" applyFill="1" applyBorder="1" applyAlignment="1">
      <alignment horizontal="right" vertical="center" shrinkToFit="1"/>
    </xf>
    <xf numFmtId="0" fontId="36" fillId="28" borderId="33" xfId="0" applyFont="1" applyFill="1" applyBorder="1" applyAlignment="1">
      <alignment horizontal="right" vertical="center" shrinkToFit="1"/>
    </xf>
    <xf numFmtId="0" fontId="36" fillId="28" borderId="38" xfId="0" applyFont="1" applyFill="1" applyBorder="1" applyAlignment="1">
      <alignment horizontal="right" vertical="center" shrinkToFit="1"/>
    </xf>
    <xf numFmtId="0" fontId="37" fillId="29" borderId="23" xfId="0" applyFont="1" applyFill="1" applyBorder="1" applyAlignment="1">
      <alignment horizontal="center" vertical="center" shrinkToFit="1"/>
    </xf>
    <xf numFmtId="0" fontId="37" fillId="29" borderId="32" xfId="0" applyFont="1" applyFill="1" applyBorder="1" applyAlignment="1">
      <alignment horizontal="center" vertical="center" shrinkToFit="1"/>
    </xf>
    <xf numFmtId="0" fontId="37" fillId="29" borderId="17" xfId="0" applyFont="1" applyFill="1" applyBorder="1" applyAlignment="1">
      <alignment horizontal="center" vertical="center" shrinkToFit="1"/>
    </xf>
    <xf numFmtId="0" fontId="37" fillId="29" borderId="16" xfId="0" applyFont="1" applyFill="1" applyBorder="1" applyAlignment="1">
      <alignment horizontal="center" vertical="center" shrinkToFit="1"/>
    </xf>
    <xf numFmtId="177" fontId="37" fillId="29" borderId="17" xfId="0" applyNumberFormat="1" applyFont="1" applyFill="1" applyBorder="1" applyAlignment="1">
      <alignment horizontal="center" vertical="center" shrinkToFit="1"/>
    </xf>
    <xf numFmtId="177" fontId="37" fillId="29" borderId="16" xfId="0" applyNumberFormat="1" applyFont="1" applyFill="1" applyBorder="1" applyAlignment="1">
      <alignment horizontal="center" vertical="center" shrinkToFit="1"/>
    </xf>
    <xf numFmtId="0" fontId="37" fillId="29" borderId="42" xfId="0" applyFont="1" applyFill="1" applyBorder="1" applyAlignment="1">
      <alignment horizontal="center" vertical="center" shrinkToFit="1"/>
    </xf>
    <xf numFmtId="0" fontId="37" fillId="29" borderId="43" xfId="0" applyFont="1" applyFill="1" applyBorder="1" applyAlignment="1">
      <alignment horizontal="center" vertical="center" shrinkToFit="1"/>
    </xf>
    <xf numFmtId="177" fontId="37" fillId="29" borderId="34" xfId="0" applyNumberFormat="1" applyFont="1" applyFill="1" applyBorder="1" applyAlignment="1">
      <alignment horizontal="center" vertical="center" shrinkToFit="1"/>
    </xf>
    <xf numFmtId="177" fontId="37" fillId="29" borderId="24" xfId="0" applyNumberFormat="1" applyFont="1" applyFill="1" applyBorder="1" applyAlignment="1">
      <alignment horizontal="center" vertical="center" shrinkToFit="1"/>
    </xf>
    <xf numFmtId="0" fontId="35" fillId="0" borderId="62" xfId="0" applyFont="1" applyBorder="1" applyAlignment="1">
      <alignment horizontal="left" vertical="center" shrinkToFit="1"/>
    </xf>
    <xf numFmtId="0" fontId="35" fillId="0" borderId="62" xfId="0" applyFont="1" applyBorder="1" applyAlignment="1">
      <alignment vertical="center" shrinkToFit="1"/>
    </xf>
    <xf numFmtId="38" fontId="35" fillId="0" borderId="62" xfId="44" applyFont="1" applyBorder="1" applyAlignment="1">
      <alignment horizontal="right" vertical="center" shrinkToFit="1"/>
    </xf>
    <xf numFmtId="177" fontId="35" fillId="0" borderId="62" xfId="0" applyNumberFormat="1" applyFont="1" applyBorder="1" applyAlignment="1">
      <alignment horizontal="center" vertical="center" shrinkToFit="1"/>
    </xf>
    <xf numFmtId="0" fontId="35" fillId="0" borderId="62" xfId="0" applyFont="1" applyBorder="1" applyAlignment="1">
      <alignment horizontal="center" vertical="center" shrinkToFit="1"/>
    </xf>
    <xf numFmtId="0" fontId="35" fillId="0" borderId="63" xfId="0" applyFont="1" applyBorder="1" applyAlignment="1">
      <alignment horizontal="right" vertical="center" shrinkToFit="1"/>
    </xf>
    <xf numFmtId="0" fontId="35" fillId="0" borderId="64" xfId="0" applyFont="1" applyBorder="1" applyAlignment="1">
      <alignment horizontal="right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442"/>
  <sheetViews>
    <sheetView tabSelected="1" view="pageBreakPreview" zoomScale="40" zoomScaleNormal="40" zoomScaleSheetLayoutView="40" workbookViewId="0">
      <pane ySplit="4" topLeftCell="A1418" activePane="bottomLeft" state="frozen"/>
      <selection pane="bottomLeft" activeCell="B203" sqref="B203"/>
    </sheetView>
  </sheetViews>
  <sheetFormatPr defaultColWidth="56.6640625" defaultRowHeight="32.4" x14ac:dyDescent="0.2"/>
  <cols>
    <col min="1" max="1" width="9.88671875" style="13" bestFit="1" customWidth="1"/>
    <col min="2" max="2" width="74.88671875" style="14" customWidth="1"/>
    <col min="3" max="3" width="37.88671875" style="14" customWidth="1"/>
    <col min="4" max="4" width="17.6640625" style="14" bestFit="1" customWidth="1"/>
    <col min="5" max="5" width="30.6640625" style="15" customWidth="1"/>
    <col min="6" max="6" width="13.109375" style="16" customWidth="1"/>
    <col min="7" max="7" width="16.21875" style="16" bestFit="1" customWidth="1"/>
    <col min="8" max="8" width="17.21875" style="17" customWidth="1"/>
    <col min="9" max="9" width="17.33203125" style="18" customWidth="1"/>
    <col min="10" max="10" width="25.6640625" style="52" customWidth="1"/>
    <col min="11" max="16384" width="56.6640625" style="1"/>
  </cols>
  <sheetData>
    <row r="1" spans="1:223" ht="48" customHeight="1" thickBot="1" x14ac:dyDescent="0.25">
      <c r="J1" s="306"/>
    </row>
    <row r="2" spans="1:223" ht="48.6" customHeight="1" x14ac:dyDescent="0.2">
      <c r="A2" s="333" t="s">
        <v>2347</v>
      </c>
      <c r="B2" s="334"/>
      <c r="C2" s="334"/>
      <c r="D2" s="334"/>
      <c r="E2" s="335"/>
      <c r="F2" s="19"/>
      <c r="G2" s="19"/>
      <c r="H2" s="19"/>
      <c r="I2" s="19"/>
      <c r="J2" s="305" t="s">
        <v>2482</v>
      </c>
    </row>
    <row r="3" spans="1:223" s="5" customFormat="1" x14ac:dyDescent="0.2">
      <c r="A3" s="336" t="s">
        <v>1472</v>
      </c>
      <c r="B3" s="338" t="s">
        <v>63</v>
      </c>
      <c r="C3" s="338" t="s">
        <v>64</v>
      </c>
      <c r="D3" s="338" t="s">
        <v>101</v>
      </c>
      <c r="E3" s="338" t="s">
        <v>31</v>
      </c>
      <c r="F3" s="20" t="s">
        <v>625</v>
      </c>
      <c r="G3" s="20" t="s">
        <v>626</v>
      </c>
      <c r="H3" s="340" t="s">
        <v>4</v>
      </c>
      <c r="I3" s="342" t="s">
        <v>5</v>
      </c>
      <c r="J3" s="344" t="s">
        <v>2440</v>
      </c>
    </row>
    <row r="4" spans="1:223" s="5" customFormat="1" x14ac:dyDescent="0.2">
      <c r="A4" s="337"/>
      <c r="B4" s="339"/>
      <c r="C4" s="339"/>
      <c r="D4" s="339"/>
      <c r="E4" s="339"/>
      <c r="F4" s="21" t="s">
        <v>662</v>
      </c>
      <c r="G4" s="21" t="s">
        <v>661</v>
      </c>
      <c r="H4" s="341"/>
      <c r="I4" s="343"/>
      <c r="J4" s="345"/>
    </row>
    <row r="5" spans="1:223" s="5" customFormat="1" ht="27.75" customHeight="1" x14ac:dyDescent="0.2">
      <c r="A5" s="330" t="s">
        <v>2290</v>
      </c>
      <c r="B5" s="331"/>
      <c r="C5" s="331"/>
      <c r="D5" s="331"/>
      <c r="E5" s="331"/>
      <c r="F5" s="331"/>
      <c r="G5" s="331"/>
      <c r="H5" s="331"/>
      <c r="I5" s="331"/>
      <c r="J5" s="332"/>
    </row>
    <row r="6" spans="1:223" s="2" customFormat="1" ht="28.5" customHeight="1" x14ac:dyDescent="0.2">
      <c r="A6" s="22">
        <f>ROW()-5</f>
        <v>1</v>
      </c>
      <c r="B6" s="23" t="s">
        <v>1</v>
      </c>
      <c r="C6" s="23" t="s">
        <v>47</v>
      </c>
      <c r="D6" s="23">
        <v>2005.1</v>
      </c>
      <c r="E6" s="24" t="s">
        <v>1281</v>
      </c>
      <c r="F6" s="25">
        <v>1337</v>
      </c>
      <c r="G6" s="25">
        <v>2069</v>
      </c>
      <c r="H6" s="26" t="s">
        <v>6</v>
      </c>
      <c r="I6" s="27" t="s">
        <v>235</v>
      </c>
      <c r="J6" s="28"/>
    </row>
    <row r="7" spans="1:223" s="2" customFormat="1" ht="28.5" customHeight="1" x14ac:dyDescent="0.2">
      <c r="A7" s="22">
        <f t="shared" ref="A7:A71" si="0">ROW()-5</f>
        <v>2</v>
      </c>
      <c r="B7" s="23" t="s">
        <v>19</v>
      </c>
      <c r="C7" s="23" t="s">
        <v>47</v>
      </c>
      <c r="D7" s="29">
        <v>2006.7</v>
      </c>
      <c r="E7" s="24" t="s">
        <v>1154</v>
      </c>
      <c r="F7" s="25">
        <v>1317</v>
      </c>
      <c r="G7" s="25">
        <v>2306</v>
      </c>
      <c r="H7" s="30" t="s">
        <v>8</v>
      </c>
      <c r="I7" s="27" t="s">
        <v>235</v>
      </c>
      <c r="J7" s="28"/>
    </row>
    <row r="8" spans="1:223" s="2" customFormat="1" ht="28.5" customHeight="1" x14ac:dyDescent="0.2">
      <c r="A8" s="22">
        <f t="shared" si="0"/>
        <v>3</v>
      </c>
      <c r="B8" s="29" t="s">
        <v>32</v>
      </c>
      <c r="C8" s="29" t="s">
        <v>47</v>
      </c>
      <c r="D8" s="31">
        <v>2007.1</v>
      </c>
      <c r="E8" s="32" t="s">
        <v>1061</v>
      </c>
      <c r="F8" s="33">
        <v>1050</v>
      </c>
      <c r="G8" s="33">
        <v>2305</v>
      </c>
      <c r="H8" s="34" t="s">
        <v>7</v>
      </c>
      <c r="I8" s="35" t="s">
        <v>235</v>
      </c>
      <c r="J8" s="28"/>
    </row>
    <row r="9" spans="1:223" s="2" customFormat="1" ht="28.5" customHeight="1" x14ac:dyDescent="0.2">
      <c r="A9" s="22">
        <f t="shared" si="0"/>
        <v>4</v>
      </c>
      <c r="B9" s="23" t="s">
        <v>100</v>
      </c>
      <c r="C9" s="29" t="s">
        <v>47</v>
      </c>
      <c r="D9" s="29">
        <v>2007.12</v>
      </c>
      <c r="E9" s="32" t="s">
        <v>263</v>
      </c>
      <c r="F9" s="33">
        <v>15854</v>
      </c>
      <c r="G9" s="33">
        <v>25652</v>
      </c>
      <c r="H9" s="34" t="s">
        <v>8</v>
      </c>
      <c r="I9" s="35" t="s">
        <v>264</v>
      </c>
      <c r="J9" s="28"/>
    </row>
    <row r="10" spans="1:223" s="3" customFormat="1" ht="28.5" customHeight="1" x14ac:dyDescent="0.2">
      <c r="A10" s="22">
        <f t="shared" si="0"/>
        <v>5</v>
      </c>
      <c r="B10" s="23" t="s">
        <v>43</v>
      </c>
      <c r="C10" s="23" t="s">
        <v>47</v>
      </c>
      <c r="D10" s="29">
        <v>2008.6</v>
      </c>
      <c r="E10" s="32" t="s">
        <v>902</v>
      </c>
      <c r="F10" s="25">
        <v>1241</v>
      </c>
      <c r="G10" s="25">
        <v>1982</v>
      </c>
      <c r="H10" s="34" t="s">
        <v>8</v>
      </c>
      <c r="I10" s="27" t="s">
        <v>235</v>
      </c>
      <c r="J10" s="28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</row>
    <row r="11" spans="1:223" s="2" customFormat="1" ht="28.5" customHeight="1" x14ac:dyDescent="0.2">
      <c r="A11" s="22">
        <f t="shared" si="0"/>
        <v>6</v>
      </c>
      <c r="B11" s="36" t="s">
        <v>217</v>
      </c>
      <c r="C11" s="23" t="s">
        <v>47</v>
      </c>
      <c r="D11" s="37">
        <v>2010.6</v>
      </c>
      <c r="E11" s="38" t="s">
        <v>1222</v>
      </c>
      <c r="F11" s="39">
        <v>5651</v>
      </c>
      <c r="G11" s="39">
        <v>9148</v>
      </c>
      <c r="H11" s="40" t="s">
        <v>124</v>
      </c>
      <c r="I11" s="41" t="s">
        <v>235</v>
      </c>
      <c r="J11" s="42"/>
    </row>
    <row r="12" spans="1:223" s="2" customFormat="1" ht="28.5" customHeight="1" x14ac:dyDescent="0.2">
      <c r="A12" s="22">
        <f t="shared" si="0"/>
        <v>7</v>
      </c>
      <c r="B12" s="43" t="s">
        <v>151</v>
      </c>
      <c r="C12" s="29" t="s">
        <v>47</v>
      </c>
      <c r="D12" s="44">
        <v>2010.8</v>
      </c>
      <c r="E12" s="45" t="s">
        <v>1203</v>
      </c>
      <c r="F12" s="46">
        <v>1420</v>
      </c>
      <c r="G12" s="46">
        <v>2824</v>
      </c>
      <c r="H12" s="47" t="s">
        <v>124</v>
      </c>
      <c r="I12" s="48" t="s">
        <v>235</v>
      </c>
      <c r="J12" s="49"/>
    </row>
    <row r="13" spans="1:223" s="2" customFormat="1" ht="28.5" customHeight="1" x14ac:dyDescent="0.2">
      <c r="A13" s="22">
        <f t="shared" si="0"/>
        <v>8</v>
      </c>
      <c r="B13" s="23" t="s">
        <v>176</v>
      </c>
      <c r="C13" s="29" t="s">
        <v>47</v>
      </c>
      <c r="D13" s="29">
        <v>2011.6</v>
      </c>
      <c r="E13" s="24" t="s">
        <v>1253</v>
      </c>
      <c r="F13" s="25">
        <v>4125</v>
      </c>
      <c r="G13" s="25">
        <v>6709</v>
      </c>
      <c r="H13" s="30" t="s">
        <v>6</v>
      </c>
      <c r="I13" s="27" t="s">
        <v>235</v>
      </c>
      <c r="J13" s="49"/>
    </row>
    <row r="14" spans="1:223" s="8" customFormat="1" ht="28.5" customHeight="1" x14ac:dyDescent="0.2">
      <c r="A14" s="22">
        <f t="shared" si="0"/>
        <v>9</v>
      </c>
      <c r="B14" s="23" t="s">
        <v>278</v>
      </c>
      <c r="C14" s="23" t="s">
        <v>47</v>
      </c>
      <c r="D14" s="31">
        <v>2011.1</v>
      </c>
      <c r="E14" s="24" t="s">
        <v>913</v>
      </c>
      <c r="F14" s="25">
        <v>2809</v>
      </c>
      <c r="G14" s="25">
        <v>5546</v>
      </c>
      <c r="H14" s="30" t="s">
        <v>109</v>
      </c>
      <c r="I14" s="27" t="s">
        <v>235</v>
      </c>
      <c r="J14" s="49"/>
    </row>
    <row r="15" spans="1:223" s="8" customFormat="1" ht="28.5" customHeight="1" x14ac:dyDescent="0.2">
      <c r="A15" s="22">
        <f t="shared" si="0"/>
        <v>10</v>
      </c>
      <c r="B15" s="23" t="s">
        <v>280</v>
      </c>
      <c r="C15" s="23" t="s">
        <v>47</v>
      </c>
      <c r="D15" s="31">
        <v>2011.1</v>
      </c>
      <c r="E15" s="24" t="s">
        <v>1187</v>
      </c>
      <c r="F15" s="25">
        <v>1360</v>
      </c>
      <c r="G15" s="25">
        <v>2663</v>
      </c>
      <c r="H15" s="30" t="s">
        <v>109</v>
      </c>
      <c r="I15" s="27" t="s">
        <v>235</v>
      </c>
      <c r="J15" s="28"/>
    </row>
    <row r="16" spans="1:223" s="8" customFormat="1" ht="28.5" customHeight="1" x14ac:dyDescent="0.2">
      <c r="A16" s="22">
        <f t="shared" si="0"/>
        <v>11</v>
      </c>
      <c r="B16" s="23" t="s">
        <v>735</v>
      </c>
      <c r="C16" s="29" t="s">
        <v>47</v>
      </c>
      <c r="D16" s="29">
        <v>2012.2</v>
      </c>
      <c r="E16" s="24" t="s">
        <v>1203</v>
      </c>
      <c r="F16" s="25">
        <v>2051</v>
      </c>
      <c r="G16" s="25">
        <v>2590</v>
      </c>
      <c r="H16" s="30" t="s">
        <v>109</v>
      </c>
      <c r="I16" s="27" t="s">
        <v>235</v>
      </c>
      <c r="J16" s="28"/>
    </row>
    <row r="17" spans="1:10" s="8" customFormat="1" ht="28.5" customHeight="1" x14ac:dyDescent="0.2">
      <c r="A17" s="22">
        <f t="shared" si="0"/>
        <v>12</v>
      </c>
      <c r="B17" s="23" t="s">
        <v>201</v>
      </c>
      <c r="C17" s="29" t="s">
        <v>47</v>
      </c>
      <c r="D17" s="29">
        <v>2012.4</v>
      </c>
      <c r="E17" s="24" t="s">
        <v>1208</v>
      </c>
      <c r="F17" s="25">
        <v>1751</v>
      </c>
      <c r="G17" s="25">
        <v>2387</v>
      </c>
      <c r="H17" s="30" t="s">
        <v>204</v>
      </c>
      <c r="I17" s="27" t="s">
        <v>235</v>
      </c>
      <c r="J17" s="28"/>
    </row>
    <row r="18" spans="1:10" s="8" customFormat="1" ht="28.5" customHeight="1" x14ac:dyDescent="0.2">
      <c r="A18" s="22">
        <f t="shared" si="0"/>
        <v>13</v>
      </c>
      <c r="B18" s="23" t="s">
        <v>214</v>
      </c>
      <c r="C18" s="23" t="s">
        <v>47</v>
      </c>
      <c r="D18" s="23">
        <v>2012.8</v>
      </c>
      <c r="E18" s="24" t="s">
        <v>1154</v>
      </c>
      <c r="F18" s="25">
        <v>9198</v>
      </c>
      <c r="G18" s="25">
        <v>16334</v>
      </c>
      <c r="H18" s="30" t="s">
        <v>109</v>
      </c>
      <c r="I18" s="27" t="s">
        <v>235</v>
      </c>
      <c r="J18" s="50"/>
    </row>
    <row r="19" spans="1:10" s="8" customFormat="1" ht="28.5" customHeight="1" x14ac:dyDescent="0.2">
      <c r="A19" s="22">
        <f t="shared" si="0"/>
        <v>14</v>
      </c>
      <c r="B19" s="23" t="s">
        <v>210</v>
      </c>
      <c r="C19" s="23" t="s">
        <v>47</v>
      </c>
      <c r="D19" s="23">
        <v>2012.8</v>
      </c>
      <c r="E19" s="24" t="s">
        <v>1157</v>
      </c>
      <c r="F19" s="25">
        <v>1344</v>
      </c>
      <c r="G19" s="25">
        <v>2988</v>
      </c>
      <c r="H19" s="30" t="s">
        <v>109</v>
      </c>
      <c r="I19" s="27" t="s">
        <v>235</v>
      </c>
      <c r="J19" s="28" t="s">
        <v>2441</v>
      </c>
    </row>
    <row r="20" spans="1:10" s="8" customFormat="1" ht="28.5" customHeight="1" x14ac:dyDescent="0.2">
      <c r="A20" s="22">
        <f t="shared" si="0"/>
        <v>15</v>
      </c>
      <c r="B20" s="23" t="s">
        <v>230</v>
      </c>
      <c r="C20" s="29" t="s">
        <v>47</v>
      </c>
      <c r="D20" s="23">
        <v>2012.9</v>
      </c>
      <c r="E20" s="24" t="s">
        <v>930</v>
      </c>
      <c r="F20" s="25">
        <v>1032</v>
      </c>
      <c r="G20" s="25">
        <v>1134</v>
      </c>
      <c r="H20" s="30" t="s">
        <v>236</v>
      </c>
      <c r="I20" s="27" t="s">
        <v>235</v>
      </c>
      <c r="J20" s="50"/>
    </row>
    <row r="21" spans="1:10" s="8" customFormat="1" ht="28.5" customHeight="1" x14ac:dyDescent="0.2">
      <c r="A21" s="22">
        <f t="shared" si="0"/>
        <v>16</v>
      </c>
      <c r="B21" s="29" t="s">
        <v>366</v>
      </c>
      <c r="C21" s="29" t="s">
        <v>47</v>
      </c>
      <c r="D21" s="23">
        <v>2013.8</v>
      </c>
      <c r="E21" s="24" t="s">
        <v>1000</v>
      </c>
      <c r="F21" s="25">
        <v>839</v>
      </c>
      <c r="G21" s="25">
        <v>1432</v>
      </c>
      <c r="H21" s="30" t="s">
        <v>189</v>
      </c>
      <c r="I21" s="27" t="s">
        <v>235</v>
      </c>
      <c r="J21" s="50"/>
    </row>
    <row r="22" spans="1:10" s="5" customFormat="1" ht="27.75" customHeight="1" x14ac:dyDescent="0.2">
      <c r="A22" s="22">
        <f t="shared" si="0"/>
        <v>17</v>
      </c>
      <c r="B22" s="51" t="s">
        <v>388</v>
      </c>
      <c r="C22" s="52" t="s">
        <v>381</v>
      </c>
      <c r="D22" s="52">
        <v>2013.12</v>
      </c>
      <c r="E22" s="53" t="s">
        <v>1151</v>
      </c>
      <c r="F22" s="54">
        <v>1300</v>
      </c>
      <c r="G22" s="54">
        <v>2240</v>
      </c>
      <c r="H22" s="55" t="s">
        <v>106</v>
      </c>
      <c r="I22" s="56" t="s">
        <v>235</v>
      </c>
      <c r="J22" s="49"/>
    </row>
    <row r="23" spans="1:10" s="8" customFormat="1" ht="28.5" customHeight="1" x14ac:dyDescent="0.2">
      <c r="A23" s="22">
        <f t="shared" si="0"/>
        <v>18</v>
      </c>
      <c r="B23" s="29" t="s">
        <v>408</v>
      </c>
      <c r="C23" s="23" t="s">
        <v>47</v>
      </c>
      <c r="D23" s="29">
        <v>2014.1</v>
      </c>
      <c r="E23" s="57" t="s">
        <v>1112</v>
      </c>
      <c r="F23" s="58">
        <v>882</v>
      </c>
      <c r="G23" s="25">
        <v>1769</v>
      </c>
      <c r="H23" s="30" t="s">
        <v>189</v>
      </c>
      <c r="I23" s="27" t="s">
        <v>235</v>
      </c>
      <c r="J23" s="50"/>
    </row>
    <row r="24" spans="1:10" s="8" customFormat="1" ht="28.5" customHeight="1" x14ac:dyDescent="0.2">
      <c r="A24" s="22">
        <f t="shared" si="0"/>
        <v>19</v>
      </c>
      <c r="B24" s="29" t="s">
        <v>409</v>
      </c>
      <c r="C24" s="23" t="s">
        <v>47</v>
      </c>
      <c r="D24" s="29">
        <v>2014.2</v>
      </c>
      <c r="E24" s="57" t="s">
        <v>991</v>
      </c>
      <c r="F24" s="58">
        <v>1234</v>
      </c>
      <c r="G24" s="25">
        <v>2058</v>
      </c>
      <c r="H24" s="30" t="s">
        <v>189</v>
      </c>
      <c r="I24" s="27" t="s">
        <v>235</v>
      </c>
      <c r="J24" s="50"/>
    </row>
    <row r="25" spans="1:10" s="8" customFormat="1" ht="28.5" customHeight="1" x14ac:dyDescent="0.2">
      <c r="A25" s="22">
        <f t="shared" si="0"/>
        <v>20</v>
      </c>
      <c r="B25" s="29" t="s">
        <v>419</v>
      </c>
      <c r="C25" s="29" t="s">
        <v>47</v>
      </c>
      <c r="D25" s="29">
        <v>2014.3</v>
      </c>
      <c r="E25" s="57" t="s">
        <v>928</v>
      </c>
      <c r="F25" s="58">
        <v>2087</v>
      </c>
      <c r="G25" s="25">
        <v>3970</v>
      </c>
      <c r="H25" s="30" t="s">
        <v>109</v>
      </c>
      <c r="I25" s="27" t="s">
        <v>235</v>
      </c>
      <c r="J25" s="50"/>
    </row>
    <row r="26" spans="1:10" s="5" customFormat="1" ht="27.75" customHeight="1" x14ac:dyDescent="0.2">
      <c r="A26" s="22">
        <f t="shared" si="0"/>
        <v>21</v>
      </c>
      <c r="B26" s="52" t="s">
        <v>450</v>
      </c>
      <c r="C26" s="52" t="s">
        <v>381</v>
      </c>
      <c r="D26" s="59">
        <v>2014.7</v>
      </c>
      <c r="E26" s="53" t="s">
        <v>1024</v>
      </c>
      <c r="F26" s="54">
        <v>4320</v>
      </c>
      <c r="G26" s="54">
        <v>9204</v>
      </c>
      <c r="H26" s="55" t="s">
        <v>189</v>
      </c>
      <c r="I26" s="56" t="s">
        <v>235</v>
      </c>
      <c r="J26" s="50"/>
    </row>
    <row r="27" spans="1:10" s="5" customFormat="1" x14ac:dyDescent="0.2">
      <c r="A27" s="22">
        <f t="shared" si="0"/>
        <v>22</v>
      </c>
      <c r="B27" s="52" t="s">
        <v>451</v>
      </c>
      <c r="C27" s="52" t="s">
        <v>381</v>
      </c>
      <c r="D27" s="59">
        <v>2014.7</v>
      </c>
      <c r="E27" s="53" t="s">
        <v>1024</v>
      </c>
      <c r="F27" s="54">
        <v>192</v>
      </c>
      <c r="G27" s="54">
        <v>451</v>
      </c>
      <c r="H27" s="55" t="s">
        <v>189</v>
      </c>
      <c r="I27" s="56" t="s">
        <v>235</v>
      </c>
      <c r="J27" s="50"/>
    </row>
    <row r="28" spans="1:10" s="5" customFormat="1" ht="27.75" customHeight="1" x14ac:dyDescent="0.2">
      <c r="A28" s="22">
        <f t="shared" si="0"/>
        <v>23</v>
      </c>
      <c r="B28" s="52" t="s">
        <v>452</v>
      </c>
      <c r="C28" s="52" t="s">
        <v>381</v>
      </c>
      <c r="D28" s="59">
        <v>2014.7</v>
      </c>
      <c r="E28" s="53" t="s">
        <v>1024</v>
      </c>
      <c r="F28" s="54">
        <v>131</v>
      </c>
      <c r="G28" s="54">
        <v>267</v>
      </c>
      <c r="H28" s="55" t="s">
        <v>189</v>
      </c>
      <c r="I28" s="56" t="s">
        <v>235</v>
      </c>
      <c r="J28" s="50"/>
    </row>
    <row r="29" spans="1:10" s="5" customFormat="1" ht="27.75" customHeight="1" x14ac:dyDescent="0.2">
      <c r="A29" s="22">
        <f t="shared" si="0"/>
        <v>24</v>
      </c>
      <c r="B29" s="52" t="s">
        <v>453</v>
      </c>
      <c r="C29" s="52" t="s">
        <v>2319</v>
      </c>
      <c r="D29" s="59">
        <v>2014.7</v>
      </c>
      <c r="E29" s="53" t="s">
        <v>1093</v>
      </c>
      <c r="F29" s="54">
        <v>2260</v>
      </c>
      <c r="G29" s="54">
        <v>3695</v>
      </c>
      <c r="H29" s="55" t="s">
        <v>189</v>
      </c>
      <c r="I29" s="56" t="s">
        <v>235</v>
      </c>
      <c r="J29" s="50"/>
    </row>
    <row r="30" spans="1:10" s="5" customFormat="1" ht="27.75" customHeight="1" x14ac:dyDescent="0.2">
      <c r="A30" s="22">
        <f t="shared" si="0"/>
        <v>25</v>
      </c>
      <c r="B30" s="52" t="s">
        <v>481</v>
      </c>
      <c r="C30" s="52" t="s">
        <v>381</v>
      </c>
      <c r="D30" s="59">
        <v>2014.8</v>
      </c>
      <c r="E30" s="53" t="s">
        <v>1015</v>
      </c>
      <c r="F30" s="54">
        <v>1273</v>
      </c>
      <c r="G30" s="54">
        <v>2557</v>
      </c>
      <c r="H30" s="55" t="s">
        <v>109</v>
      </c>
      <c r="I30" s="56" t="s">
        <v>235</v>
      </c>
      <c r="J30" s="50"/>
    </row>
    <row r="31" spans="1:10" s="5" customFormat="1" ht="27.75" customHeight="1" x14ac:dyDescent="0.2">
      <c r="A31" s="22">
        <f t="shared" si="0"/>
        <v>26</v>
      </c>
      <c r="B31" s="52" t="s">
        <v>510</v>
      </c>
      <c r="C31" s="52" t="s">
        <v>381</v>
      </c>
      <c r="D31" s="60">
        <v>2014.1</v>
      </c>
      <c r="E31" s="53" t="s">
        <v>903</v>
      </c>
      <c r="F31" s="54">
        <v>5615</v>
      </c>
      <c r="G31" s="54">
        <v>12029</v>
      </c>
      <c r="H31" s="55" t="s">
        <v>109</v>
      </c>
      <c r="I31" s="56" t="s">
        <v>235</v>
      </c>
      <c r="J31" s="49"/>
    </row>
    <row r="32" spans="1:10" s="8" customFormat="1" ht="28.5" customHeight="1" x14ac:dyDescent="0.2">
      <c r="A32" s="22">
        <f t="shared" si="0"/>
        <v>27</v>
      </c>
      <c r="B32" s="23" t="s">
        <v>500</v>
      </c>
      <c r="C32" s="29" t="s">
        <v>47</v>
      </c>
      <c r="D32" s="31">
        <v>2014.1</v>
      </c>
      <c r="E32" s="24" t="s">
        <v>989</v>
      </c>
      <c r="F32" s="25">
        <v>1630</v>
      </c>
      <c r="G32" s="25">
        <v>3657</v>
      </c>
      <c r="H32" s="30" t="s">
        <v>189</v>
      </c>
      <c r="I32" s="27" t="s">
        <v>235</v>
      </c>
      <c r="J32" s="50"/>
    </row>
    <row r="33" spans="1:10" s="5" customFormat="1" ht="27.75" customHeight="1" x14ac:dyDescent="0.2">
      <c r="A33" s="22">
        <f t="shared" si="0"/>
        <v>28</v>
      </c>
      <c r="B33" s="52" t="s">
        <v>505</v>
      </c>
      <c r="C33" s="52" t="s">
        <v>381</v>
      </c>
      <c r="D33" s="59">
        <v>2014.11</v>
      </c>
      <c r="E33" s="53" t="s">
        <v>1093</v>
      </c>
      <c r="F33" s="54">
        <v>1221</v>
      </c>
      <c r="G33" s="54">
        <v>1456</v>
      </c>
      <c r="H33" s="55" t="s">
        <v>109</v>
      </c>
      <c r="I33" s="56" t="s">
        <v>235</v>
      </c>
      <c r="J33" s="61"/>
    </row>
    <row r="34" spans="1:10" s="8" customFormat="1" ht="28.5" customHeight="1" x14ac:dyDescent="0.2">
      <c r="A34" s="22">
        <f t="shared" si="0"/>
        <v>29</v>
      </c>
      <c r="B34" s="23" t="s">
        <v>509</v>
      </c>
      <c r="C34" s="23" t="s">
        <v>47</v>
      </c>
      <c r="D34" s="29">
        <v>2014.11</v>
      </c>
      <c r="E34" s="24" t="s">
        <v>903</v>
      </c>
      <c r="F34" s="25">
        <v>508</v>
      </c>
      <c r="G34" s="25">
        <v>2480</v>
      </c>
      <c r="H34" s="30" t="s">
        <v>109</v>
      </c>
      <c r="I34" s="27" t="s">
        <v>511</v>
      </c>
      <c r="J34" s="50"/>
    </row>
    <row r="35" spans="1:10" s="8" customFormat="1" ht="28.5" customHeight="1" x14ac:dyDescent="0.2">
      <c r="A35" s="22">
        <f t="shared" si="0"/>
        <v>30</v>
      </c>
      <c r="B35" s="23" t="s">
        <v>520</v>
      </c>
      <c r="C35" s="23" t="s">
        <v>47</v>
      </c>
      <c r="D35" s="29">
        <v>2014.11</v>
      </c>
      <c r="E35" s="24" t="s">
        <v>1101</v>
      </c>
      <c r="F35" s="25">
        <v>1360</v>
      </c>
      <c r="G35" s="25">
        <v>2546</v>
      </c>
      <c r="H35" s="30" t="s">
        <v>109</v>
      </c>
      <c r="I35" s="27" t="s">
        <v>235</v>
      </c>
      <c r="J35" s="50"/>
    </row>
    <row r="36" spans="1:10" s="5" customFormat="1" ht="27.75" customHeight="1" x14ac:dyDescent="0.2">
      <c r="A36" s="22">
        <f t="shared" si="0"/>
        <v>31</v>
      </c>
      <c r="B36" s="52" t="s">
        <v>528</v>
      </c>
      <c r="C36" s="52" t="s">
        <v>381</v>
      </c>
      <c r="D36" s="59">
        <v>2015.1</v>
      </c>
      <c r="E36" s="53" t="s">
        <v>1107</v>
      </c>
      <c r="F36" s="54">
        <v>4319</v>
      </c>
      <c r="G36" s="54">
        <v>7224</v>
      </c>
      <c r="H36" s="55" t="s">
        <v>189</v>
      </c>
      <c r="I36" s="56" t="s">
        <v>235</v>
      </c>
      <c r="J36" s="49"/>
    </row>
    <row r="37" spans="1:10" s="5" customFormat="1" ht="27.75" customHeight="1" x14ac:dyDescent="0.2">
      <c r="A37" s="22">
        <f t="shared" si="0"/>
        <v>32</v>
      </c>
      <c r="B37" s="52" t="s">
        <v>529</v>
      </c>
      <c r="C37" s="52" t="s">
        <v>381</v>
      </c>
      <c r="D37" s="59">
        <v>2015.1</v>
      </c>
      <c r="E37" s="53" t="s">
        <v>1108</v>
      </c>
      <c r="F37" s="54">
        <v>1822</v>
      </c>
      <c r="G37" s="54">
        <v>3508</v>
      </c>
      <c r="H37" s="55" t="s">
        <v>253</v>
      </c>
      <c r="I37" s="56" t="s">
        <v>235</v>
      </c>
      <c r="J37" s="49"/>
    </row>
    <row r="38" spans="1:10" s="5" customFormat="1" ht="27.75" customHeight="1" x14ac:dyDescent="0.2">
      <c r="A38" s="22">
        <f t="shared" si="0"/>
        <v>33</v>
      </c>
      <c r="B38" s="59" t="s">
        <v>532</v>
      </c>
      <c r="C38" s="59" t="s">
        <v>381</v>
      </c>
      <c r="D38" s="59">
        <v>2015.3</v>
      </c>
      <c r="E38" s="62" t="s">
        <v>1050</v>
      </c>
      <c r="F38" s="63">
        <v>2255</v>
      </c>
      <c r="G38" s="63">
        <v>5127</v>
      </c>
      <c r="H38" s="64" t="s">
        <v>189</v>
      </c>
      <c r="I38" s="65" t="s">
        <v>235</v>
      </c>
      <c r="J38" s="28" t="s">
        <v>2441</v>
      </c>
    </row>
    <row r="39" spans="1:10" s="5" customFormat="1" ht="27.75" customHeight="1" x14ac:dyDescent="0.2">
      <c r="A39" s="22">
        <f t="shared" si="0"/>
        <v>34</v>
      </c>
      <c r="B39" s="59" t="s">
        <v>538</v>
      </c>
      <c r="C39" s="59" t="s">
        <v>381</v>
      </c>
      <c r="D39" s="59">
        <v>2015.3</v>
      </c>
      <c r="E39" s="62" t="s">
        <v>945</v>
      </c>
      <c r="F39" s="63">
        <v>545</v>
      </c>
      <c r="G39" s="63">
        <v>865</v>
      </c>
      <c r="H39" s="64" t="s">
        <v>109</v>
      </c>
      <c r="I39" s="65" t="s">
        <v>235</v>
      </c>
      <c r="J39" s="50"/>
    </row>
    <row r="40" spans="1:10" ht="27.75" customHeight="1" x14ac:dyDescent="0.2">
      <c r="A40" s="22">
        <f t="shared" si="0"/>
        <v>35</v>
      </c>
      <c r="B40" s="59" t="s">
        <v>539</v>
      </c>
      <c r="C40" s="59" t="s">
        <v>381</v>
      </c>
      <c r="D40" s="59">
        <v>2015.3</v>
      </c>
      <c r="E40" s="62" t="s">
        <v>1057</v>
      </c>
      <c r="F40" s="63">
        <v>4183</v>
      </c>
      <c r="G40" s="63">
        <v>8807</v>
      </c>
      <c r="H40" s="64" t="s">
        <v>189</v>
      </c>
      <c r="I40" s="65" t="s">
        <v>235</v>
      </c>
      <c r="J40" s="50"/>
    </row>
    <row r="41" spans="1:10" ht="27.75" customHeight="1" x14ac:dyDescent="0.2">
      <c r="A41" s="22">
        <f t="shared" si="0"/>
        <v>36</v>
      </c>
      <c r="B41" s="59" t="s">
        <v>542</v>
      </c>
      <c r="C41" s="59" t="s">
        <v>381</v>
      </c>
      <c r="D41" s="59">
        <v>2015.4</v>
      </c>
      <c r="E41" s="62" t="s">
        <v>1059</v>
      </c>
      <c r="F41" s="63">
        <v>1433</v>
      </c>
      <c r="G41" s="63">
        <v>3605</v>
      </c>
      <c r="H41" s="64" t="s">
        <v>189</v>
      </c>
      <c r="I41" s="65" t="s">
        <v>235</v>
      </c>
      <c r="J41" s="50"/>
    </row>
    <row r="42" spans="1:10" ht="27.75" customHeight="1" x14ac:dyDescent="0.2">
      <c r="A42" s="22">
        <f t="shared" si="0"/>
        <v>37</v>
      </c>
      <c r="B42" s="59" t="s">
        <v>551</v>
      </c>
      <c r="C42" s="59" t="s">
        <v>381</v>
      </c>
      <c r="D42" s="59">
        <v>2015.5</v>
      </c>
      <c r="E42" s="62" t="s">
        <v>1065</v>
      </c>
      <c r="F42" s="63">
        <v>3863</v>
      </c>
      <c r="G42" s="63">
        <v>7412</v>
      </c>
      <c r="H42" s="64" t="s">
        <v>109</v>
      </c>
      <c r="I42" s="65" t="s">
        <v>235</v>
      </c>
      <c r="J42" s="50"/>
    </row>
    <row r="43" spans="1:10" ht="27.75" customHeight="1" x14ac:dyDescent="0.2">
      <c r="A43" s="22">
        <f t="shared" si="0"/>
        <v>38</v>
      </c>
      <c r="B43" s="59" t="s">
        <v>562</v>
      </c>
      <c r="C43" s="59" t="s">
        <v>381</v>
      </c>
      <c r="D43" s="59">
        <v>2015.6</v>
      </c>
      <c r="E43" s="62" t="s">
        <v>1025</v>
      </c>
      <c r="F43" s="63">
        <v>8788</v>
      </c>
      <c r="G43" s="63">
        <v>14200</v>
      </c>
      <c r="H43" s="64" t="s">
        <v>109</v>
      </c>
      <c r="I43" s="65" t="s">
        <v>235</v>
      </c>
      <c r="J43" s="50"/>
    </row>
    <row r="44" spans="1:10" ht="27.75" customHeight="1" x14ac:dyDescent="0.2">
      <c r="A44" s="22">
        <f t="shared" si="0"/>
        <v>39</v>
      </c>
      <c r="B44" s="59" t="s">
        <v>2154</v>
      </c>
      <c r="C44" s="59" t="s">
        <v>1570</v>
      </c>
      <c r="D44" s="59">
        <v>2015.6</v>
      </c>
      <c r="E44" s="62" t="s">
        <v>948</v>
      </c>
      <c r="F44" s="63">
        <v>372</v>
      </c>
      <c r="G44" s="63">
        <v>830</v>
      </c>
      <c r="H44" s="64" t="s">
        <v>1571</v>
      </c>
      <c r="I44" s="65" t="s">
        <v>235</v>
      </c>
      <c r="J44" s="50"/>
    </row>
    <row r="45" spans="1:10" ht="27.75" customHeight="1" x14ac:dyDescent="0.2">
      <c r="A45" s="22">
        <f t="shared" si="0"/>
        <v>40</v>
      </c>
      <c r="B45" s="59" t="s">
        <v>556</v>
      </c>
      <c r="C45" s="59" t="s">
        <v>381</v>
      </c>
      <c r="D45" s="59">
        <v>2015.6</v>
      </c>
      <c r="E45" s="62" t="s">
        <v>997</v>
      </c>
      <c r="F45" s="63">
        <v>2183</v>
      </c>
      <c r="G45" s="63">
        <v>4026</v>
      </c>
      <c r="H45" s="64" t="s">
        <v>189</v>
      </c>
      <c r="I45" s="65" t="s">
        <v>235</v>
      </c>
      <c r="J45" s="50"/>
    </row>
    <row r="46" spans="1:10" s="5" customFormat="1" ht="27.75" customHeight="1" x14ac:dyDescent="0.2">
      <c r="A46" s="22">
        <f t="shared" si="0"/>
        <v>41</v>
      </c>
      <c r="B46" s="59" t="s">
        <v>572</v>
      </c>
      <c r="C46" s="59" t="s">
        <v>381</v>
      </c>
      <c r="D46" s="59">
        <v>2015.7</v>
      </c>
      <c r="E46" s="62" t="s">
        <v>1078</v>
      </c>
      <c r="F46" s="63">
        <v>1835</v>
      </c>
      <c r="G46" s="63">
        <v>3714</v>
      </c>
      <c r="H46" s="64" t="s">
        <v>253</v>
      </c>
      <c r="I46" s="65" t="s">
        <v>235</v>
      </c>
      <c r="J46" s="50"/>
    </row>
    <row r="47" spans="1:10" s="8" customFormat="1" ht="28.5" customHeight="1" x14ac:dyDescent="0.2">
      <c r="A47" s="22">
        <f t="shared" si="0"/>
        <v>42</v>
      </c>
      <c r="B47" s="29" t="s">
        <v>571</v>
      </c>
      <c r="C47" s="29" t="s">
        <v>47</v>
      </c>
      <c r="D47" s="29">
        <v>2015.7</v>
      </c>
      <c r="E47" s="32" t="s">
        <v>1077</v>
      </c>
      <c r="F47" s="33">
        <v>765</v>
      </c>
      <c r="G47" s="33">
        <v>1939</v>
      </c>
      <c r="H47" s="34" t="s">
        <v>189</v>
      </c>
      <c r="I47" s="35" t="s">
        <v>235</v>
      </c>
      <c r="J47" s="50"/>
    </row>
    <row r="48" spans="1:10" ht="28.5" customHeight="1" x14ac:dyDescent="0.2">
      <c r="A48" s="22">
        <f t="shared" si="0"/>
        <v>43</v>
      </c>
      <c r="B48" s="29" t="s">
        <v>574</v>
      </c>
      <c r="C48" s="29" t="s">
        <v>47</v>
      </c>
      <c r="D48" s="29">
        <v>2015.7</v>
      </c>
      <c r="E48" s="32" t="s">
        <v>1023</v>
      </c>
      <c r="F48" s="33">
        <v>488</v>
      </c>
      <c r="G48" s="33">
        <v>974</v>
      </c>
      <c r="H48" s="34" t="s">
        <v>109</v>
      </c>
      <c r="I48" s="35" t="s">
        <v>235</v>
      </c>
      <c r="J48" s="49"/>
    </row>
    <row r="49" spans="1:10" s="5" customFormat="1" ht="27.75" customHeight="1" x14ac:dyDescent="0.2">
      <c r="A49" s="22">
        <f t="shared" si="0"/>
        <v>44</v>
      </c>
      <c r="B49" s="59" t="s">
        <v>591</v>
      </c>
      <c r="C49" s="59" t="s">
        <v>381</v>
      </c>
      <c r="D49" s="59">
        <v>2015.9</v>
      </c>
      <c r="E49" s="62" t="s">
        <v>1025</v>
      </c>
      <c r="F49" s="63">
        <v>2079</v>
      </c>
      <c r="G49" s="63">
        <v>3168</v>
      </c>
      <c r="H49" s="64" t="s">
        <v>189</v>
      </c>
      <c r="I49" s="65" t="s">
        <v>592</v>
      </c>
      <c r="J49" s="49" t="s">
        <v>2442</v>
      </c>
    </row>
    <row r="50" spans="1:10" s="5" customFormat="1" ht="27.75" customHeight="1" x14ac:dyDescent="0.2">
      <c r="A50" s="22">
        <f t="shared" si="0"/>
        <v>45</v>
      </c>
      <c r="B50" s="59" t="s">
        <v>601</v>
      </c>
      <c r="C50" s="59" t="s">
        <v>381</v>
      </c>
      <c r="D50" s="60">
        <v>2015.1</v>
      </c>
      <c r="E50" s="62" t="s">
        <v>1031</v>
      </c>
      <c r="F50" s="63">
        <v>257</v>
      </c>
      <c r="G50" s="63">
        <v>413</v>
      </c>
      <c r="H50" s="64" t="s">
        <v>189</v>
      </c>
      <c r="I50" s="65" t="s">
        <v>235</v>
      </c>
      <c r="J50" s="61"/>
    </row>
    <row r="51" spans="1:10" s="5" customFormat="1" ht="27.75" customHeight="1" x14ac:dyDescent="0.2">
      <c r="A51" s="22">
        <f t="shared" si="0"/>
        <v>46</v>
      </c>
      <c r="B51" s="59" t="s">
        <v>597</v>
      </c>
      <c r="C51" s="59" t="s">
        <v>381</v>
      </c>
      <c r="D51" s="60">
        <v>2015.1</v>
      </c>
      <c r="E51" s="62" t="s">
        <v>1015</v>
      </c>
      <c r="F51" s="63">
        <v>3413</v>
      </c>
      <c r="G51" s="63">
        <v>11094</v>
      </c>
      <c r="H51" s="64" t="s">
        <v>109</v>
      </c>
      <c r="I51" s="65" t="s">
        <v>235</v>
      </c>
      <c r="J51" s="61"/>
    </row>
    <row r="52" spans="1:10" s="5" customFormat="1" ht="27.75" customHeight="1" x14ac:dyDescent="0.2">
      <c r="A52" s="22">
        <f t="shared" si="0"/>
        <v>47</v>
      </c>
      <c r="B52" s="59" t="s">
        <v>603</v>
      </c>
      <c r="C52" s="59" t="s">
        <v>381</v>
      </c>
      <c r="D52" s="60">
        <v>2015.1</v>
      </c>
      <c r="E52" s="62" t="s">
        <v>1032</v>
      </c>
      <c r="F52" s="63">
        <v>2064</v>
      </c>
      <c r="G52" s="63">
        <v>3124</v>
      </c>
      <c r="H52" s="64" t="s">
        <v>109</v>
      </c>
      <c r="I52" s="65" t="s">
        <v>235</v>
      </c>
      <c r="J52" s="61"/>
    </row>
    <row r="53" spans="1:10" s="5" customFormat="1" ht="27.75" customHeight="1" x14ac:dyDescent="0.2">
      <c r="A53" s="22">
        <f t="shared" si="0"/>
        <v>48</v>
      </c>
      <c r="B53" s="59" t="s">
        <v>607</v>
      </c>
      <c r="C53" s="59" t="s">
        <v>381</v>
      </c>
      <c r="D53" s="60">
        <v>2015.1</v>
      </c>
      <c r="E53" s="62" t="s">
        <v>901</v>
      </c>
      <c r="F53" s="63">
        <v>522</v>
      </c>
      <c r="G53" s="63">
        <v>749</v>
      </c>
      <c r="H53" s="64" t="s">
        <v>109</v>
      </c>
      <c r="I53" s="65" t="s">
        <v>235</v>
      </c>
      <c r="J53" s="61"/>
    </row>
    <row r="54" spans="1:10" s="5" customFormat="1" ht="27.75" customHeight="1" x14ac:dyDescent="0.2">
      <c r="A54" s="22">
        <f t="shared" si="0"/>
        <v>49</v>
      </c>
      <c r="B54" s="59" t="s">
        <v>614</v>
      </c>
      <c r="C54" s="59" t="s">
        <v>381</v>
      </c>
      <c r="D54" s="59">
        <v>2015.11</v>
      </c>
      <c r="E54" s="62" t="s">
        <v>1035</v>
      </c>
      <c r="F54" s="63">
        <v>2239</v>
      </c>
      <c r="G54" s="63">
        <v>5773</v>
      </c>
      <c r="H54" s="64" t="s">
        <v>109</v>
      </c>
      <c r="I54" s="65" t="s">
        <v>235</v>
      </c>
      <c r="J54" s="61"/>
    </row>
    <row r="55" spans="1:10" s="8" customFormat="1" ht="28.5" customHeight="1" x14ac:dyDescent="0.2">
      <c r="A55" s="22">
        <f t="shared" si="0"/>
        <v>50</v>
      </c>
      <c r="B55" s="29" t="s">
        <v>613</v>
      </c>
      <c r="C55" s="29" t="s">
        <v>47</v>
      </c>
      <c r="D55" s="29">
        <v>2015.11</v>
      </c>
      <c r="E55" s="32" t="s">
        <v>930</v>
      </c>
      <c r="F55" s="33">
        <v>707</v>
      </c>
      <c r="G55" s="33">
        <v>1462</v>
      </c>
      <c r="H55" s="34" t="s">
        <v>109</v>
      </c>
      <c r="I55" s="35" t="s">
        <v>235</v>
      </c>
      <c r="J55" s="50"/>
    </row>
    <row r="56" spans="1:10" s="8" customFormat="1" ht="28.5" customHeight="1" x14ac:dyDescent="0.2">
      <c r="A56" s="22">
        <f t="shared" si="0"/>
        <v>51</v>
      </c>
      <c r="B56" s="29" t="s">
        <v>2174</v>
      </c>
      <c r="C56" s="23" t="s">
        <v>47</v>
      </c>
      <c r="D56" s="29">
        <v>2015.12</v>
      </c>
      <c r="E56" s="32" t="s">
        <v>918</v>
      </c>
      <c r="F56" s="33">
        <v>883</v>
      </c>
      <c r="G56" s="33">
        <v>1767</v>
      </c>
      <c r="H56" s="34" t="s">
        <v>189</v>
      </c>
      <c r="I56" s="35" t="s">
        <v>235</v>
      </c>
      <c r="J56" s="66"/>
    </row>
    <row r="57" spans="1:10" s="8" customFormat="1" ht="28.5" customHeight="1" x14ac:dyDescent="0.2">
      <c r="A57" s="22">
        <f t="shared" si="0"/>
        <v>52</v>
      </c>
      <c r="B57" s="29" t="s">
        <v>635</v>
      </c>
      <c r="C57" s="29" t="s">
        <v>47</v>
      </c>
      <c r="D57" s="29">
        <v>2016.2</v>
      </c>
      <c r="E57" s="32" t="s">
        <v>918</v>
      </c>
      <c r="F57" s="33">
        <v>18</v>
      </c>
      <c r="G57" s="33">
        <v>18</v>
      </c>
      <c r="H57" s="34" t="s">
        <v>108</v>
      </c>
      <c r="I57" s="35" t="s">
        <v>235</v>
      </c>
      <c r="J57" s="66"/>
    </row>
    <row r="58" spans="1:10" s="5" customFormat="1" ht="27.75" customHeight="1" x14ac:dyDescent="0.2">
      <c r="A58" s="22">
        <f t="shared" si="0"/>
        <v>53</v>
      </c>
      <c r="B58" s="59" t="s">
        <v>647</v>
      </c>
      <c r="C58" s="59" t="s">
        <v>381</v>
      </c>
      <c r="D58" s="59">
        <v>2016.3</v>
      </c>
      <c r="E58" s="62" t="s">
        <v>921</v>
      </c>
      <c r="F58" s="63">
        <v>3776</v>
      </c>
      <c r="G58" s="63">
        <v>7897</v>
      </c>
      <c r="H58" s="64" t="s">
        <v>189</v>
      </c>
      <c r="I58" s="65" t="s">
        <v>235</v>
      </c>
      <c r="J58" s="61"/>
    </row>
    <row r="59" spans="1:10" ht="27.75" customHeight="1" x14ac:dyDescent="0.2">
      <c r="A59" s="22">
        <f t="shared" si="0"/>
        <v>54</v>
      </c>
      <c r="B59" s="59" t="s">
        <v>645</v>
      </c>
      <c r="C59" s="59" t="s">
        <v>381</v>
      </c>
      <c r="D59" s="59">
        <v>2016.3</v>
      </c>
      <c r="E59" s="62" t="s">
        <v>977</v>
      </c>
      <c r="F59" s="63">
        <v>332</v>
      </c>
      <c r="G59" s="63">
        <v>622</v>
      </c>
      <c r="H59" s="64" t="s">
        <v>109</v>
      </c>
      <c r="I59" s="65" t="s">
        <v>235</v>
      </c>
      <c r="J59" s="67"/>
    </row>
    <row r="60" spans="1:10" ht="27.75" customHeight="1" x14ac:dyDescent="0.2">
      <c r="A60" s="22">
        <f t="shared" si="0"/>
        <v>55</v>
      </c>
      <c r="B60" s="59" t="s">
        <v>651</v>
      </c>
      <c r="C60" s="59" t="s">
        <v>381</v>
      </c>
      <c r="D60" s="59">
        <v>2016.4</v>
      </c>
      <c r="E60" s="62" t="s">
        <v>932</v>
      </c>
      <c r="F60" s="63">
        <v>350</v>
      </c>
      <c r="G60" s="63">
        <v>843</v>
      </c>
      <c r="H60" s="64" t="s">
        <v>109</v>
      </c>
      <c r="I60" s="65" t="s">
        <v>235</v>
      </c>
      <c r="J60" s="67"/>
    </row>
    <row r="61" spans="1:10" ht="27.75" customHeight="1" x14ac:dyDescent="0.2">
      <c r="A61" s="22">
        <f t="shared" si="0"/>
        <v>56</v>
      </c>
      <c r="B61" s="59" t="s">
        <v>656</v>
      </c>
      <c r="C61" s="59" t="s">
        <v>381</v>
      </c>
      <c r="D61" s="59">
        <v>2016.5</v>
      </c>
      <c r="E61" s="62" t="s">
        <v>1002</v>
      </c>
      <c r="F61" s="63">
        <v>396</v>
      </c>
      <c r="G61" s="63">
        <v>868</v>
      </c>
      <c r="H61" s="64" t="s">
        <v>109</v>
      </c>
      <c r="I61" s="65" t="s">
        <v>235</v>
      </c>
      <c r="J61" s="67"/>
    </row>
    <row r="62" spans="1:10" ht="27.75" customHeight="1" x14ac:dyDescent="0.2">
      <c r="A62" s="22">
        <f t="shared" si="0"/>
        <v>57</v>
      </c>
      <c r="B62" s="59" t="s">
        <v>664</v>
      </c>
      <c r="C62" s="59" t="s">
        <v>381</v>
      </c>
      <c r="D62" s="59">
        <v>2016.6</v>
      </c>
      <c r="E62" s="68" t="s">
        <v>1004</v>
      </c>
      <c r="F62" s="69">
        <v>847</v>
      </c>
      <c r="G62" s="63">
        <v>1763</v>
      </c>
      <c r="H62" s="64" t="s">
        <v>108</v>
      </c>
      <c r="I62" s="65" t="s">
        <v>235</v>
      </c>
      <c r="J62" s="50"/>
    </row>
    <row r="63" spans="1:10" ht="27.75" customHeight="1" x14ac:dyDescent="0.2">
      <c r="A63" s="22">
        <f t="shared" si="0"/>
        <v>58</v>
      </c>
      <c r="B63" s="59" t="s">
        <v>665</v>
      </c>
      <c r="C63" s="59" t="s">
        <v>381</v>
      </c>
      <c r="D63" s="59">
        <v>2016.6</v>
      </c>
      <c r="E63" s="62" t="s">
        <v>1005</v>
      </c>
      <c r="F63" s="63">
        <v>806</v>
      </c>
      <c r="G63" s="63">
        <v>1693</v>
      </c>
      <c r="H63" s="64" t="s">
        <v>109</v>
      </c>
      <c r="I63" s="65" t="s">
        <v>235</v>
      </c>
      <c r="J63" s="50"/>
    </row>
    <row r="64" spans="1:10" ht="27.75" customHeight="1" x14ac:dyDescent="0.2">
      <c r="A64" s="22">
        <f t="shared" si="0"/>
        <v>59</v>
      </c>
      <c r="B64" s="59" t="s">
        <v>671</v>
      </c>
      <c r="C64" s="59" t="s">
        <v>381</v>
      </c>
      <c r="D64" s="59">
        <v>2016.6</v>
      </c>
      <c r="E64" s="62" t="s">
        <v>921</v>
      </c>
      <c r="F64" s="63">
        <v>2966</v>
      </c>
      <c r="G64" s="63">
        <v>6158</v>
      </c>
      <c r="H64" s="64" t="s">
        <v>108</v>
      </c>
      <c r="I64" s="65" t="s">
        <v>235</v>
      </c>
      <c r="J64" s="50"/>
    </row>
    <row r="65" spans="1:10" s="8" customFormat="1" ht="28.5" customHeight="1" x14ac:dyDescent="0.2">
      <c r="A65" s="22">
        <f t="shared" si="0"/>
        <v>60</v>
      </c>
      <c r="B65" s="29" t="s">
        <v>667</v>
      </c>
      <c r="C65" s="29" t="s">
        <v>47</v>
      </c>
      <c r="D65" s="29">
        <v>2016.6</v>
      </c>
      <c r="E65" s="32" t="s">
        <v>976</v>
      </c>
      <c r="F65" s="33">
        <v>1335</v>
      </c>
      <c r="G65" s="33">
        <v>3054</v>
      </c>
      <c r="H65" s="34" t="s">
        <v>108</v>
      </c>
      <c r="I65" s="35" t="s">
        <v>235</v>
      </c>
      <c r="J65" s="66"/>
    </row>
    <row r="66" spans="1:10" ht="27.75" customHeight="1" x14ac:dyDescent="0.2">
      <c r="A66" s="22">
        <f t="shared" si="0"/>
        <v>61</v>
      </c>
      <c r="B66" s="59" t="s">
        <v>675</v>
      </c>
      <c r="C66" s="59" t="s">
        <v>381</v>
      </c>
      <c r="D66" s="59">
        <v>2016.7</v>
      </c>
      <c r="E66" s="62" t="s">
        <v>1009</v>
      </c>
      <c r="F66" s="63">
        <v>1618</v>
      </c>
      <c r="G66" s="63">
        <v>3203</v>
      </c>
      <c r="H66" s="64" t="s">
        <v>109</v>
      </c>
      <c r="I66" s="65" t="s">
        <v>235</v>
      </c>
      <c r="J66" s="49" t="s">
        <v>2442</v>
      </c>
    </row>
    <row r="67" spans="1:10" ht="27.75" customHeight="1" x14ac:dyDescent="0.2">
      <c r="A67" s="22">
        <f t="shared" si="0"/>
        <v>62</v>
      </c>
      <c r="B67" s="59" t="s">
        <v>678</v>
      </c>
      <c r="C67" s="59" t="s">
        <v>381</v>
      </c>
      <c r="D67" s="59">
        <v>2016.7</v>
      </c>
      <c r="E67" s="62" t="s">
        <v>1010</v>
      </c>
      <c r="F67" s="63">
        <v>1184</v>
      </c>
      <c r="G67" s="63">
        <v>2170</v>
      </c>
      <c r="H67" s="64" t="s">
        <v>108</v>
      </c>
      <c r="I67" s="65" t="s">
        <v>235</v>
      </c>
      <c r="J67" s="50"/>
    </row>
    <row r="68" spans="1:10" s="8" customFormat="1" ht="28.5" customHeight="1" x14ac:dyDescent="0.2">
      <c r="A68" s="22">
        <f t="shared" si="0"/>
        <v>63</v>
      </c>
      <c r="B68" s="29" t="s">
        <v>677</v>
      </c>
      <c r="C68" s="29" t="s">
        <v>47</v>
      </c>
      <c r="D68" s="29">
        <v>2016.7</v>
      </c>
      <c r="E68" s="32" t="s">
        <v>921</v>
      </c>
      <c r="F68" s="33">
        <v>1594</v>
      </c>
      <c r="G68" s="33">
        <v>3155</v>
      </c>
      <c r="H68" s="34" t="s">
        <v>109</v>
      </c>
      <c r="I68" s="35" t="s">
        <v>235</v>
      </c>
      <c r="J68" s="66"/>
    </row>
    <row r="69" spans="1:10" s="8" customFormat="1" ht="28.5" customHeight="1" x14ac:dyDescent="0.2">
      <c r="A69" s="22">
        <f t="shared" si="0"/>
        <v>64</v>
      </c>
      <c r="B69" s="29" t="s">
        <v>736</v>
      </c>
      <c r="C69" s="29" t="s">
        <v>47</v>
      </c>
      <c r="D69" s="31">
        <v>2016.1</v>
      </c>
      <c r="E69" s="32" t="s">
        <v>983</v>
      </c>
      <c r="F69" s="33">
        <v>784</v>
      </c>
      <c r="G69" s="33">
        <v>1809</v>
      </c>
      <c r="H69" s="34" t="s">
        <v>108</v>
      </c>
      <c r="I69" s="35" t="s">
        <v>235</v>
      </c>
      <c r="J69" s="49" t="s">
        <v>2442</v>
      </c>
    </row>
    <row r="70" spans="1:10" s="8" customFormat="1" ht="28.5" customHeight="1" x14ac:dyDescent="0.2">
      <c r="A70" s="22">
        <f t="shared" si="0"/>
        <v>65</v>
      </c>
      <c r="B70" s="29" t="s">
        <v>760</v>
      </c>
      <c r="C70" s="70" t="s">
        <v>47</v>
      </c>
      <c r="D70" s="29">
        <v>2016.11</v>
      </c>
      <c r="E70" s="32" t="s">
        <v>995</v>
      </c>
      <c r="F70" s="71">
        <v>291</v>
      </c>
      <c r="G70" s="72">
        <v>515</v>
      </c>
      <c r="H70" s="34" t="s">
        <v>180</v>
      </c>
      <c r="I70" s="73" t="s">
        <v>235</v>
      </c>
      <c r="J70" s="50"/>
    </row>
    <row r="71" spans="1:10" s="8" customFormat="1" ht="28.5" customHeight="1" x14ac:dyDescent="0.2">
      <c r="A71" s="22">
        <f t="shared" si="0"/>
        <v>66</v>
      </c>
      <c r="B71" s="29" t="s">
        <v>782</v>
      </c>
      <c r="C71" s="29" t="s">
        <v>47</v>
      </c>
      <c r="D71" s="29">
        <v>2016.12</v>
      </c>
      <c r="E71" s="32" t="s">
        <v>941</v>
      </c>
      <c r="F71" s="33">
        <v>224</v>
      </c>
      <c r="G71" s="33">
        <v>403</v>
      </c>
      <c r="H71" s="74" t="s">
        <v>109</v>
      </c>
      <c r="I71" s="73" t="s">
        <v>235</v>
      </c>
      <c r="J71" s="50"/>
    </row>
    <row r="72" spans="1:10" ht="27.75" customHeight="1" x14ac:dyDescent="0.2">
      <c r="A72" s="22">
        <f t="shared" ref="A72:A135" si="1">ROW()-5</f>
        <v>67</v>
      </c>
      <c r="B72" s="59" t="s">
        <v>687</v>
      </c>
      <c r="C72" s="59" t="s">
        <v>381</v>
      </c>
      <c r="D72" s="59">
        <v>2016.7</v>
      </c>
      <c r="E72" s="62" t="s">
        <v>1015</v>
      </c>
      <c r="F72" s="63">
        <v>3017</v>
      </c>
      <c r="G72" s="63">
        <v>6922</v>
      </c>
      <c r="H72" s="64" t="s">
        <v>109</v>
      </c>
      <c r="I72" s="65" t="s">
        <v>235</v>
      </c>
      <c r="J72" s="49"/>
    </row>
    <row r="73" spans="1:10" ht="27.75" customHeight="1" x14ac:dyDescent="0.2">
      <c r="A73" s="22">
        <f t="shared" si="1"/>
        <v>68</v>
      </c>
      <c r="B73" s="59" t="s">
        <v>688</v>
      </c>
      <c r="C73" s="59" t="s">
        <v>381</v>
      </c>
      <c r="D73" s="59">
        <v>2016.7</v>
      </c>
      <c r="E73" s="62" t="s">
        <v>1015</v>
      </c>
      <c r="F73" s="63">
        <v>3249</v>
      </c>
      <c r="G73" s="63">
        <v>7643</v>
      </c>
      <c r="H73" s="64" t="s">
        <v>109</v>
      </c>
      <c r="I73" s="65" t="s">
        <v>235</v>
      </c>
      <c r="J73" s="49" t="s">
        <v>2442</v>
      </c>
    </row>
    <row r="74" spans="1:10" ht="27.75" customHeight="1" x14ac:dyDescent="0.2">
      <c r="A74" s="22">
        <f t="shared" si="1"/>
        <v>69</v>
      </c>
      <c r="B74" s="59" t="s">
        <v>701</v>
      </c>
      <c r="C74" s="59" t="s">
        <v>381</v>
      </c>
      <c r="D74" s="59">
        <v>2016.8</v>
      </c>
      <c r="E74" s="62" t="s">
        <v>1015</v>
      </c>
      <c r="F74" s="63">
        <v>2950</v>
      </c>
      <c r="G74" s="63">
        <v>6019</v>
      </c>
      <c r="H74" s="64" t="s">
        <v>109</v>
      </c>
      <c r="I74" s="65" t="s">
        <v>235</v>
      </c>
      <c r="J74" s="49" t="s">
        <v>2442</v>
      </c>
    </row>
    <row r="75" spans="1:10" ht="27.75" customHeight="1" x14ac:dyDescent="0.2">
      <c r="A75" s="22">
        <f t="shared" si="1"/>
        <v>70</v>
      </c>
      <c r="B75" s="59" t="s">
        <v>702</v>
      </c>
      <c r="C75" s="59" t="s">
        <v>381</v>
      </c>
      <c r="D75" s="59">
        <v>2016.8</v>
      </c>
      <c r="E75" s="62" t="s">
        <v>1015</v>
      </c>
      <c r="F75" s="63">
        <v>3980</v>
      </c>
      <c r="G75" s="63">
        <v>10010</v>
      </c>
      <c r="H75" s="64" t="s">
        <v>109</v>
      </c>
      <c r="I75" s="65" t="s">
        <v>235</v>
      </c>
      <c r="J75" s="49" t="s">
        <v>2442</v>
      </c>
    </row>
    <row r="76" spans="1:10" ht="27.75" customHeight="1" x14ac:dyDescent="0.2">
      <c r="A76" s="22">
        <f t="shared" si="1"/>
        <v>71</v>
      </c>
      <c r="B76" s="59" t="s">
        <v>691</v>
      </c>
      <c r="C76" s="59" t="s">
        <v>381</v>
      </c>
      <c r="D76" s="59">
        <v>2016.8</v>
      </c>
      <c r="E76" s="62" t="s">
        <v>1015</v>
      </c>
      <c r="F76" s="63">
        <v>2777</v>
      </c>
      <c r="G76" s="63">
        <v>6048</v>
      </c>
      <c r="H76" s="64" t="s">
        <v>109</v>
      </c>
      <c r="I76" s="65" t="s">
        <v>235</v>
      </c>
      <c r="J76" s="49"/>
    </row>
    <row r="77" spans="1:10" ht="27.75" customHeight="1" x14ac:dyDescent="0.2">
      <c r="A77" s="22">
        <f t="shared" si="1"/>
        <v>72</v>
      </c>
      <c r="B77" s="59" t="s">
        <v>692</v>
      </c>
      <c r="C77" s="59" t="s">
        <v>381</v>
      </c>
      <c r="D77" s="59">
        <v>2016.8</v>
      </c>
      <c r="E77" s="62" t="s">
        <v>1015</v>
      </c>
      <c r="F77" s="63">
        <v>5437</v>
      </c>
      <c r="G77" s="63">
        <v>10770</v>
      </c>
      <c r="H77" s="64" t="s">
        <v>109</v>
      </c>
      <c r="I77" s="65" t="s">
        <v>235</v>
      </c>
      <c r="J77" s="49"/>
    </row>
    <row r="78" spans="1:10" ht="27.75" customHeight="1" x14ac:dyDescent="0.2">
      <c r="A78" s="22">
        <f t="shared" si="1"/>
        <v>73</v>
      </c>
      <c r="B78" s="59" t="s">
        <v>699</v>
      </c>
      <c r="C78" s="59" t="s">
        <v>381</v>
      </c>
      <c r="D78" s="59">
        <v>2016.8</v>
      </c>
      <c r="E78" s="62" t="s">
        <v>1019</v>
      </c>
      <c r="F78" s="63">
        <v>1009</v>
      </c>
      <c r="G78" s="63">
        <v>2016</v>
      </c>
      <c r="H78" s="64" t="s">
        <v>108</v>
      </c>
      <c r="I78" s="65" t="s">
        <v>235</v>
      </c>
      <c r="J78" s="50" t="s">
        <v>2441</v>
      </c>
    </row>
    <row r="79" spans="1:10" ht="27.75" customHeight="1" x14ac:dyDescent="0.2">
      <c r="A79" s="22">
        <f t="shared" si="1"/>
        <v>74</v>
      </c>
      <c r="B79" s="59" t="s">
        <v>700</v>
      </c>
      <c r="C79" s="59" t="s">
        <v>381</v>
      </c>
      <c r="D79" s="59">
        <v>2016.8</v>
      </c>
      <c r="E79" s="62" t="s">
        <v>889</v>
      </c>
      <c r="F79" s="63">
        <v>1833</v>
      </c>
      <c r="G79" s="63">
        <v>4327</v>
      </c>
      <c r="H79" s="64" t="s">
        <v>109</v>
      </c>
      <c r="I79" s="65" t="s">
        <v>235</v>
      </c>
      <c r="J79" s="50"/>
    </row>
    <row r="80" spans="1:10" s="8" customFormat="1" ht="28.5" customHeight="1" x14ac:dyDescent="0.2">
      <c r="A80" s="22">
        <f t="shared" si="1"/>
        <v>75</v>
      </c>
      <c r="B80" s="29" t="s">
        <v>716</v>
      </c>
      <c r="C80" s="29" t="s">
        <v>47</v>
      </c>
      <c r="D80" s="29">
        <v>2016.9</v>
      </c>
      <c r="E80" s="32" t="s">
        <v>970</v>
      </c>
      <c r="F80" s="33">
        <v>7422</v>
      </c>
      <c r="G80" s="33">
        <v>11353</v>
      </c>
      <c r="H80" s="34" t="s">
        <v>108</v>
      </c>
      <c r="I80" s="35" t="s">
        <v>235</v>
      </c>
      <c r="J80" s="66"/>
    </row>
    <row r="81" spans="1:10" s="8" customFormat="1" ht="28.5" customHeight="1" x14ac:dyDescent="0.2">
      <c r="A81" s="22">
        <f t="shared" si="1"/>
        <v>76</v>
      </c>
      <c r="B81" s="29" t="s">
        <v>726</v>
      </c>
      <c r="C81" s="29" t="s">
        <v>47</v>
      </c>
      <c r="D81" s="29">
        <v>2016.9</v>
      </c>
      <c r="E81" s="32" t="s">
        <v>977</v>
      </c>
      <c r="F81" s="33">
        <v>1662</v>
      </c>
      <c r="G81" s="33">
        <v>3194</v>
      </c>
      <c r="H81" s="34" t="s">
        <v>180</v>
      </c>
      <c r="I81" s="35" t="s">
        <v>235</v>
      </c>
      <c r="J81" s="66"/>
    </row>
    <row r="82" spans="1:10" s="8" customFormat="1" ht="28.5" customHeight="1" x14ac:dyDescent="0.2">
      <c r="A82" s="22">
        <f t="shared" si="1"/>
        <v>77</v>
      </c>
      <c r="B82" s="29" t="s">
        <v>727</v>
      </c>
      <c r="C82" s="29" t="s">
        <v>47</v>
      </c>
      <c r="D82" s="29">
        <v>2016.9</v>
      </c>
      <c r="E82" s="32" t="s">
        <v>977</v>
      </c>
      <c r="F82" s="33">
        <v>1805</v>
      </c>
      <c r="G82" s="33">
        <v>3271</v>
      </c>
      <c r="H82" s="34" t="s">
        <v>180</v>
      </c>
      <c r="I82" s="35" t="s">
        <v>235</v>
      </c>
      <c r="J82" s="66"/>
    </row>
    <row r="83" spans="1:10" s="8" customFormat="1" ht="28.5" customHeight="1" x14ac:dyDescent="0.2">
      <c r="A83" s="22">
        <f t="shared" si="1"/>
        <v>78</v>
      </c>
      <c r="B83" s="29" t="s">
        <v>728</v>
      </c>
      <c r="C83" s="29" t="s">
        <v>47</v>
      </c>
      <c r="D83" s="29">
        <v>2016.9</v>
      </c>
      <c r="E83" s="32" t="s">
        <v>977</v>
      </c>
      <c r="F83" s="33">
        <v>299</v>
      </c>
      <c r="G83" s="33">
        <v>480</v>
      </c>
      <c r="H83" s="34" t="s">
        <v>108</v>
      </c>
      <c r="I83" s="35" t="s">
        <v>235</v>
      </c>
      <c r="J83" s="49" t="s">
        <v>2442</v>
      </c>
    </row>
    <row r="84" spans="1:10" s="8" customFormat="1" ht="28.5" customHeight="1" x14ac:dyDescent="0.2">
      <c r="A84" s="22">
        <f t="shared" si="1"/>
        <v>79</v>
      </c>
      <c r="B84" s="29" t="s">
        <v>729</v>
      </c>
      <c r="C84" s="29" t="s">
        <v>47</v>
      </c>
      <c r="D84" s="29">
        <v>2016.9</v>
      </c>
      <c r="E84" s="32" t="s">
        <v>977</v>
      </c>
      <c r="F84" s="33">
        <v>890</v>
      </c>
      <c r="G84" s="33">
        <v>1662</v>
      </c>
      <c r="H84" s="34" t="s">
        <v>180</v>
      </c>
      <c r="I84" s="35" t="s">
        <v>235</v>
      </c>
      <c r="J84" s="50"/>
    </row>
    <row r="85" spans="1:10" s="8" customFormat="1" ht="28.5" customHeight="1" x14ac:dyDescent="0.2">
      <c r="A85" s="22">
        <f t="shared" si="1"/>
        <v>80</v>
      </c>
      <c r="B85" s="29" t="s">
        <v>730</v>
      </c>
      <c r="C85" s="29" t="s">
        <v>47</v>
      </c>
      <c r="D85" s="29">
        <v>2016.9</v>
      </c>
      <c r="E85" s="32" t="s">
        <v>977</v>
      </c>
      <c r="F85" s="33">
        <v>191</v>
      </c>
      <c r="G85" s="33">
        <v>343</v>
      </c>
      <c r="H85" s="34" t="s">
        <v>180</v>
      </c>
      <c r="I85" s="35" t="s">
        <v>235</v>
      </c>
      <c r="J85" s="50"/>
    </row>
    <row r="86" spans="1:10" ht="27.75" customHeight="1" x14ac:dyDescent="0.2">
      <c r="A86" s="22">
        <f t="shared" si="1"/>
        <v>81</v>
      </c>
      <c r="B86" s="59" t="s">
        <v>713</v>
      </c>
      <c r="C86" s="59" t="s">
        <v>381</v>
      </c>
      <c r="D86" s="59">
        <v>2016.9</v>
      </c>
      <c r="E86" s="62" t="s">
        <v>971</v>
      </c>
      <c r="F86" s="63">
        <v>788</v>
      </c>
      <c r="G86" s="63">
        <v>1530</v>
      </c>
      <c r="H86" s="64" t="s">
        <v>180</v>
      </c>
      <c r="I86" s="65" t="s">
        <v>235</v>
      </c>
      <c r="J86" s="50"/>
    </row>
    <row r="87" spans="1:10" ht="27.75" customHeight="1" x14ac:dyDescent="0.2">
      <c r="A87" s="22">
        <f t="shared" si="1"/>
        <v>82</v>
      </c>
      <c r="B87" s="59" t="s">
        <v>731</v>
      </c>
      <c r="C87" s="59" t="s">
        <v>381</v>
      </c>
      <c r="D87" s="59">
        <v>2016.9</v>
      </c>
      <c r="E87" s="62" t="s">
        <v>978</v>
      </c>
      <c r="F87" s="63">
        <v>2128</v>
      </c>
      <c r="G87" s="63">
        <v>3881</v>
      </c>
      <c r="H87" s="64" t="s">
        <v>180</v>
      </c>
      <c r="I87" s="65" t="s">
        <v>235</v>
      </c>
      <c r="J87" s="50"/>
    </row>
    <row r="88" spans="1:10" ht="27.75" customHeight="1" x14ac:dyDescent="0.2">
      <c r="A88" s="22">
        <f t="shared" si="1"/>
        <v>83</v>
      </c>
      <c r="B88" s="59" t="s">
        <v>719</v>
      </c>
      <c r="C88" s="59" t="s">
        <v>381</v>
      </c>
      <c r="D88" s="59">
        <v>2016.9</v>
      </c>
      <c r="E88" s="62" t="s">
        <v>979</v>
      </c>
      <c r="F88" s="63">
        <v>866</v>
      </c>
      <c r="G88" s="63">
        <v>1450</v>
      </c>
      <c r="H88" s="64" t="s">
        <v>180</v>
      </c>
      <c r="I88" s="65" t="s">
        <v>235</v>
      </c>
      <c r="J88" s="50"/>
    </row>
    <row r="89" spans="1:10" ht="27.75" customHeight="1" x14ac:dyDescent="0.2">
      <c r="A89" s="22">
        <f t="shared" si="1"/>
        <v>84</v>
      </c>
      <c r="B89" s="59" t="s">
        <v>753</v>
      </c>
      <c r="C89" s="75" t="s">
        <v>381</v>
      </c>
      <c r="D89" s="59">
        <v>2016.11</v>
      </c>
      <c r="E89" s="62" t="s">
        <v>978</v>
      </c>
      <c r="F89" s="76">
        <v>1187</v>
      </c>
      <c r="G89" s="77">
        <v>2430</v>
      </c>
      <c r="H89" s="78" t="s">
        <v>189</v>
      </c>
      <c r="I89" s="79" t="s">
        <v>235</v>
      </c>
      <c r="J89" s="50"/>
    </row>
    <row r="90" spans="1:10" ht="27.75" customHeight="1" x14ac:dyDescent="0.2">
      <c r="A90" s="22">
        <f t="shared" si="1"/>
        <v>85</v>
      </c>
      <c r="B90" s="59" t="s">
        <v>756</v>
      </c>
      <c r="C90" s="75" t="s">
        <v>381</v>
      </c>
      <c r="D90" s="59">
        <v>2016.11</v>
      </c>
      <c r="E90" s="62" t="s">
        <v>993</v>
      </c>
      <c r="F90" s="76">
        <v>12449</v>
      </c>
      <c r="G90" s="77">
        <v>29031</v>
      </c>
      <c r="H90" s="78" t="s">
        <v>189</v>
      </c>
      <c r="I90" s="79" t="s">
        <v>235</v>
      </c>
      <c r="J90" s="50"/>
    </row>
    <row r="91" spans="1:10" ht="27.75" customHeight="1" x14ac:dyDescent="0.2">
      <c r="A91" s="22">
        <f t="shared" si="1"/>
        <v>86</v>
      </c>
      <c r="B91" s="59" t="s">
        <v>759</v>
      </c>
      <c r="C91" s="75" t="s">
        <v>381</v>
      </c>
      <c r="D91" s="59">
        <v>2016.11</v>
      </c>
      <c r="E91" s="62" t="s">
        <v>994</v>
      </c>
      <c r="F91" s="76">
        <v>16519</v>
      </c>
      <c r="G91" s="77">
        <v>34374</v>
      </c>
      <c r="H91" s="78" t="s">
        <v>189</v>
      </c>
      <c r="I91" s="79" t="s">
        <v>235</v>
      </c>
      <c r="J91" s="50"/>
    </row>
    <row r="92" spans="1:10" ht="27.75" customHeight="1" x14ac:dyDescent="0.2">
      <c r="A92" s="22">
        <f t="shared" si="1"/>
        <v>87</v>
      </c>
      <c r="B92" s="59" t="s">
        <v>760</v>
      </c>
      <c r="C92" s="75" t="s">
        <v>381</v>
      </c>
      <c r="D92" s="59">
        <v>2016.11</v>
      </c>
      <c r="E92" s="62" t="s">
        <v>995</v>
      </c>
      <c r="F92" s="80">
        <v>4049</v>
      </c>
      <c r="G92" s="81">
        <v>6429</v>
      </c>
      <c r="H92" s="64" t="s">
        <v>180</v>
      </c>
      <c r="I92" s="79" t="s">
        <v>235</v>
      </c>
      <c r="J92" s="50"/>
    </row>
    <row r="93" spans="1:10" ht="27.75" customHeight="1" x14ac:dyDescent="0.2">
      <c r="A93" s="22">
        <f t="shared" si="1"/>
        <v>88</v>
      </c>
      <c r="B93" s="59" t="s">
        <v>779</v>
      </c>
      <c r="C93" s="59" t="s">
        <v>1570</v>
      </c>
      <c r="D93" s="59">
        <v>2016.12</v>
      </c>
      <c r="E93" s="62" t="s">
        <v>937</v>
      </c>
      <c r="F93" s="63">
        <v>2043</v>
      </c>
      <c r="G93" s="63">
        <v>3348</v>
      </c>
      <c r="H93" s="64" t="s">
        <v>189</v>
      </c>
      <c r="I93" s="79" t="s">
        <v>235</v>
      </c>
      <c r="J93" s="82"/>
    </row>
    <row r="94" spans="1:10" ht="27.75" customHeight="1" x14ac:dyDescent="0.2">
      <c r="A94" s="22">
        <f t="shared" si="1"/>
        <v>89</v>
      </c>
      <c r="B94" s="83" t="s">
        <v>778</v>
      </c>
      <c r="C94" s="83" t="s">
        <v>381</v>
      </c>
      <c r="D94" s="83">
        <v>2016.12</v>
      </c>
      <c r="E94" s="62" t="s">
        <v>938</v>
      </c>
      <c r="F94" s="63">
        <v>2234</v>
      </c>
      <c r="G94" s="84">
        <v>4484</v>
      </c>
      <c r="H94" s="85" t="s">
        <v>180</v>
      </c>
      <c r="I94" s="86" t="s">
        <v>235</v>
      </c>
      <c r="J94" s="50"/>
    </row>
    <row r="95" spans="1:10" ht="27.75" customHeight="1" x14ac:dyDescent="0.2">
      <c r="A95" s="22">
        <f t="shared" si="1"/>
        <v>90</v>
      </c>
      <c r="B95" s="59" t="s">
        <v>783</v>
      </c>
      <c r="C95" s="59" t="s">
        <v>381</v>
      </c>
      <c r="D95" s="59">
        <v>2016.12</v>
      </c>
      <c r="E95" s="68" t="s">
        <v>941</v>
      </c>
      <c r="F95" s="69">
        <v>828</v>
      </c>
      <c r="G95" s="63">
        <v>1414</v>
      </c>
      <c r="H95" s="78" t="s">
        <v>253</v>
      </c>
      <c r="I95" s="79" t="s">
        <v>235</v>
      </c>
      <c r="J95" s="82"/>
    </row>
    <row r="96" spans="1:10" ht="27.75" customHeight="1" x14ac:dyDescent="0.2">
      <c r="A96" s="22">
        <f t="shared" si="1"/>
        <v>91</v>
      </c>
      <c r="B96" s="59" t="s">
        <v>1360</v>
      </c>
      <c r="C96" s="59" t="s">
        <v>381</v>
      </c>
      <c r="D96" s="59">
        <v>2017.1</v>
      </c>
      <c r="E96" s="62" t="s">
        <v>944</v>
      </c>
      <c r="F96" s="76">
        <v>1060</v>
      </c>
      <c r="G96" s="63">
        <v>1749</v>
      </c>
      <c r="H96" s="64" t="s">
        <v>180</v>
      </c>
      <c r="I96" s="79" t="s">
        <v>235</v>
      </c>
      <c r="J96" s="82"/>
    </row>
    <row r="97" spans="1:10" s="8" customFormat="1" ht="28.5" customHeight="1" x14ac:dyDescent="0.2">
      <c r="A97" s="22">
        <f t="shared" si="1"/>
        <v>92</v>
      </c>
      <c r="B97" s="29" t="s">
        <v>807</v>
      </c>
      <c r="C97" s="29" t="s">
        <v>47</v>
      </c>
      <c r="D97" s="29">
        <v>2017.3</v>
      </c>
      <c r="E97" s="32" t="s">
        <v>956</v>
      </c>
      <c r="F97" s="33">
        <v>1295</v>
      </c>
      <c r="G97" s="33">
        <v>3469</v>
      </c>
      <c r="H97" s="74" t="s">
        <v>189</v>
      </c>
      <c r="I97" s="73" t="s">
        <v>235</v>
      </c>
      <c r="J97" s="50"/>
    </row>
    <row r="98" spans="1:10" s="8" customFormat="1" ht="28.5" customHeight="1" x14ac:dyDescent="0.2">
      <c r="A98" s="22">
        <f t="shared" si="1"/>
        <v>93</v>
      </c>
      <c r="B98" s="29" t="s">
        <v>810</v>
      </c>
      <c r="C98" s="29" t="s">
        <v>47</v>
      </c>
      <c r="D98" s="29">
        <v>2017.3</v>
      </c>
      <c r="E98" s="32" t="s">
        <v>958</v>
      </c>
      <c r="F98" s="87">
        <v>1206</v>
      </c>
      <c r="G98" s="33">
        <v>2302</v>
      </c>
      <c r="H98" s="74" t="s">
        <v>189</v>
      </c>
      <c r="I98" s="73" t="s">
        <v>235</v>
      </c>
      <c r="J98" s="50"/>
    </row>
    <row r="99" spans="1:10" ht="27.75" customHeight="1" x14ac:dyDescent="0.2">
      <c r="A99" s="22">
        <f t="shared" si="1"/>
        <v>94</v>
      </c>
      <c r="B99" s="88" t="s">
        <v>1367</v>
      </c>
      <c r="C99" s="59" t="s">
        <v>381</v>
      </c>
      <c r="D99" s="59">
        <v>2017.4</v>
      </c>
      <c r="E99" s="62" t="s">
        <v>962</v>
      </c>
      <c r="F99" s="63">
        <v>993</v>
      </c>
      <c r="G99" s="63">
        <v>1878</v>
      </c>
      <c r="H99" s="64" t="s">
        <v>189</v>
      </c>
      <c r="I99" s="79" t="s">
        <v>235</v>
      </c>
      <c r="J99" s="50"/>
    </row>
    <row r="100" spans="1:10" s="8" customFormat="1" ht="28.5" customHeight="1" x14ac:dyDescent="0.2">
      <c r="A100" s="22">
        <f t="shared" si="1"/>
        <v>95</v>
      </c>
      <c r="B100" s="89" t="s">
        <v>1369</v>
      </c>
      <c r="C100" s="29" t="s">
        <v>47</v>
      </c>
      <c r="D100" s="29">
        <v>2017.4</v>
      </c>
      <c r="E100" s="32" t="s">
        <v>965</v>
      </c>
      <c r="F100" s="33">
        <v>797</v>
      </c>
      <c r="G100" s="33">
        <v>1392</v>
      </c>
      <c r="H100" s="34" t="s">
        <v>189</v>
      </c>
      <c r="I100" s="73" t="s">
        <v>235</v>
      </c>
      <c r="J100" s="50" t="s">
        <v>2441</v>
      </c>
    </row>
    <row r="101" spans="1:10" s="8" customFormat="1" ht="28.5" customHeight="1" x14ac:dyDescent="0.2">
      <c r="A101" s="22">
        <f t="shared" si="1"/>
        <v>96</v>
      </c>
      <c r="B101" s="89" t="s">
        <v>842</v>
      </c>
      <c r="C101" s="29" t="s">
        <v>47</v>
      </c>
      <c r="D101" s="29">
        <v>2017.6</v>
      </c>
      <c r="E101" s="32" t="s">
        <v>910</v>
      </c>
      <c r="F101" s="33">
        <v>403</v>
      </c>
      <c r="G101" s="33">
        <v>829</v>
      </c>
      <c r="H101" s="34" t="s">
        <v>180</v>
      </c>
      <c r="I101" s="35" t="s">
        <v>235</v>
      </c>
      <c r="J101" s="50" t="s">
        <v>2443</v>
      </c>
    </row>
    <row r="102" spans="1:10" s="8" customFormat="1" ht="28.5" customHeight="1" x14ac:dyDescent="0.2">
      <c r="A102" s="22">
        <f t="shared" si="1"/>
        <v>97</v>
      </c>
      <c r="B102" s="89" t="s">
        <v>1385</v>
      </c>
      <c r="C102" s="29" t="s">
        <v>47</v>
      </c>
      <c r="D102" s="29">
        <v>2017.6</v>
      </c>
      <c r="E102" s="32" t="s">
        <v>895</v>
      </c>
      <c r="F102" s="33">
        <v>722</v>
      </c>
      <c r="G102" s="33">
        <v>1700</v>
      </c>
      <c r="H102" s="34" t="s">
        <v>106</v>
      </c>
      <c r="I102" s="35" t="s">
        <v>235</v>
      </c>
      <c r="J102" s="50"/>
    </row>
    <row r="103" spans="1:10" s="8" customFormat="1" ht="28.5" customHeight="1" x14ac:dyDescent="0.2">
      <c r="A103" s="22">
        <f t="shared" si="1"/>
        <v>98</v>
      </c>
      <c r="B103" s="89" t="s">
        <v>846</v>
      </c>
      <c r="C103" s="29" t="s">
        <v>47</v>
      </c>
      <c r="D103" s="29">
        <v>2017.6</v>
      </c>
      <c r="E103" s="32" t="s">
        <v>907</v>
      </c>
      <c r="F103" s="33">
        <v>1991</v>
      </c>
      <c r="G103" s="33">
        <v>5826</v>
      </c>
      <c r="H103" s="34" t="s">
        <v>189</v>
      </c>
      <c r="I103" s="73" t="s">
        <v>235</v>
      </c>
      <c r="J103" s="66"/>
    </row>
    <row r="104" spans="1:10" s="8" customFormat="1" ht="28.5" customHeight="1" x14ac:dyDescent="0.2">
      <c r="A104" s="22">
        <f t="shared" si="1"/>
        <v>99</v>
      </c>
      <c r="B104" s="29" t="s">
        <v>1373</v>
      </c>
      <c r="C104" s="29" t="s">
        <v>47</v>
      </c>
      <c r="D104" s="29">
        <v>2017.6</v>
      </c>
      <c r="E104" s="32" t="s">
        <v>851</v>
      </c>
      <c r="F104" s="33">
        <v>280</v>
      </c>
      <c r="G104" s="33">
        <v>663</v>
      </c>
      <c r="H104" s="34" t="s">
        <v>826</v>
      </c>
      <c r="I104" s="35" t="s">
        <v>235</v>
      </c>
      <c r="J104" s="66"/>
    </row>
    <row r="105" spans="1:10" s="8" customFormat="1" ht="28.5" customHeight="1" x14ac:dyDescent="0.2">
      <c r="A105" s="22">
        <f t="shared" si="1"/>
        <v>100</v>
      </c>
      <c r="B105" s="89" t="s">
        <v>852</v>
      </c>
      <c r="C105" s="29" t="s">
        <v>47</v>
      </c>
      <c r="D105" s="29">
        <v>2017.7</v>
      </c>
      <c r="E105" s="32" t="s">
        <v>892</v>
      </c>
      <c r="F105" s="33">
        <v>316</v>
      </c>
      <c r="G105" s="33">
        <v>655</v>
      </c>
      <c r="H105" s="34" t="s">
        <v>109</v>
      </c>
      <c r="I105" s="35" t="s">
        <v>235</v>
      </c>
      <c r="J105" s="66"/>
    </row>
    <row r="106" spans="1:10" ht="27.75" customHeight="1" x14ac:dyDescent="0.2">
      <c r="A106" s="22">
        <f t="shared" si="1"/>
        <v>101</v>
      </c>
      <c r="B106" s="88" t="s">
        <v>1374</v>
      </c>
      <c r="C106" s="59" t="s">
        <v>381</v>
      </c>
      <c r="D106" s="59">
        <v>2017.7</v>
      </c>
      <c r="E106" s="62" t="s">
        <v>903</v>
      </c>
      <c r="F106" s="63">
        <v>1564</v>
      </c>
      <c r="G106" s="63">
        <v>3448</v>
      </c>
      <c r="H106" s="64" t="s">
        <v>826</v>
      </c>
      <c r="I106" s="65" t="s">
        <v>235</v>
      </c>
      <c r="J106" s="67"/>
    </row>
    <row r="107" spans="1:10" ht="27.75" customHeight="1" x14ac:dyDescent="0.2">
      <c r="A107" s="22">
        <f t="shared" si="1"/>
        <v>102</v>
      </c>
      <c r="B107" s="88" t="s">
        <v>857</v>
      </c>
      <c r="C107" s="59" t="s">
        <v>381</v>
      </c>
      <c r="D107" s="59">
        <v>2017.7</v>
      </c>
      <c r="E107" s="62" t="s">
        <v>902</v>
      </c>
      <c r="F107" s="63">
        <v>356</v>
      </c>
      <c r="G107" s="63">
        <v>768</v>
      </c>
      <c r="H107" s="64" t="s">
        <v>826</v>
      </c>
      <c r="I107" s="65" t="s">
        <v>235</v>
      </c>
      <c r="J107" s="67"/>
    </row>
    <row r="108" spans="1:10" ht="27.75" customHeight="1" x14ac:dyDescent="0.2">
      <c r="A108" s="22">
        <f t="shared" si="1"/>
        <v>103</v>
      </c>
      <c r="B108" s="88" t="s">
        <v>2224</v>
      </c>
      <c r="C108" s="59" t="s">
        <v>381</v>
      </c>
      <c r="D108" s="59">
        <v>2017.7</v>
      </c>
      <c r="E108" s="62" t="s">
        <v>901</v>
      </c>
      <c r="F108" s="63">
        <v>1410</v>
      </c>
      <c r="G108" s="63">
        <v>2764</v>
      </c>
      <c r="H108" s="64" t="s">
        <v>189</v>
      </c>
      <c r="I108" s="65" t="s">
        <v>235</v>
      </c>
      <c r="J108" s="67"/>
    </row>
    <row r="109" spans="1:10" ht="27.75" customHeight="1" x14ac:dyDescent="0.2">
      <c r="A109" s="22">
        <f t="shared" si="1"/>
        <v>104</v>
      </c>
      <c r="B109" s="88" t="s">
        <v>853</v>
      </c>
      <c r="C109" s="59" t="s">
        <v>2225</v>
      </c>
      <c r="D109" s="59">
        <v>2017.7</v>
      </c>
      <c r="E109" s="62" t="s">
        <v>899</v>
      </c>
      <c r="F109" s="63">
        <v>800</v>
      </c>
      <c r="G109" s="63">
        <v>1556</v>
      </c>
      <c r="H109" s="64" t="s">
        <v>109</v>
      </c>
      <c r="I109" s="65" t="s">
        <v>235</v>
      </c>
      <c r="J109" s="67"/>
    </row>
    <row r="110" spans="1:10" ht="27.75" customHeight="1" x14ac:dyDescent="0.2">
      <c r="A110" s="22">
        <f t="shared" si="1"/>
        <v>105</v>
      </c>
      <c r="B110" s="88" t="s">
        <v>867</v>
      </c>
      <c r="C110" s="59" t="s">
        <v>381</v>
      </c>
      <c r="D110" s="59">
        <v>2017.8</v>
      </c>
      <c r="E110" s="62" t="s">
        <v>880</v>
      </c>
      <c r="F110" s="63">
        <v>1359</v>
      </c>
      <c r="G110" s="63">
        <v>3120</v>
      </c>
      <c r="H110" s="64" t="s">
        <v>6</v>
      </c>
      <c r="I110" s="65" t="s">
        <v>235</v>
      </c>
      <c r="J110" s="67"/>
    </row>
    <row r="111" spans="1:10" ht="27" customHeight="1" x14ac:dyDescent="0.2">
      <c r="A111" s="22">
        <f t="shared" si="1"/>
        <v>106</v>
      </c>
      <c r="B111" s="88" t="s">
        <v>870</v>
      </c>
      <c r="C111" s="59" t="s">
        <v>381</v>
      </c>
      <c r="D111" s="59">
        <v>2017.8</v>
      </c>
      <c r="E111" s="62" t="s">
        <v>876</v>
      </c>
      <c r="F111" s="63">
        <v>1801</v>
      </c>
      <c r="G111" s="63">
        <v>3722</v>
      </c>
      <c r="H111" s="64" t="s">
        <v>6</v>
      </c>
      <c r="I111" s="65" t="s">
        <v>235</v>
      </c>
      <c r="J111" s="67"/>
    </row>
    <row r="112" spans="1:10" s="8" customFormat="1" ht="28.5" customHeight="1" x14ac:dyDescent="0.2">
      <c r="A112" s="22">
        <f t="shared" si="1"/>
        <v>107</v>
      </c>
      <c r="B112" s="89" t="s">
        <v>1296</v>
      </c>
      <c r="C112" s="29" t="s">
        <v>47</v>
      </c>
      <c r="D112" s="29">
        <v>2017.9</v>
      </c>
      <c r="E112" s="32" t="s">
        <v>654</v>
      </c>
      <c r="F112" s="33">
        <v>1386</v>
      </c>
      <c r="G112" s="33">
        <v>2433</v>
      </c>
      <c r="H112" s="34" t="s">
        <v>124</v>
      </c>
      <c r="I112" s="35" t="s">
        <v>235</v>
      </c>
      <c r="J112" s="66"/>
    </row>
    <row r="113" spans="1:10" s="8" customFormat="1" ht="28.5" customHeight="1" x14ac:dyDescent="0.2">
      <c r="A113" s="22">
        <f t="shared" si="1"/>
        <v>108</v>
      </c>
      <c r="B113" s="89" t="s">
        <v>1297</v>
      </c>
      <c r="C113" s="29" t="s">
        <v>47</v>
      </c>
      <c r="D113" s="29">
        <v>2017.9</v>
      </c>
      <c r="E113" s="32" t="s">
        <v>1304</v>
      </c>
      <c r="F113" s="33">
        <v>1557</v>
      </c>
      <c r="G113" s="33">
        <v>2883</v>
      </c>
      <c r="H113" s="34" t="s">
        <v>124</v>
      </c>
      <c r="I113" s="35" t="s">
        <v>235</v>
      </c>
      <c r="J113" s="66"/>
    </row>
    <row r="114" spans="1:10" s="8" customFormat="1" ht="28.5" customHeight="1" x14ac:dyDescent="0.2">
      <c r="A114" s="22">
        <f t="shared" si="1"/>
        <v>109</v>
      </c>
      <c r="B114" s="89" t="s">
        <v>1316</v>
      </c>
      <c r="C114" s="29" t="s">
        <v>47</v>
      </c>
      <c r="D114" s="29">
        <v>2017.9</v>
      </c>
      <c r="E114" s="32" t="s">
        <v>1306</v>
      </c>
      <c r="F114" s="33">
        <v>129</v>
      </c>
      <c r="G114" s="33">
        <v>275</v>
      </c>
      <c r="H114" s="34" t="s">
        <v>180</v>
      </c>
      <c r="I114" s="35" t="s">
        <v>235</v>
      </c>
      <c r="J114" s="66"/>
    </row>
    <row r="115" spans="1:10" s="8" customFormat="1" ht="28.5" customHeight="1" x14ac:dyDescent="0.2">
      <c r="A115" s="22">
        <f t="shared" si="1"/>
        <v>110</v>
      </c>
      <c r="B115" s="89" t="s">
        <v>1378</v>
      </c>
      <c r="C115" s="29" t="s">
        <v>47</v>
      </c>
      <c r="D115" s="29">
        <v>2017.9</v>
      </c>
      <c r="E115" s="32" t="s">
        <v>1344</v>
      </c>
      <c r="F115" s="33">
        <v>2818</v>
      </c>
      <c r="G115" s="33">
        <v>5386</v>
      </c>
      <c r="H115" s="34" t="s">
        <v>109</v>
      </c>
      <c r="I115" s="35" t="s">
        <v>235</v>
      </c>
      <c r="J115" s="66"/>
    </row>
    <row r="116" spans="1:10" s="8" customFormat="1" ht="28.5" customHeight="1" x14ac:dyDescent="0.2">
      <c r="A116" s="22">
        <f t="shared" si="1"/>
        <v>111</v>
      </c>
      <c r="B116" s="89" t="s">
        <v>1400</v>
      </c>
      <c r="C116" s="29" t="s">
        <v>47</v>
      </c>
      <c r="D116" s="29">
        <v>2017.11</v>
      </c>
      <c r="E116" s="32" t="s">
        <v>1209</v>
      </c>
      <c r="F116" s="33">
        <v>3300</v>
      </c>
      <c r="G116" s="33">
        <v>5899</v>
      </c>
      <c r="H116" s="34" t="s">
        <v>180</v>
      </c>
      <c r="I116" s="35" t="s">
        <v>235</v>
      </c>
      <c r="J116" s="66"/>
    </row>
    <row r="117" spans="1:10" s="8" customFormat="1" ht="28.5" customHeight="1" x14ac:dyDescent="0.2">
      <c r="A117" s="22">
        <f t="shared" si="1"/>
        <v>112</v>
      </c>
      <c r="B117" s="89" t="s">
        <v>1417</v>
      </c>
      <c r="C117" s="29" t="s">
        <v>47</v>
      </c>
      <c r="D117" s="29">
        <v>2017.12</v>
      </c>
      <c r="E117" s="90" t="s">
        <v>1418</v>
      </c>
      <c r="F117" s="33">
        <v>492</v>
      </c>
      <c r="G117" s="33">
        <v>935</v>
      </c>
      <c r="H117" s="34" t="s">
        <v>180</v>
      </c>
      <c r="I117" s="35" t="s">
        <v>235</v>
      </c>
      <c r="J117" s="50" t="s">
        <v>2443</v>
      </c>
    </row>
    <row r="118" spans="1:10" s="8" customFormat="1" ht="28.5" customHeight="1" x14ac:dyDescent="0.2">
      <c r="A118" s="22">
        <f t="shared" si="1"/>
        <v>113</v>
      </c>
      <c r="B118" s="89" t="s">
        <v>1419</v>
      </c>
      <c r="C118" s="29" t="s">
        <v>47</v>
      </c>
      <c r="D118" s="29">
        <v>2017.12</v>
      </c>
      <c r="E118" s="90" t="s">
        <v>1420</v>
      </c>
      <c r="F118" s="33">
        <v>231</v>
      </c>
      <c r="G118" s="33">
        <v>497</v>
      </c>
      <c r="H118" s="34" t="s">
        <v>180</v>
      </c>
      <c r="I118" s="35" t="s">
        <v>235</v>
      </c>
      <c r="J118" s="50"/>
    </row>
    <row r="119" spans="1:10" s="8" customFormat="1" ht="28.5" customHeight="1" x14ac:dyDescent="0.2">
      <c r="A119" s="22">
        <f t="shared" si="1"/>
        <v>114</v>
      </c>
      <c r="B119" s="89" t="s">
        <v>1443</v>
      </c>
      <c r="C119" s="29" t="s">
        <v>47</v>
      </c>
      <c r="D119" s="29">
        <v>2017.12</v>
      </c>
      <c r="E119" s="90" t="s">
        <v>932</v>
      </c>
      <c r="F119" s="33">
        <v>1881</v>
      </c>
      <c r="G119" s="33">
        <v>4271</v>
      </c>
      <c r="H119" s="34" t="s">
        <v>109</v>
      </c>
      <c r="I119" s="35" t="s">
        <v>235</v>
      </c>
      <c r="J119" s="50" t="s">
        <v>2443</v>
      </c>
    </row>
    <row r="120" spans="1:10" s="8" customFormat="1" ht="28.5" customHeight="1" x14ac:dyDescent="0.2">
      <c r="A120" s="22">
        <f t="shared" si="1"/>
        <v>115</v>
      </c>
      <c r="B120" s="89" t="s">
        <v>1426</v>
      </c>
      <c r="C120" s="29" t="s">
        <v>47</v>
      </c>
      <c r="D120" s="29">
        <v>2017.12</v>
      </c>
      <c r="E120" s="90" t="s">
        <v>1193</v>
      </c>
      <c r="F120" s="33">
        <v>1102</v>
      </c>
      <c r="G120" s="33">
        <v>2723</v>
      </c>
      <c r="H120" s="34" t="s">
        <v>109</v>
      </c>
      <c r="I120" s="35" t="s">
        <v>235</v>
      </c>
      <c r="J120" s="50" t="s">
        <v>2443</v>
      </c>
    </row>
    <row r="121" spans="1:10" s="8" customFormat="1" ht="28.5" customHeight="1" x14ac:dyDescent="0.2">
      <c r="A121" s="22">
        <f t="shared" si="1"/>
        <v>116</v>
      </c>
      <c r="B121" s="89" t="s">
        <v>1444</v>
      </c>
      <c r="C121" s="29" t="s">
        <v>47</v>
      </c>
      <c r="D121" s="29">
        <v>2017.12</v>
      </c>
      <c r="E121" s="90" t="s">
        <v>1431</v>
      </c>
      <c r="F121" s="33">
        <v>1969</v>
      </c>
      <c r="G121" s="33">
        <v>4510</v>
      </c>
      <c r="H121" s="34" t="s">
        <v>109</v>
      </c>
      <c r="I121" s="35" t="s">
        <v>235</v>
      </c>
      <c r="J121" s="50" t="s">
        <v>2443</v>
      </c>
    </row>
    <row r="122" spans="1:10" s="8" customFormat="1" ht="28.5" customHeight="1" x14ac:dyDescent="0.2">
      <c r="A122" s="22">
        <f t="shared" si="1"/>
        <v>117</v>
      </c>
      <c r="B122" s="89" t="s">
        <v>1445</v>
      </c>
      <c r="C122" s="29" t="s">
        <v>47</v>
      </c>
      <c r="D122" s="29">
        <v>2017.12</v>
      </c>
      <c r="E122" s="90" t="s">
        <v>1431</v>
      </c>
      <c r="F122" s="33">
        <v>1905</v>
      </c>
      <c r="G122" s="33">
        <v>4199</v>
      </c>
      <c r="H122" s="34" t="s">
        <v>109</v>
      </c>
      <c r="I122" s="35" t="s">
        <v>235</v>
      </c>
      <c r="J122" s="50"/>
    </row>
    <row r="123" spans="1:10" s="8" customFormat="1" ht="28.5" customHeight="1" x14ac:dyDescent="0.2">
      <c r="A123" s="22">
        <f t="shared" si="1"/>
        <v>118</v>
      </c>
      <c r="B123" s="89" t="s">
        <v>1446</v>
      </c>
      <c r="C123" s="29" t="s">
        <v>47</v>
      </c>
      <c r="D123" s="29">
        <v>2017.12</v>
      </c>
      <c r="E123" s="90" t="s">
        <v>1431</v>
      </c>
      <c r="F123" s="33">
        <v>2312</v>
      </c>
      <c r="G123" s="33">
        <v>5044</v>
      </c>
      <c r="H123" s="34" t="s">
        <v>109</v>
      </c>
      <c r="I123" s="35" t="s">
        <v>235</v>
      </c>
      <c r="J123" s="50"/>
    </row>
    <row r="124" spans="1:10" s="8" customFormat="1" ht="28.5" customHeight="1" x14ac:dyDescent="0.2">
      <c r="A124" s="22">
        <f t="shared" si="1"/>
        <v>119</v>
      </c>
      <c r="B124" s="89" t="s">
        <v>1448</v>
      </c>
      <c r="C124" s="29" t="s">
        <v>47</v>
      </c>
      <c r="D124" s="29">
        <v>2017.12</v>
      </c>
      <c r="E124" s="90" t="s">
        <v>1436</v>
      </c>
      <c r="F124" s="33">
        <v>1014</v>
      </c>
      <c r="G124" s="33">
        <v>1563</v>
      </c>
      <c r="H124" s="34" t="s">
        <v>109</v>
      </c>
      <c r="I124" s="35" t="s">
        <v>235</v>
      </c>
      <c r="J124" s="50"/>
    </row>
    <row r="125" spans="1:10" ht="27" customHeight="1" x14ac:dyDescent="0.2">
      <c r="A125" s="22">
        <f t="shared" si="1"/>
        <v>120</v>
      </c>
      <c r="B125" s="88" t="s">
        <v>1421</v>
      </c>
      <c r="C125" s="59" t="s">
        <v>381</v>
      </c>
      <c r="D125" s="59">
        <v>2017.12</v>
      </c>
      <c r="E125" s="91" t="s">
        <v>1422</v>
      </c>
      <c r="F125" s="63">
        <v>614</v>
      </c>
      <c r="G125" s="63">
        <v>1532</v>
      </c>
      <c r="H125" s="64" t="s">
        <v>109</v>
      </c>
      <c r="I125" s="65" t="s">
        <v>235</v>
      </c>
      <c r="J125" s="67"/>
    </row>
    <row r="126" spans="1:10" s="8" customFormat="1" ht="28.5" customHeight="1" x14ac:dyDescent="0.2">
      <c r="A126" s="22">
        <f t="shared" si="1"/>
        <v>121</v>
      </c>
      <c r="B126" s="29" t="s">
        <v>1454</v>
      </c>
      <c r="C126" s="29" t="s">
        <v>47</v>
      </c>
      <c r="D126" s="29">
        <v>2018.1</v>
      </c>
      <c r="E126" s="32" t="s">
        <v>1467</v>
      </c>
      <c r="F126" s="33">
        <v>1105</v>
      </c>
      <c r="G126" s="33">
        <v>2340</v>
      </c>
      <c r="H126" s="34" t="s">
        <v>124</v>
      </c>
      <c r="I126" s="35" t="s">
        <v>235</v>
      </c>
      <c r="J126" s="28"/>
    </row>
    <row r="127" spans="1:10" s="8" customFormat="1" ht="28.5" customHeight="1" x14ac:dyDescent="0.2">
      <c r="A127" s="22">
        <f t="shared" si="1"/>
        <v>122</v>
      </c>
      <c r="B127" s="89" t="s">
        <v>1423</v>
      </c>
      <c r="C127" s="29" t="s">
        <v>47</v>
      </c>
      <c r="D127" s="29">
        <v>2018.2</v>
      </c>
      <c r="E127" s="32" t="s">
        <v>1200</v>
      </c>
      <c r="F127" s="33">
        <v>865</v>
      </c>
      <c r="G127" s="33">
        <v>1920</v>
      </c>
      <c r="H127" s="34" t="s">
        <v>6</v>
      </c>
      <c r="I127" s="35" t="s">
        <v>188</v>
      </c>
      <c r="J127" s="50"/>
    </row>
    <row r="128" spans="1:10" s="4" customFormat="1" ht="28.5" customHeight="1" x14ac:dyDescent="0.2">
      <c r="A128" s="22">
        <f t="shared" si="1"/>
        <v>123</v>
      </c>
      <c r="B128" s="29" t="s">
        <v>1476</v>
      </c>
      <c r="C128" s="29" t="s">
        <v>47</v>
      </c>
      <c r="D128" s="29">
        <v>2018.2</v>
      </c>
      <c r="E128" s="32" t="s">
        <v>1112</v>
      </c>
      <c r="F128" s="33">
        <v>990</v>
      </c>
      <c r="G128" s="33">
        <v>2034</v>
      </c>
      <c r="H128" s="34" t="s">
        <v>6</v>
      </c>
      <c r="I128" s="35" t="s">
        <v>188</v>
      </c>
      <c r="J128" s="50"/>
    </row>
    <row r="129" spans="1:10" s="4" customFormat="1" ht="28.5" customHeight="1" x14ac:dyDescent="0.2">
      <c r="A129" s="22">
        <f t="shared" si="1"/>
        <v>124</v>
      </c>
      <c r="B129" s="89" t="s">
        <v>1490</v>
      </c>
      <c r="C129" s="29" t="s">
        <v>47</v>
      </c>
      <c r="D129" s="29">
        <v>2018.3</v>
      </c>
      <c r="E129" s="32" t="s">
        <v>1500</v>
      </c>
      <c r="F129" s="33">
        <v>6661</v>
      </c>
      <c r="G129" s="33">
        <v>10519</v>
      </c>
      <c r="H129" s="34" t="s">
        <v>6</v>
      </c>
      <c r="I129" s="35" t="s">
        <v>188</v>
      </c>
      <c r="J129" s="50" t="s">
        <v>2441</v>
      </c>
    </row>
    <row r="130" spans="1:10" s="4" customFormat="1" ht="28.5" customHeight="1" x14ac:dyDescent="0.2">
      <c r="A130" s="22">
        <f t="shared" si="1"/>
        <v>125</v>
      </c>
      <c r="B130" s="89" t="s">
        <v>1495</v>
      </c>
      <c r="C130" s="29" t="s">
        <v>47</v>
      </c>
      <c r="D130" s="29">
        <v>2018.3</v>
      </c>
      <c r="E130" s="32" t="s">
        <v>1502</v>
      </c>
      <c r="F130" s="33">
        <v>1227</v>
      </c>
      <c r="G130" s="33">
        <v>2054</v>
      </c>
      <c r="H130" s="34" t="s">
        <v>6</v>
      </c>
      <c r="I130" s="35" t="s">
        <v>188</v>
      </c>
      <c r="J130" s="50"/>
    </row>
    <row r="131" spans="1:10" ht="27" customHeight="1" x14ac:dyDescent="0.2">
      <c r="A131" s="22">
        <f t="shared" si="1"/>
        <v>126</v>
      </c>
      <c r="B131" s="88" t="s">
        <v>1515</v>
      </c>
      <c r="C131" s="59" t="s">
        <v>381</v>
      </c>
      <c r="D131" s="59">
        <v>2018.4</v>
      </c>
      <c r="E131" s="91" t="s">
        <v>1530</v>
      </c>
      <c r="F131" s="63">
        <v>2669</v>
      </c>
      <c r="G131" s="63">
        <v>3903</v>
      </c>
      <c r="H131" s="64" t="s">
        <v>109</v>
      </c>
      <c r="I131" s="65" t="s">
        <v>188</v>
      </c>
      <c r="J131" s="67"/>
    </row>
    <row r="132" spans="1:10" s="4" customFormat="1" ht="28.5" customHeight="1" x14ac:dyDescent="0.2">
      <c r="A132" s="22">
        <f t="shared" si="1"/>
        <v>127</v>
      </c>
      <c r="B132" s="89" t="s">
        <v>1546</v>
      </c>
      <c r="C132" s="29" t="s">
        <v>47</v>
      </c>
      <c r="D132" s="29">
        <v>2018.5</v>
      </c>
      <c r="E132" s="32" t="s">
        <v>1552</v>
      </c>
      <c r="F132" s="33">
        <v>791</v>
      </c>
      <c r="G132" s="33">
        <v>1771</v>
      </c>
      <c r="H132" s="34" t="s">
        <v>108</v>
      </c>
      <c r="I132" s="35" t="s">
        <v>1562</v>
      </c>
      <c r="J132" s="28"/>
    </row>
    <row r="133" spans="1:10" s="4" customFormat="1" ht="28.5" customHeight="1" x14ac:dyDescent="0.2">
      <c r="A133" s="22">
        <f t="shared" si="1"/>
        <v>128</v>
      </c>
      <c r="B133" s="29" t="s">
        <v>1550</v>
      </c>
      <c r="C133" s="29" t="s">
        <v>47</v>
      </c>
      <c r="D133" s="29">
        <v>2018.5</v>
      </c>
      <c r="E133" s="32" t="s">
        <v>1554</v>
      </c>
      <c r="F133" s="33">
        <v>337</v>
      </c>
      <c r="G133" s="33">
        <v>647</v>
      </c>
      <c r="H133" s="34" t="s">
        <v>106</v>
      </c>
      <c r="I133" s="35" t="s">
        <v>188</v>
      </c>
      <c r="J133" s="28"/>
    </row>
    <row r="134" spans="1:10" s="4" customFormat="1" ht="28.5" customHeight="1" x14ac:dyDescent="0.2">
      <c r="A134" s="22">
        <f t="shared" si="1"/>
        <v>129</v>
      </c>
      <c r="B134" s="89" t="s">
        <v>1575</v>
      </c>
      <c r="C134" s="29" t="s">
        <v>47</v>
      </c>
      <c r="D134" s="29">
        <v>2018.6</v>
      </c>
      <c r="E134" s="32" t="s">
        <v>1589</v>
      </c>
      <c r="F134" s="33">
        <v>1150</v>
      </c>
      <c r="G134" s="33">
        <v>2876</v>
      </c>
      <c r="H134" s="34" t="s">
        <v>1584</v>
      </c>
      <c r="I134" s="35" t="s">
        <v>115</v>
      </c>
      <c r="J134" s="28"/>
    </row>
    <row r="135" spans="1:10" s="4" customFormat="1" ht="28.5" customHeight="1" x14ac:dyDescent="0.2">
      <c r="A135" s="22">
        <f t="shared" si="1"/>
        <v>130</v>
      </c>
      <c r="B135" s="89" t="s">
        <v>1588</v>
      </c>
      <c r="C135" s="29" t="s">
        <v>47</v>
      </c>
      <c r="D135" s="29">
        <v>2018.6</v>
      </c>
      <c r="E135" s="32" t="s">
        <v>1199</v>
      </c>
      <c r="F135" s="33">
        <v>4113</v>
      </c>
      <c r="G135" s="33">
        <v>7652</v>
      </c>
      <c r="H135" s="34" t="s">
        <v>180</v>
      </c>
      <c r="I135" s="35" t="s">
        <v>1592</v>
      </c>
      <c r="J135" s="92"/>
    </row>
    <row r="136" spans="1:10" ht="27" customHeight="1" x14ac:dyDescent="0.2">
      <c r="A136" s="22">
        <f t="shared" ref="A136:A199" si="2">ROW()-5</f>
        <v>131</v>
      </c>
      <c r="B136" s="88" t="s">
        <v>1522</v>
      </c>
      <c r="C136" s="59" t="s">
        <v>381</v>
      </c>
      <c r="D136" s="59">
        <v>2018.4</v>
      </c>
      <c r="E136" s="91" t="s">
        <v>1535</v>
      </c>
      <c r="F136" s="63">
        <v>13469</v>
      </c>
      <c r="G136" s="63">
        <v>26818</v>
      </c>
      <c r="H136" s="64" t="s">
        <v>109</v>
      </c>
      <c r="I136" s="65" t="s">
        <v>188</v>
      </c>
      <c r="J136" s="67"/>
    </row>
    <row r="137" spans="1:10" ht="27" customHeight="1" x14ac:dyDescent="0.2">
      <c r="A137" s="22">
        <f t="shared" si="2"/>
        <v>132</v>
      </c>
      <c r="B137" s="93" t="s">
        <v>1616</v>
      </c>
      <c r="C137" s="94" t="s">
        <v>1613</v>
      </c>
      <c r="D137" s="94">
        <v>2018.7</v>
      </c>
      <c r="E137" s="95" t="s">
        <v>1614</v>
      </c>
      <c r="F137" s="96">
        <v>496</v>
      </c>
      <c r="G137" s="96">
        <v>835</v>
      </c>
      <c r="H137" s="97" t="s">
        <v>1615</v>
      </c>
      <c r="I137" s="98" t="s">
        <v>1642</v>
      </c>
      <c r="J137" s="67"/>
    </row>
    <row r="138" spans="1:10" ht="27" customHeight="1" x14ac:dyDescent="0.2">
      <c r="A138" s="22">
        <f t="shared" si="2"/>
        <v>133</v>
      </c>
      <c r="B138" s="93" t="s">
        <v>1603</v>
      </c>
      <c r="C138" s="94" t="s">
        <v>381</v>
      </c>
      <c r="D138" s="94">
        <v>2018.7</v>
      </c>
      <c r="E138" s="95" t="s">
        <v>1617</v>
      </c>
      <c r="F138" s="96">
        <v>2953</v>
      </c>
      <c r="G138" s="96">
        <v>6144</v>
      </c>
      <c r="H138" s="97" t="s">
        <v>109</v>
      </c>
      <c r="I138" s="98" t="s">
        <v>188</v>
      </c>
      <c r="J138" s="67"/>
    </row>
    <row r="139" spans="1:10" ht="27" customHeight="1" x14ac:dyDescent="0.2">
      <c r="A139" s="22">
        <f t="shared" si="2"/>
        <v>134</v>
      </c>
      <c r="B139" s="94" t="s">
        <v>1605</v>
      </c>
      <c r="C139" s="94" t="s">
        <v>381</v>
      </c>
      <c r="D139" s="94">
        <v>2018.7</v>
      </c>
      <c r="E139" s="95" t="s">
        <v>1623</v>
      </c>
      <c r="F139" s="96">
        <v>1383</v>
      </c>
      <c r="G139" s="96">
        <v>2597</v>
      </c>
      <c r="H139" s="97" t="s">
        <v>106</v>
      </c>
      <c r="I139" s="98" t="s">
        <v>188</v>
      </c>
      <c r="J139" s="67"/>
    </row>
    <row r="140" spans="1:10" ht="27" customHeight="1" x14ac:dyDescent="0.2">
      <c r="A140" s="22">
        <f t="shared" si="2"/>
        <v>135</v>
      </c>
      <c r="B140" s="93" t="s">
        <v>1607</v>
      </c>
      <c r="C140" s="94" t="s">
        <v>381</v>
      </c>
      <c r="D140" s="94">
        <v>2018.7</v>
      </c>
      <c r="E140" s="95" t="s">
        <v>1627</v>
      </c>
      <c r="F140" s="96">
        <v>796</v>
      </c>
      <c r="G140" s="96">
        <v>2602</v>
      </c>
      <c r="H140" s="97" t="s">
        <v>108</v>
      </c>
      <c r="I140" s="98" t="s">
        <v>188</v>
      </c>
      <c r="J140" s="50" t="s">
        <v>2443</v>
      </c>
    </row>
    <row r="141" spans="1:10" s="4" customFormat="1" ht="28.5" customHeight="1" x14ac:dyDescent="0.2">
      <c r="A141" s="22">
        <f t="shared" si="2"/>
        <v>136</v>
      </c>
      <c r="B141" s="29" t="s">
        <v>1702</v>
      </c>
      <c r="C141" s="29" t="s">
        <v>47</v>
      </c>
      <c r="D141" s="29">
        <v>2018.8</v>
      </c>
      <c r="E141" s="90" t="s">
        <v>1633</v>
      </c>
      <c r="F141" s="33">
        <v>1758</v>
      </c>
      <c r="G141" s="33">
        <v>3390</v>
      </c>
      <c r="H141" s="34" t="s">
        <v>189</v>
      </c>
      <c r="I141" s="35" t="s">
        <v>1658</v>
      </c>
      <c r="J141" s="92"/>
    </row>
    <row r="142" spans="1:10" ht="27" customHeight="1" x14ac:dyDescent="0.2">
      <c r="A142" s="22">
        <f t="shared" si="2"/>
        <v>137</v>
      </c>
      <c r="B142" s="59" t="s">
        <v>1689</v>
      </c>
      <c r="C142" s="59" t="s">
        <v>1648</v>
      </c>
      <c r="D142" s="59">
        <v>2018.8</v>
      </c>
      <c r="E142" s="99" t="s">
        <v>1305</v>
      </c>
      <c r="F142" s="63">
        <v>1007</v>
      </c>
      <c r="G142" s="63">
        <v>1997</v>
      </c>
      <c r="H142" s="64" t="s">
        <v>109</v>
      </c>
      <c r="I142" s="65" t="s">
        <v>1646</v>
      </c>
      <c r="J142" s="50"/>
    </row>
    <row r="143" spans="1:10" ht="27" customHeight="1" x14ac:dyDescent="0.2">
      <c r="A143" s="22">
        <f t="shared" si="2"/>
        <v>138</v>
      </c>
      <c r="B143" s="59" t="s">
        <v>1696</v>
      </c>
      <c r="C143" s="59" t="s">
        <v>381</v>
      </c>
      <c r="D143" s="59">
        <v>2018.8</v>
      </c>
      <c r="E143" s="99" t="s">
        <v>1666</v>
      </c>
      <c r="F143" s="63">
        <v>361</v>
      </c>
      <c r="G143" s="63">
        <v>335</v>
      </c>
      <c r="H143" s="64" t="s">
        <v>1657</v>
      </c>
      <c r="I143" s="65" t="s">
        <v>1658</v>
      </c>
      <c r="J143" s="50"/>
    </row>
    <row r="144" spans="1:10" ht="27" customHeight="1" x14ac:dyDescent="0.2">
      <c r="A144" s="22">
        <f t="shared" si="2"/>
        <v>139</v>
      </c>
      <c r="B144" s="59" t="s">
        <v>1698</v>
      </c>
      <c r="C144" s="59" t="s">
        <v>381</v>
      </c>
      <c r="D144" s="59">
        <v>2018.8</v>
      </c>
      <c r="E144" s="91" t="s">
        <v>1660</v>
      </c>
      <c r="F144" s="63">
        <v>777</v>
      </c>
      <c r="G144" s="63">
        <v>1751</v>
      </c>
      <c r="H144" s="64" t="s">
        <v>109</v>
      </c>
      <c r="I144" s="65" t="s">
        <v>1658</v>
      </c>
      <c r="J144" s="50"/>
    </row>
    <row r="145" spans="1:10" ht="27" customHeight="1" x14ac:dyDescent="0.2">
      <c r="A145" s="22">
        <f t="shared" si="2"/>
        <v>140</v>
      </c>
      <c r="B145" s="59" t="s">
        <v>1699</v>
      </c>
      <c r="C145" s="59" t="s">
        <v>381</v>
      </c>
      <c r="D145" s="59">
        <v>2018.8</v>
      </c>
      <c r="E145" s="99" t="s">
        <v>1661</v>
      </c>
      <c r="F145" s="63">
        <v>6475</v>
      </c>
      <c r="G145" s="63">
        <v>13293</v>
      </c>
      <c r="H145" s="64" t="s">
        <v>1663</v>
      </c>
      <c r="I145" s="65" t="s">
        <v>1658</v>
      </c>
      <c r="J145" s="50" t="s">
        <v>2443</v>
      </c>
    </row>
    <row r="146" spans="1:10" s="4" customFormat="1" ht="28.5" customHeight="1" x14ac:dyDescent="0.2">
      <c r="A146" s="22">
        <f t="shared" si="2"/>
        <v>141</v>
      </c>
      <c r="B146" s="89" t="s">
        <v>1819</v>
      </c>
      <c r="C146" s="100" t="s">
        <v>47</v>
      </c>
      <c r="D146" s="29">
        <v>2018.9</v>
      </c>
      <c r="E146" s="32" t="s">
        <v>1673</v>
      </c>
      <c r="F146" s="101">
        <v>1181</v>
      </c>
      <c r="G146" s="101">
        <v>2682</v>
      </c>
      <c r="H146" s="102" t="s">
        <v>236</v>
      </c>
      <c r="I146" s="103" t="s">
        <v>235</v>
      </c>
      <c r="J146" s="92"/>
    </row>
    <row r="147" spans="1:10" s="4" customFormat="1" ht="28.5" customHeight="1" x14ac:dyDescent="0.2">
      <c r="A147" s="22">
        <f t="shared" si="2"/>
        <v>142</v>
      </c>
      <c r="B147" s="104" t="s">
        <v>1775</v>
      </c>
      <c r="C147" s="70" t="s">
        <v>47</v>
      </c>
      <c r="D147" s="29" t="s">
        <v>1707</v>
      </c>
      <c r="E147" s="32" t="s">
        <v>1776</v>
      </c>
      <c r="F147" s="101">
        <v>2849</v>
      </c>
      <c r="G147" s="101">
        <v>5237</v>
      </c>
      <c r="H147" s="34" t="s">
        <v>1777</v>
      </c>
      <c r="I147" s="103" t="s">
        <v>1778</v>
      </c>
      <c r="J147" s="92"/>
    </row>
    <row r="148" spans="1:10" ht="27" customHeight="1" x14ac:dyDescent="0.2">
      <c r="A148" s="22">
        <f t="shared" si="2"/>
        <v>143</v>
      </c>
      <c r="B148" s="59" t="s">
        <v>1709</v>
      </c>
      <c r="C148" s="59" t="s">
        <v>1721</v>
      </c>
      <c r="D148" s="59" t="s">
        <v>1707</v>
      </c>
      <c r="E148" s="99" t="s">
        <v>1722</v>
      </c>
      <c r="F148" s="63">
        <v>1960</v>
      </c>
      <c r="G148" s="63">
        <v>4427</v>
      </c>
      <c r="H148" s="64" t="s">
        <v>1717</v>
      </c>
      <c r="I148" s="65" t="s">
        <v>1718</v>
      </c>
      <c r="J148" s="50" t="s">
        <v>2443</v>
      </c>
    </row>
    <row r="149" spans="1:10" ht="27" customHeight="1" x14ac:dyDescent="0.2">
      <c r="A149" s="22">
        <f t="shared" si="2"/>
        <v>144</v>
      </c>
      <c r="B149" s="59" t="s">
        <v>1837</v>
      </c>
      <c r="C149" s="59" t="s">
        <v>1721</v>
      </c>
      <c r="D149" s="59" t="s">
        <v>1707</v>
      </c>
      <c r="E149" s="99" t="s">
        <v>1723</v>
      </c>
      <c r="F149" s="63">
        <v>1508</v>
      </c>
      <c r="G149" s="63">
        <v>3174</v>
      </c>
      <c r="H149" s="64" t="s">
        <v>1717</v>
      </c>
      <c r="I149" s="65" t="s">
        <v>1718</v>
      </c>
      <c r="J149" s="50" t="s">
        <v>2443</v>
      </c>
    </row>
    <row r="150" spans="1:10" ht="27" customHeight="1" x14ac:dyDescent="0.2">
      <c r="A150" s="22">
        <f t="shared" si="2"/>
        <v>145</v>
      </c>
      <c r="B150" s="59" t="s">
        <v>1724</v>
      </c>
      <c r="C150" s="59" t="s">
        <v>1721</v>
      </c>
      <c r="D150" s="59" t="s">
        <v>1707</v>
      </c>
      <c r="E150" s="91" t="s">
        <v>1723</v>
      </c>
      <c r="F150" s="63">
        <v>1646</v>
      </c>
      <c r="G150" s="63">
        <v>3043</v>
      </c>
      <c r="H150" s="64" t="s">
        <v>1717</v>
      </c>
      <c r="I150" s="65" t="s">
        <v>1718</v>
      </c>
      <c r="J150" s="105" t="s">
        <v>2442</v>
      </c>
    </row>
    <row r="151" spans="1:10" ht="27" customHeight="1" x14ac:dyDescent="0.2">
      <c r="A151" s="22">
        <f t="shared" si="2"/>
        <v>146</v>
      </c>
      <c r="B151" s="59" t="s">
        <v>1725</v>
      </c>
      <c r="C151" s="59" t="s">
        <v>1721</v>
      </c>
      <c r="D151" s="59" t="s">
        <v>1707</v>
      </c>
      <c r="E151" s="99" t="s">
        <v>1723</v>
      </c>
      <c r="F151" s="63">
        <v>652</v>
      </c>
      <c r="G151" s="63">
        <v>1288</v>
      </c>
      <c r="H151" s="64" t="s">
        <v>1717</v>
      </c>
      <c r="I151" s="65" t="s">
        <v>1718</v>
      </c>
      <c r="J151" s="50"/>
    </row>
    <row r="152" spans="1:10" ht="27" customHeight="1" x14ac:dyDescent="0.2">
      <c r="A152" s="22">
        <f t="shared" si="2"/>
        <v>147</v>
      </c>
      <c r="B152" s="59" t="s">
        <v>1732</v>
      </c>
      <c r="C152" s="59" t="s">
        <v>1721</v>
      </c>
      <c r="D152" s="59" t="s">
        <v>1707</v>
      </c>
      <c r="E152" s="91" t="s">
        <v>1711</v>
      </c>
      <c r="F152" s="63">
        <v>1819</v>
      </c>
      <c r="G152" s="63">
        <v>4728</v>
      </c>
      <c r="H152" s="64" t="s">
        <v>1733</v>
      </c>
      <c r="I152" s="65" t="s">
        <v>1718</v>
      </c>
      <c r="J152" s="50"/>
    </row>
    <row r="153" spans="1:10" ht="27" customHeight="1" x14ac:dyDescent="0.2">
      <c r="A153" s="22">
        <f t="shared" si="2"/>
        <v>148</v>
      </c>
      <c r="B153" s="59" t="s">
        <v>1714</v>
      </c>
      <c r="C153" s="75" t="s">
        <v>381</v>
      </c>
      <c r="D153" s="59" t="s">
        <v>1707</v>
      </c>
      <c r="E153" s="62" t="s">
        <v>734</v>
      </c>
      <c r="F153" s="106">
        <v>1319</v>
      </c>
      <c r="G153" s="106">
        <v>1977</v>
      </c>
      <c r="H153" s="64" t="s">
        <v>109</v>
      </c>
      <c r="I153" s="107" t="s">
        <v>235</v>
      </c>
      <c r="J153" s="50"/>
    </row>
    <row r="154" spans="1:10" ht="27" customHeight="1" x14ac:dyDescent="0.2">
      <c r="A154" s="22">
        <f t="shared" si="2"/>
        <v>149</v>
      </c>
      <c r="B154" s="88" t="s">
        <v>1755</v>
      </c>
      <c r="C154" s="108" t="s">
        <v>381</v>
      </c>
      <c r="D154" s="59">
        <v>2018.11</v>
      </c>
      <c r="E154" s="109" t="s">
        <v>1771</v>
      </c>
      <c r="F154" s="110">
        <v>5666</v>
      </c>
      <c r="G154" s="106">
        <v>10918</v>
      </c>
      <c r="H154" s="111" t="s">
        <v>1761</v>
      </c>
      <c r="I154" s="107" t="s">
        <v>188</v>
      </c>
      <c r="J154" s="50"/>
    </row>
    <row r="155" spans="1:10" ht="27" customHeight="1" x14ac:dyDescent="0.2">
      <c r="A155" s="22">
        <f t="shared" si="2"/>
        <v>150</v>
      </c>
      <c r="B155" s="59" t="s">
        <v>1756</v>
      </c>
      <c r="C155" s="108" t="s">
        <v>381</v>
      </c>
      <c r="D155" s="59">
        <v>2018.11</v>
      </c>
      <c r="E155" s="62" t="s">
        <v>1771</v>
      </c>
      <c r="F155" s="106">
        <v>4568</v>
      </c>
      <c r="G155" s="106">
        <v>10725</v>
      </c>
      <c r="H155" s="64" t="s">
        <v>189</v>
      </c>
      <c r="I155" s="107" t="s">
        <v>188</v>
      </c>
      <c r="J155" s="50"/>
    </row>
    <row r="156" spans="1:10" ht="27" customHeight="1" x14ac:dyDescent="0.2">
      <c r="A156" s="22">
        <f t="shared" si="2"/>
        <v>151</v>
      </c>
      <c r="B156" s="88" t="s">
        <v>1758</v>
      </c>
      <c r="C156" s="108" t="s">
        <v>381</v>
      </c>
      <c r="D156" s="59">
        <v>2018.11</v>
      </c>
      <c r="E156" s="62" t="s">
        <v>1771</v>
      </c>
      <c r="F156" s="106">
        <v>112</v>
      </c>
      <c r="G156" s="106">
        <v>264</v>
      </c>
      <c r="H156" s="111" t="s">
        <v>264</v>
      </c>
      <c r="I156" s="107" t="s">
        <v>188</v>
      </c>
      <c r="J156" s="50"/>
    </row>
    <row r="157" spans="1:10" ht="27" customHeight="1" x14ac:dyDescent="0.2">
      <c r="A157" s="22">
        <f t="shared" si="2"/>
        <v>152</v>
      </c>
      <c r="B157" s="83" t="s">
        <v>1759</v>
      </c>
      <c r="C157" s="112" t="s">
        <v>381</v>
      </c>
      <c r="D157" s="59">
        <v>2018.11</v>
      </c>
      <c r="E157" s="113" t="s">
        <v>1771</v>
      </c>
      <c r="F157" s="114">
        <v>551</v>
      </c>
      <c r="G157" s="114">
        <v>1345</v>
      </c>
      <c r="H157" s="64" t="s">
        <v>264</v>
      </c>
      <c r="I157" s="107" t="s">
        <v>188</v>
      </c>
      <c r="J157" s="50"/>
    </row>
    <row r="158" spans="1:10" ht="27" customHeight="1" x14ac:dyDescent="0.2">
      <c r="A158" s="22">
        <f t="shared" si="2"/>
        <v>153</v>
      </c>
      <c r="B158" s="115" t="s">
        <v>1760</v>
      </c>
      <c r="C158" s="116" t="s">
        <v>381</v>
      </c>
      <c r="D158" s="59">
        <v>2018.11</v>
      </c>
      <c r="E158" s="117" t="s">
        <v>1771</v>
      </c>
      <c r="F158" s="118">
        <v>128</v>
      </c>
      <c r="G158" s="114">
        <v>278</v>
      </c>
      <c r="H158" s="111" t="s">
        <v>264</v>
      </c>
      <c r="I158" s="107" t="s">
        <v>188</v>
      </c>
      <c r="J158" s="28"/>
    </row>
    <row r="159" spans="1:10" ht="27" customHeight="1" x14ac:dyDescent="0.2">
      <c r="A159" s="22">
        <f t="shared" si="2"/>
        <v>154</v>
      </c>
      <c r="B159" s="88" t="s">
        <v>1747</v>
      </c>
      <c r="C159" s="108" t="s">
        <v>1781</v>
      </c>
      <c r="D159" s="59">
        <v>2018.11</v>
      </c>
      <c r="E159" s="109" t="s">
        <v>1782</v>
      </c>
      <c r="F159" s="110">
        <v>3254</v>
      </c>
      <c r="G159" s="106">
        <v>6405</v>
      </c>
      <c r="H159" s="111" t="s">
        <v>1779</v>
      </c>
      <c r="I159" s="107" t="s">
        <v>1780</v>
      </c>
      <c r="J159" s="28"/>
    </row>
    <row r="160" spans="1:10" s="4" customFormat="1" ht="28.5" customHeight="1" x14ac:dyDescent="0.2">
      <c r="A160" s="22">
        <f t="shared" si="2"/>
        <v>155</v>
      </c>
      <c r="B160" s="119" t="s">
        <v>1784</v>
      </c>
      <c r="C160" s="120" t="s">
        <v>47</v>
      </c>
      <c r="D160" s="37">
        <v>2018.11</v>
      </c>
      <c r="E160" s="121" t="s">
        <v>1786</v>
      </c>
      <c r="F160" s="122">
        <v>481</v>
      </c>
      <c r="G160" s="123">
        <v>1252</v>
      </c>
      <c r="H160" s="124" t="s">
        <v>109</v>
      </c>
      <c r="I160" s="125" t="s">
        <v>188</v>
      </c>
      <c r="J160" s="92"/>
    </row>
    <row r="161" spans="1:10" s="4" customFormat="1" ht="28.5" customHeight="1" x14ac:dyDescent="0.2">
      <c r="A161" s="22">
        <f t="shared" si="2"/>
        <v>156</v>
      </c>
      <c r="B161" s="44" t="s">
        <v>1785</v>
      </c>
      <c r="C161" s="126" t="s">
        <v>47</v>
      </c>
      <c r="D161" s="44">
        <v>2018.11</v>
      </c>
      <c r="E161" s="127" t="s">
        <v>1786</v>
      </c>
      <c r="F161" s="128">
        <v>227</v>
      </c>
      <c r="G161" s="128">
        <v>624</v>
      </c>
      <c r="H161" s="129" t="s">
        <v>1779</v>
      </c>
      <c r="I161" s="130" t="s">
        <v>1780</v>
      </c>
      <c r="J161" s="92"/>
    </row>
    <row r="162" spans="1:10" s="4" customFormat="1" ht="28.5" customHeight="1" x14ac:dyDescent="0.2">
      <c r="A162" s="22">
        <f t="shared" si="2"/>
        <v>157</v>
      </c>
      <c r="B162" s="29" t="s">
        <v>1790</v>
      </c>
      <c r="C162" s="100" t="s">
        <v>47</v>
      </c>
      <c r="D162" s="29">
        <v>2018.12</v>
      </c>
      <c r="E162" s="131" t="s">
        <v>1791</v>
      </c>
      <c r="F162" s="33">
        <v>1670</v>
      </c>
      <c r="G162" s="33">
        <v>2870</v>
      </c>
      <c r="H162" s="102" t="s">
        <v>109</v>
      </c>
      <c r="I162" s="103" t="s">
        <v>146</v>
      </c>
      <c r="J162" s="92"/>
    </row>
    <row r="163" spans="1:10" s="4" customFormat="1" ht="28.5" customHeight="1" x14ac:dyDescent="0.2">
      <c r="A163" s="22">
        <f t="shared" si="2"/>
        <v>158</v>
      </c>
      <c r="B163" s="29" t="s">
        <v>1796</v>
      </c>
      <c r="C163" s="100" t="s">
        <v>47</v>
      </c>
      <c r="D163" s="29">
        <v>2018.12</v>
      </c>
      <c r="E163" s="131" t="s">
        <v>1398</v>
      </c>
      <c r="F163" s="33">
        <v>437</v>
      </c>
      <c r="G163" s="33">
        <v>923</v>
      </c>
      <c r="H163" s="102" t="s">
        <v>109</v>
      </c>
      <c r="I163" s="103" t="s">
        <v>146</v>
      </c>
      <c r="J163" s="92"/>
    </row>
    <row r="164" spans="1:10" s="4" customFormat="1" ht="28.5" customHeight="1" x14ac:dyDescent="0.2">
      <c r="A164" s="22">
        <f t="shared" si="2"/>
        <v>159</v>
      </c>
      <c r="B164" s="29" t="s">
        <v>1801</v>
      </c>
      <c r="C164" s="100" t="s">
        <v>47</v>
      </c>
      <c r="D164" s="29">
        <v>2018.12</v>
      </c>
      <c r="E164" s="131" t="s">
        <v>1798</v>
      </c>
      <c r="F164" s="33">
        <v>569</v>
      </c>
      <c r="G164" s="33">
        <v>844</v>
      </c>
      <c r="H164" s="102" t="s">
        <v>189</v>
      </c>
      <c r="I164" s="103" t="s">
        <v>146</v>
      </c>
      <c r="J164" s="82" t="s">
        <v>2441</v>
      </c>
    </row>
    <row r="165" spans="1:10" s="4" customFormat="1" ht="28.5" customHeight="1" x14ac:dyDescent="0.2">
      <c r="A165" s="22">
        <f t="shared" si="2"/>
        <v>160</v>
      </c>
      <c r="B165" s="29" t="s">
        <v>1813</v>
      </c>
      <c r="C165" s="100" t="s">
        <v>47</v>
      </c>
      <c r="D165" s="29">
        <v>2018.12</v>
      </c>
      <c r="E165" s="132" t="s">
        <v>1814</v>
      </c>
      <c r="F165" s="101">
        <v>6739</v>
      </c>
      <c r="G165" s="101">
        <v>12362</v>
      </c>
      <c r="H165" s="102" t="s">
        <v>109</v>
      </c>
      <c r="I165" s="103" t="s">
        <v>146</v>
      </c>
      <c r="J165" s="133" t="s">
        <v>2441</v>
      </c>
    </row>
    <row r="166" spans="1:10" ht="28.5" customHeight="1" x14ac:dyDescent="0.2">
      <c r="A166" s="22">
        <f t="shared" si="2"/>
        <v>161</v>
      </c>
      <c r="B166" s="134" t="s">
        <v>1820</v>
      </c>
      <c r="C166" s="135" t="s">
        <v>47</v>
      </c>
      <c r="D166" s="136">
        <v>2019.1</v>
      </c>
      <c r="E166" s="135" t="s">
        <v>1821</v>
      </c>
      <c r="F166" s="137">
        <v>1527</v>
      </c>
      <c r="G166" s="137">
        <v>2992</v>
      </c>
      <c r="H166" s="138" t="s">
        <v>181</v>
      </c>
      <c r="I166" s="139" t="s">
        <v>146</v>
      </c>
      <c r="J166" s="28"/>
    </row>
    <row r="167" spans="1:10" s="4" customFormat="1" ht="28.5" customHeight="1" x14ac:dyDescent="0.2">
      <c r="A167" s="22">
        <f t="shared" si="2"/>
        <v>162</v>
      </c>
      <c r="B167" s="23" t="s">
        <v>1845</v>
      </c>
      <c r="C167" s="24" t="s">
        <v>47</v>
      </c>
      <c r="D167" s="140">
        <v>2019.2</v>
      </c>
      <c r="E167" s="23" t="s">
        <v>1859</v>
      </c>
      <c r="F167" s="141">
        <v>3210</v>
      </c>
      <c r="G167" s="141">
        <v>7213</v>
      </c>
      <c r="H167" s="142" t="s">
        <v>109</v>
      </c>
      <c r="I167" s="143" t="s">
        <v>146</v>
      </c>
      <c r="J167" s="28"/>
    </row>
    <row r="168" spans="1:10" ht="28.5" customHeight="1" x14ac:dyDescent="0.2">
      <c r="A168" s="22">
        <f t="shared" si="2"/>
        <v>163</v>
      </c>
      <c r="B168" s="23" t="s">
        <v>1849</v>
      </c>
      <c r="C168" s="24" t="s">
        <v>47</v>
      </c>
      <c r="D168" s="140">
        <v>2019.2</v>
      </c>
      <c r="E168" s="23" t="s">
        <v>909</v>
      </c>
      <c r="F168" s="141">
        <v>848</v>
      </c>
      <c r="G168" s="141">
        <v>1692</v>
      </c>
      <c r="H168" s="142" t="s">
        <v>189</v>
      </c>
      <c r="I168" s="143" t="s">
        <v>146</v>
      </c>
      <c r="J168" s="28" t="s">
        <v>2443</v>
      </c>
    </row>
    <row r="169" spans="1:10" ht="28.5" customHeight="1" x14ac:dyDescent="0.2">
      <c r="A169" s="22">
        <f t="shared" si="2"/>
        <v>164</v>
      </c>
      <c r="B169" s="29" t="s">
        <v>1874</v>
      </c>
      <c r="C169" s="100" t="s">
        <v>47</v>
      </c>
      <c r="D169" s="29">
        <v>2019.3</v>
      </c>
      <c r="E169" s="131" t="s">
        <v>1879</v>
      </c>
      <c r="F169" s="33">
        <v>6647</v>
      </c>
      <c r="G169" s="33">
        <v>15159</v>
      </c>
      <c r="H169" s="102" t="s">
        <v>1869</v>
      </c>
      <c r="I169" s="103" t="s">
        <v>146</v>
      </c>
      <c r="J169" s="28"/>
    </row>
    <row r="170" spans="1:10" ht="28.5" customHeight="1" x14ac:dyDescent="0.2">
      <c r="A170" s="22">
        <f t="shared" si="2"/>
        <v>165</v>
      </c>
      <c r="B170" s="29" t="s">
        <v>1865</v>
      </c>
      <c r="C170" s="100" t="s">
        <v>47</v>
      </c>
      <c r="D170" s="29">
        <v>2019.3</v>
      </c>
      <c r="E170" s="131" t="s">
        <v>1870</v>
      </c>
      <c r="F170" s="33">
        <v>1635</v>
      </c>
      <c r="G170" s="33">
        <v>3301</v>
      </c>
      <c r="H170" s="102" t="s">
        <v>1869</v>
      </c>
      <c r="I170" s="103" t="s">
        <v>146</v>
      </c>
      <c r="J170" s="28" t="s">
        <v>2443</v>
      </c>
    </row>
    <row r="171" spans="1:10" ht="28.5" customHeight="1" x14ac:dyDescent="0.2">
      <c r="A171" s="22">
        <f t="shared" si="2"/>
        <v>166</v>
      </c>
      <c r="B171" s="29" t="s">
        <v>1866</v>
      </c>
      <c r="C171" s="100" t="s">
        <v>47</v>
      </c>
      <c r="D171" s="29">
        <v>2019.3</v>
      </c>
      <c r="E171" s="131" t="s">
        <v>1880</v>
      </c>
      <c r="F171" s="33">
        <v>9301</v>
      </c>
      <c r="G171" s="33">
        <v>13867</v>
      </c>
      <c r="H171" s="102" t="s">
        <v>180</v>
      </c>
      <c r="I171" s="103" t="s">
        <v>146</v>
      </c>
      <c r="J171" s="28"/>
    </row>
    <row r="172" spans="1:10" ht="28.5" customHeight="1" x14ac:dyDescent="0.2">
      <c r="A172" s="22">
        <f t="shared" si="2"/>
        <v>167</v>
      </c>
      <c r="B172" s="29" t="s">
        <v>1861</v>
      </c>
      <c r="C172" s="100" t="s">
        <v>47</v>
      </c>
      <c r="D172" s="29">
        <v>2019.3</v>
      </c>
      <c r="E172" s="29" t="s">
        <v>1886</v>
      </c>
      <c r="F172" s="33">
        <v>566</v>
      </c>
      <c r="G172" s="33">
        <v>1146</v>
      </c>
      <c r="H172" s="102" t="s">
        <v>1884</v>
      </c>
      <c r="I172" s="103" t="s">
        <v>146</v>
      </c>
      <c r="J172" s="28"/>
    </row>
    <row r="173" spans="1:10" ht="28.5" customHeight="1" x14ac:dyDescent="0.2">
      <c r="A173" s="22">
        <f t="shared" si="2"/>
        <v>168</v>
      </c>
      <c r="B173" s="29" t="s">
        <v>1862</v>
      </c>
      <c r="C173" s="100" t="s">
        <v>47</v>
      </c>
      <c r="D173" s="29">
        <v>2019.3</v>
      </c>
      <c r="E173" s="131" t="s">
        <v>1868</v>
      </c>
      <c r="F173" s="33">
        <v>2539</v>
      </c>
      <c r="G173" s="33">
        <v>5029</v>
      </c>
      <c r="H173" s="102" t="s">
        <v>180</v>
      </c>
      <c r="I173" s="103" t="s">
        <v>146</v>
      </c>
      <c r="J173" s="28"/>
    </row>
    <row r="174" spans="1:10" ht="28.5" customHeight="1" x14ac:dyDescent="0.2">
      <c r="A174" s="22">
        <f t="shared" si="2"/>
        <v>169</v>
      </c>
      <c r="B174" s="29" t="s">
        <v>1892</v>
      </c>
      <c r="C174" s="100" t="s">
        <v>47</v>
      </c>
      <c r="D174" s="29">
        <v>2019.4</v>
      </c>
      <c r="E174" s="131" t="s">
        <v>1904</v>
      </c>
      <c r="F174" s="33">
        <v>4110</v>
      </c>
      <c r="G174" s="33">
        <v>9360</v>
      </c>
      <c r="H174" s="102" t="s">
        <v>181</v>
      </c>
      <c r="I174" s="103" t="s">
        <v>235</v>
      </c>
      <c r="J174" s="28" t="s">
        <v>2442</v>
      </c>
    </row>
    <row r="175" spans="1:10" ht="28.5" customHeight="1" x14ac:dyDescent="0.2">
      <c r="A175" s="22">
        <f t="shared" si="2"/>
        <v>170</v>
      </c>
      <c r="B175" s="29" t="s">
        <v>1893</v>
      </c>
      <c r="C175" s="100" t="s">
        <v>47</v>
      </c>
      <c r="D175" s="29">
        <v>2019.4</v>
      </c>
      <c r="E175" s="131" t="s">
        <v>1901</v>
      </c>
      <c r="F175" s="33">
        <v>11749</v>
      </c>
      <c r="G175" s="33">
        <v>24371</v>
      </c>
      <c r="H175" s="102" t="s">
        <v>181</v>
      </c>
      <c r="I175" s="103" t="s">
        <v>235</v>
      </c>
      <c r="J175" s="28" t="s">
        <v>2443</v>
      </c>
    </row>
    <row r="176" spans="1:10" ht="28.5" customHeight="1" x14ac:dyDescent="0.2">
      <c r="A176" s="22">
        <f t="shared" si="2"/>
        <v>171</v>
      </c>
      <c r="B176" s="29" t="s">
        <v>1983</v>
      </c>
      <c r="C176" s="100" t="s">
        <v>47</v>
      </c>
      <c r="D176" s="29">
        <v>2019.8</v>
      </c>
      <c r="E176" s="131" t="s">
        <v>1991</v>
      </c>
      <c r="F176" s="33">
        <v>1289</v>
      </c>
      <c r="G176" s="33">
        <v>2784</v>
      </c>
      <c r="H176" s="102" t="s">
        <v>1888</v>
      </c>
      <c r="I176" s="103" t="s">
        <v>146</v>
      </c>
      <c r="J176" s="28" t="s">
        <v>2444</v>
      </c>
    </row>
    <row r="177" spans="1:10" ht="28.5" customHeight="1" x14ac:dyDescent="0.2">
      <c r="A177" s="22">
        <f t="shared" si="2"/>
        <v>172</v>
      </c>
      <c r="B177" s="29" t="s">
        <v>2019</v>
      </c>
      <c r="C177" s="100" t="s">
        <v>47</v>
      </c>
      <c r="D177" s="31">
        <v>2019.1</v>
      </c>
      <c r="E177" s="131" t="s">
        <v>1934</v>
      </c>
      <c r="F177" s="33">
        <v>4381</v>
      </c>
      <c r="G177" s="33">
        <v>8668</v>
      </c>
      <c r="H177" s="102" t="s">
        <v>181</v>
      </c>
      <c r="I177" s="103" t="s">
        <v>235</v>
      </c>
      <c r="J177" s="28"/>
    </row>
    <row r="178" spans="1:10" ht="28.5" customHeight="1" x14ac:dyDescent="0.2">
      <c r="A178" s="22">
        <f t="shared" si="2"/>
        <v>173</v>
      </c>
      <c r="B178" s="29" t="s">
        <v>2025</v>
      </c>
      <c r="C178" s="100" t="s">
        <v>47</v>
      </c>
      <c r="D178" s="31">
        <v>2019.1</v>
      </c>
      <c r="E178" s="131" t="s">
        <v>2020</v>
      </c>
      <c r="F178" s="33">
        <v>2778</v>
      </c>
      <c r="G178" s="33">
        <v>6797</v>
      </c>
      <c r="H178" s="102" t="s">
        <v>236</v>
      </c>
      <c r="I178" s="103" t="s">
        <v>235</v>
      </c>
      <c r="J178" s="28" t="s">
        <v>2443</v>
      </c>
    </row>
    <row r="179" spans="1:10" ht="28.5" customHeight="1" x14ac:dyDescent="0.2">
      <c r="A179" s="22">
        <f t="shared" si="2"/>
        <v>174</v>
      </c>
      <c r="B179" s="29" t="s">
        <v>2028</v>
      </c>
      <c r="C179" s="100" t="s">
        <v>47</v>
      </c>
      <c r="D179" s="31">
        <v>2019.1</v>
      </c>
      <c r="E179" s="131" t="s">
        <v>940</v>
      </c>
      <c r="F179" s="33">
        <v>339</v>
      </c>
      <c r="G179" s="33">
        <v>913</v>
      </c>
      <c r="H179" s="102" t="s">
        <v>251</v>
      </c>
      <c r="I179" s="103" t="s">
        <v>235</v>
      </c>
      <c r="J179" s="28" t="s">
        <v>2443</v>
      </c>
    </row>
    <row r="180" spans="1:10" ht="28.5" customHeight="1" x14ac:dyDescent="0.2">
      <c r="A180" s="22">
        <f t="shared" si="2"/>
        <v>175</v>
      </c>
      <c r="B180" s="29" t="s">
        <v>2035</v>
      </c>
      <c r="C180" s="100" t="s">
        <v>47</v>
      </c>
      <c r="D180" s="31">
        <v>2019.11</v>
      </c>
      <c r="E180" s="131" t="s">
        <v>2040</v>
      </c>
      <c r="F180" s="33">
        <v>1504</v>
      </c>
      <c r="G180" s="33">
        <v>2876</v>
      </c>
      <c r="H180" s="102" t="s">
        <v>181</v>
      </c>
      <c r="I180" s="103" t="s">
        <v>235</v>
      </c>
      <c r="J180" s="28" t="s">
        <v>2442</v>
      </c>
    </row>
    <row r="181" spans="1:10" ht="28.5" customHeight="1" x14ac:dyDescent="0.2">
      <c r="A181" s="22">
        <f t="shared" si="2"/>
        <v>176</v>
      </c>
      <c r="B181" s="29" t="s">
        <v>2037</v>
      </c>
      <c r="C181" s="100" t="s">
        <v>47</v>
      </c>
      <c r="D181" s="31">
        <v>2019.11</v>
      </c>
      <c r="E181" s="131" t="s">
        <v>2041</v>
      </c>
      <c r="F181" s="33">
        <v>1158</v>
      </c>
      <c r="G181" s="33">
        <v>2011</v>
      </c>
      <c r="H181" s="102" t="s">
        <v>181</v>
      </c>
      <c r="I181" s="103" t="s">
        <v>235</v>
      </c>
      <c r="J181" s="28" t="s">
        <v>2443</v>
      </c>
    </row>
    <row r="182" spans="1:10" ht="28.5" customHeight="1" x14ac:dyDescent="0.2">
      <c r="A182" s="22">
        <f t="shared" si="2"/>
        <v>177</v>
      </c>
      <c r="B182" s="29" t="s">
        <v>2050</v>
      </c>
      <c r="C182" s="100" t="s">
        <v>47</v>
      </c>
      <c r="D182" s="31">
        <v>2019.11</v>
      </c>
      <c r="E182" s="131" t="s">
        <v>2044</v>
      </c>
      <c r="F182" s="33">
        <v>385</v>
      </c>
      <c r="G182" s="33">
        <v>840</v>
      </c>
      <c r="H182" s="102" t="s">
        <v>236</v>
      </c>
      <c r="I182" s="103" t="s">
        <v>2045</v>
      </c>
      <c r="J182" s="28" t="s">
        <v>2443</v>
      </c>
    </row>
    <row r="183" spans="1:10" ht="28.5" customHeight="1" x14ac:dyDescent="0.2">
      <c r="A183" s="22">
        <f t="shared" si="2"/>
        <v>178</v>
      </c>
      <c r="B183" s="29" t="s">
        <v>2056</v>
      </c>
      <c r="C183" s="100" t="s">
        <v>47</v>
      </c>
      <c r="D183" s="31">
        <v>2019.11</v>
      </c>
      <c r="E183" s="131" t="s">
        <v>2043</v>
      </c>
      <c r="F183" s="33">
        <v>895</v>
      </c>
      <c r="G183" s="33">
        <v>1990</v>
      </c>
      <c r="H183" s="102" t="s">
        <v>181</v>
      </c>
      <c r="I183" s="103" t="s">
        <v>235</v>
      </c>
      <c r="J183" s="28"/>
    </row>
    <row r="184" spans="1:10" ht="28.5" customHeight="1" x14ac:dyDescent="0.2">
      <c r="A184" s="22">
        <f t="shared" si="2"/>
        <v>179</v>
      </c>
      <c r="B184" s="29" t="s">
        <v>2054</v>
      </c>
      <c r="C184" s="100" t="s">
        <v>47</v>
      </c>
      <c r="D184" s="29">
        <v>2019.11</v>
      </c>
      <c r="E184" s="131" t="s">
        <v>2057</v>
      </c>
      <c r="F184" s="33">
        <v>412</v>
      </c>
      <c r="G184" s="33">
        <v>778</v>
      </c>
      <c r="H184" s="102" t="s">
        <v>181</v>
      </c>
      <c r="I184" s="103" t="s">
        <v>235</v>
      </c>
      <c r="J184" s="28" t="s">
        <v>2445</v>
      </c>
    </row>
    <row r="185" spans="1:10" ht="28.5" customHeight="1" x14ac:dyDescent="0.2">
      <c r="A185" s="22">
        <f t="shared" si="2"/>
        <v>180</v>
      </c>
      <c r="B185" s="29" t="s">
        <v>2074</v>
      </c>
      <c r="C185" s="100" t="s">
        <v>47</v>
      </c>
      <c r="D185" s="29">
        <v>2019.12</v>
      </c>
      <c r="E185" s="131" t="s">
        <v>2064</v>
      </c>
      <c r="F185" s="33">
        <v>6254</v>
      </c>
      <c r="G185" s="33">
        <v>14808</v>
      </c>
      <c r="H185" s="102" t="s">
        <v>2072</v>
      </c>
      <c r="I185" s="103" t="s">
        <v>235</v>
      </c>
      <c r="J185" s="28" t="s">
        <v>2443</v>
      </c>
    </row>
    <row r="186" spans="1:10" ht="28.5" customHeight="1" x14ac:dyDescent="0.2">
      <c r="A186" s="22">
        <f t="shared" si="2"/>
        <v>181</v>
      </c>
      <c r="B186" s="29" t="s">
        <v>2076</v>
      </c>
      <c r="C186" s="100" t="s">
        <v>47</v>
      </c>
      <c r="D186" s="29">
        <v>2019.12</v>
      </c>
      <c r="E186" s="131" t="s">
        <v>2068</v>
      </c>
      <c r="F186" s="33">
        <v>1384</v>
      </c>
      <c r="G186" s="33">
        <v>3391</v>
      </c>
      <c r="H186" s="102" t="s">
        <v>181</v>
      </c>
      <c r="I186" s="103" t="s">
        <v>235</v>
      </c>
      <c r="J186" s="50"/>
    </row>
    <row r="187" spans="1:10" ht="28.5" customHeight="1" x14ac:dyDescent="0.2">
      <c r="A187" s="22">
        <f t="shared" si="2"/>
        <v>182</v>
      </c>
      <c r="B187" s="29" t="s">
        <v>2059</v>
      </c>
      <c r="C187" s="100" t="s">
        <v>47</v>
      </c>
      <c r="D187" s="29">
        <v>2019.12</v>
      </c>
      <c r="E187" s="131" t="s">
        <v>2063</v>
      </c>
      <c r="F187" s="33">
        <v>527</v>
      </c>
      <c r="G187" s="33">
        <v>1202</v>
      </c>
      <c r="H187" s="102" t="s">
        <v>181</v>
      </c>
      <c r="I187" s="103" t="s">
        <v>235</v>
      </c>
      <c r="J187" s="50"/>
    </row>
    <row r="188" spans="1:10" ht="28.5" customHeight="1" x14ac:dyDescent="0.2">
      <c r="A188" s="22">
        <f t="shared" si="2"/>
        <v>183</v>
      </c>
      <c r="B188" s="29" t="s">
        <v>2079</v>
      </c>
      <c r="C188" s="100" t="s">
        <v>47</v>
      </c>
      <c r="D188" s="29">
        <v>2019.12</v>
      </c>
      <c r="E188" s="131" t="s">
        <v>2066</v>
      </c>
      <c r="F188" s="33">
        <v>546</v>
      </c>
      <c r="G188" s="33">
        <v>1405</v>
      </c>
      <c r="H188" s="102" t="s">
        <v>181</v>
      </c>
      <c r="I188" s="103" t="s">
        <v>235</v>
      </c>
      <c r="J188" s="28"/>
    </row>
    <row r="189" spans="1:10" ht="28.5" customHeight="1" x14ac:dyDescent="0.2">
      <c r="A189" s="22">
        <f t="shared" si="2"/>
        <v>184</v>
      </c>
      <c r="B189" s="29" t="s">
        <v>2081</v>
      </c>
      <c r="C189" s="100" t="s">
        <v>47</v>
      </c>
      <c r="D189" s="29">
        <v>2019.12</v>
      </c>
      <c r="E189" s="131" t="s">
        <v>2067</v>
      </c>
      <c r="F189" s="33">
        <v>3019</v>
      </c>
      <c r="G189" s="33">
        <v>5841</v>
      </c>
      <c r="H189" s="102" t="s">
        <v>181</v>
      </c>
      <c r="I189" s="103" t="s">
        <v>235</v>
      </c>
      <c r="J189" s="28"/>
    </row>
    <row r="190" spans="1:10" s="5" customFormat="1" ht="27.75" customHeight="1" x14ac:dyDescent="0.2">
      <c r="A190" s="22">
        <f t="shared" si="2"/>
        <v>185</v>
      </c>
      <c r="B190" s="52" t="s">
        <v>157</v>
      </c>
      <c r="C190" s="59" t="s">
        <v>2107</v>
      </c>
      <c r="D190" s="144">
        <v>2010.1</v>
      </c>
      <c r="E190" s="53" t="s">
        <v>1235</v>
      </c>
      <c r="F190" s="54">
        <v>323</v>
      </c>
      <c r="G190" s="54">
        <v>525</v>
      </c>
      <c r="H190" s="55" t="s">
        <v>6</v>
      </c>
      <c r="I190" s="56" t="s">
        <v>235</v>
      </c>
      <c r="J190" s="50"/>
    </row>
    <row r="191" spans="1:10" ht="27" customHeight="1" x14ac:dyDescent="0.2">
      <c r="A191" s="22">
        <f t="shared" si="2"/>
        <v>186</v>
      </c>
      <c r="B191" s="59" t="s">
        <v>1891</v>
      </c>
      <c r="C191" s="108" t="s">
        <v>1909</v>
      </c>
      <c r="D191" s="59">
        <v>2019.4</v>
      </c>
      <c r="E191" s="109" t="s">
        <v>1903</v>
      </c>
      <c r="F191" s="63">
        <v>325</v>
      </c>
      <c r="G191" s="63">
        <v>833</v>
      </c>
      <c r="H191" s="111" t="s">
        <v>236</v>
      </c>
      <c r="I191" s="107" t="s">
        <v>235</v>
      </c>
      <c r="J191" s="28"/>
    </row>
    <row r="192" spans="1:10" ht="27" customHeight="1" x14ac:dyDescent="0.2">
      <c r="A192" s="22">
        <f t="shared" si="2"/>
        <v>187</v>
      </c>
      <c r="B192" s="59" t="s">
        <v>1915</v>
      </c>
      <c r="C192" s="108" t="s">
        <v>627</v>
      </c>
      <c r="D192" s="59">
        <v>2019.5</v>
      </c>
      <c r="E192" s="109" t="s">
        <v>1924</v>
      </c>
      <c r="F192" s="63">
        <v>4349</v>
      </c>
      <c r="G192" s="63">
        <v>11031</v>
      </c>
      <c r="H192" s="111" t="s">
        <v>181</v>
      </c>
      <c r="I192" s="107" t="s">
        <v>235</v>
      </c>
      <c r="J192" s="28" t="s">
        <v>2446</v>
      </c>
    </row>
    <row r="193" spans="1:11" ht="27" customHeight="1" x14ac:dyDescent="0.2">
      <c r="A193" s="22">
        <f t="shared" si="2"/>
        <v>188</v>
      </c>
      <c r="B193" s="59" t="s">
        <v>2254</v>
      </c>
      <c r="C193" s="108" t="s">
        <v>627</v>
      </c>
      <c r="D193" s="59">
        <v>2019.5</v>
      </c>
      <c r="E193" s="109" t="s">
        <v>1838</v>
      </c>
      <c r="F193" s="63">
        <v>1596</v>
      </c>
      <c r="G193" s="63">
        <v>3799</v>
      </c>
      <c r="H193" s="111" t="s">
        <v>181</v>
      </c>
      <c r="I193" s="107" t="s">
        <v>235</v>
      </c>
      <c r="J193" s="28" t="s">
        <v>2443</v>
      </c>
    </row>
    <row r="194" spans="1:11" ht="27" customHeight="1" x14ac:dyDescent="0.2">
      <c r="A194" s="22">
        <f t="shared" si="2"/>
        <v>189</v>
      </c>
      <c r="B194" s="59" t="s">
        <v>2003</v>
      </c>
      <c r="C194" s="108" t="s">
        <v>627</v>
      </c>
      <c r="D194" s="59">
        <v>2019.9</v>
      </c>
      <c r="E194" s="109" t="s">
        <v>2005</v>
      </c>
      <c r="F194" s="63">
        <v>1277</v>
      </c>
      <c r="G194" s="63">
        <v>2419</v>
      </c>
      <c r="H194" s="111" t="s">
        <v>181</v>
      </c>
      <c r="I194" s="107" t="s">
        <v>235</v>
      </c>
      <c r="J194" s="28" t="s">
        <v>2442</v>
      </c>
    </row>
    <row r="195" spans="1:11" ht="27" customHeight="1" x14ac:dyDescent="0.2">
      <c r="A195" s="22">
        <f t="shared" si="2"/>
        <v>190</v>
      </c>
      <c r="B195" s="59" t="s">
        <v>1999</v>
      </c>
      <c r="C195" s="108" t="s">
        <v>627</v>
      </c>
      <c r="D195" s="59">
        <v>2019.9</v>
      </c>
      <c r="E195" s="109" t="s">
        <v>2011</v>
      </c>
      <c r="F195" s="63">
        <v>410</v>
      </c>
      <c r="G195" s="63">
        <v>780</v>
      </c>
      <c r="H195" s="111" t="s">
        <v>181</v>
      </c>
      <c r="I195" s="107" t="s">
        <v>235</v>
      </c>
      <c r="J195" s="28"/>
    </row>
    <row r="196" spans="1:11" ht="27" customHeight="1" x14ac:dyDescent="0.2">
      <c r="A196" s="22">
        <f t="shared" si="2"/>
        <v>191</v>
      </c>
      <c r="B196" s="59" t="s">
        <v>2018</v>
      </c>
      <c r="C196" s="108" t="s">
        <v>627</v>
      </c>
      <c r="D196" s="59">
        <v>2019.9</v>
      </c>
      <c r="E196" s="109" t="s">
        <v>2013</v>
      </c>
      <c r="F196" s="63">
        <v>2212</v>
      </c>
      <c r="G196" s="63">
        <v>3718</v>
      </c>
      <c r="H196" s="111" t="s">
        <v>236</v>
      </c>
      <c r="I196" s="107" t="s">
        <v>235</v>
      </c>
      <c r="J196" s="28"/>
    </row>
    <row r="197" spans="1:11" ht="27" customHeight="1" x14ac:dyDescent="0.2">
      <c r="A197" s="22">
        <f t="shared" si="2"/>
        <v>192</v>
      </c>
      <c r="B197" s="59" t="s">
        <v>2274</v>
      </c>
      <c r="C197" s="108" t="s">
        <v>627</v>
      </c>
      <c r="D197" s="59">
        <v>2020.3</v>
      </c>
      <c r="E197" s="109" t="s">
        <v>905</v>
      </c>
      <c r="F197" s="63">
        <v>15342</v>
      </c>
      <c r="G197" s="63">
        <v>32489</v>
      </c>
      <c r="H197" s="111" t="s">
        <v>181</v>
      </c>
      <c r="I197" s="107" t="s">
        <v>235</v>
      </c>
      <c r="J197" s="28"/>
    </row>
    <row r="198" spans="1:11" ht="27" customHeight="1" x14ac:dyDescent="0.2">
      <c r="A198" s="22">
        <f t="shared" si="2"/>
        <v>193</v>
      </c>
      <c r="B198" s="59" t="s">
        <v>2278</v>
      </c>
      <c r="C198" s="108" t="s">
        <v>627</v>
      </c>
      <c r="D198" s="59">
        <v>2020.3</v>
      </c>
      <c r="E198" s="109" t="s">
        <v>1931</v>
      </c>
      <c r="F198" s="63">
        <v>809</v>
      </c>
      <c r="G198" s="63">
        <v>1655</v>
      </c>
      <c r="H198" s="111" t="s">
        <v>2072</v>
      </c>
      <c r="I198" s="107" t="s">
        <v>235</v>
      </c>
      <c r="J198" s="28"/>
    </row>
    <row r="199" spans="1:11" ht="27.75" customHeight="1" x14ac:dyDescent="0.2">
      <c r="A199" s="22">
        <f t="shared" si="2"/>
        <v>194</v>
      </c>
      <c r="B199" s="59" t="s">
        <v>2329</v>
      </c>
      <c r="C199" s="108" t="s">
        <v>627</v>
      </c>
      <c r="D199" s="59">
        <v>2020.4</v>
      </c>
      <c r="E199" s="109" t="s">
        <v>2326</v>
      </c>
      <c r="F199" s="63">
        <v>1231</v>
      </c>
      <c r="G199" s="63">
        <v>2420</v>
      </c>
      <c r="H199" s="111" t="s">
        <v>181</v>
      </c>
      <c r="I199" s="107" t="s">
        <v>235</v>
      </c>
      <c r="J199" s="28" t="s">
        <v>2443</v>
      </c>
    </row>
    <row r="200" spans="1:11" ht="27.75" customHeight="1" x14ac:dyDescent="0.2">
      <c r="A200" s="22">
        <f t="shared" ref="A200:A207" si="3">ROW()-5</f>
        <v>195</v>
      </c>
      <c r="B200" s="59" t="s">
        <v>2330</v>
      </c>
      <c r="C200" s="108" t="s">
        <v>627</v>
      </c>
      <c r="D200" s="59">
        <v>2020.4</v>
      </c>
      <c r="E200" s="109" t="s">
        <v>2057</v>
      </c>
      <c r="F200" s="63">
        <v>224</v>
      </c>
      <c r="G200" s="63">
        <v>224</v>
      </c>
      <c r="H200" s="111" t="s">
        <v>181</v>
      </c>
      <c r="I200" s="107" t="s">
        <v>235</v>
      </c>
      <c r="J200" s="28"/>
    </row>
    <row r="201" spans="1:11" ht="27.75" customHeight="1" x14ac:dyDescent="0.2">
      <c r="A201" s="22">
        <f t="shared" si="3"/>
        <v>196</v>
      </c>
      <c r="B201" s="59" t="s">
        <v>2348</v>
      </c>
      <c r="C201" s="108" t="s">
        <v>627</v>
      </c>
      <c r="D201" s="59">
        <v>2020.5</v>
      </c>
      <c r="E201" s="109" t="s">
        <v>2349</v>
      </c>
      <c r="F201" s="63">
        <v>4884</v>
      </c>
      <c r="G201" s="63">
        <v>10003</v>
      </c>
      <c r="H201" s="111" t="s">
        <v>181</v>
      </c>
      <c r="I201" s="107" t="s">
        <v>235</v>
      </c>
      <c r="J201" s="28" t="s">
        <v>2443</v>
      </c>
    </row>
    <row r="202" spans="1:11" ht="27.6" customHeight="1" x14ac:dyDescent="0.2">
      <c r="A202" s="22">
        <f t="shared" si="3"/>
        <v>197</v>
      </c>
      <c r="B202" s="59" t="s">
        <v>2350</v>
      </c>
      <c r="C202" s="108" t="s">
        <v>627</v>
      </c>
      <c r="D202" s="59">
        <v>2020.5</v>
      </c>
      <c r="E202" s="109" t="s">
        <v>2351</v>
      </c>
      <c r="F202" s="63">
        <v>6631</v>
      </c>
      <c r="G202" s="63">
        <v>12993</v>
      </c>
      <c r="H202" s="111" t="s">
        <v>236</v>
      </c>
      <c r="I202" s="107" t="s">
        <v>235</v>
      </c>
      <c r="J202" s="28" t="s">
        <v>2443</v>
      </c>
    </row>
    <row r="203" spans="1:11" ht="27.6" customHeight="1" x14ac:dyDescent="0.2">
      <c r="A203" s="22">
        <f t="shared" si="3"/>
        <v>198</v>
      </c>
      <c r="B203" s="146" t="s">
        <v>2367</v>
      </c>
      <c r="C203" s="108" t="s">
        <v>627</v>
      </c>
      <c r="D203" s="59">
        <v>2020.6</v>
      </c>
      <c r="E203" s="109" t="s">
        <v>2368</v>
      </c>
      <c r="F203" s="63">
        <v>3076</v>
      </c>
      <c r="G203" s="63">
        <v>8183</v>
      </c>
      <c r="H203" s="111" t="s">
        <v>181</v>
      </c>
      <c r="I203" s="111" t="s">
        <v>235</v>
      </c>
      <c r="J203" s="28" t="s">
        <v>2443</v>
      </c>
    </row>
    <row r="204" spans="1:11" ht="27.6" customHeight="1" x14ac:dyDescent="0.2">
      <c r="A204" s="22">
        <f t="shared" si="3"/>
        <v>199</v>
      </c>
      <c r="B204" s="146" t="s">
        <v>2386</v>
      </c>
      <c r="C204" s="108" t="s">
        <v>627</v>
      </c>
      <c r="D204" s="59">
        <v>2020.7</v>
      </c>
      <c r="E204" s="109" t="s">
        <v>2387</v>
      </c>
      <c r="F204" s="63">
        <v>602</v>
      </c>
      <c r="G204" s="63">
        <v>1337</v>
      </c>
      <c r="H204" s="111" t="s">
        <v>181</v>
      </c>
      <c r="I204" s="111" t="s">
        <v>235</v>
      </c>
      <c r="J204" s="28" t="s">
        <v>2445</v>
      </c>
    </row>
    <row r="205" spans="1:11" ht="27.6" customHeight="1" x14ac:dyDescent="0.2">
      <c r="A205" s="22">
        <f t="shared" si="3"/>
        <v>200</v>
      </c>
      <c r="B205" s="52" t="s">
        <v>2456</v>
      </c>
      <c r="C205" s="52" t="s">
        <v>627</v>
      </c>
      <c r="D205" s="52">
        <v>2020.9</v>
      </c>
      <c r="E205" s="53" t="s">
        <v>947</v>
      </c>
      <c r="F205" s="54">
        <v>2286</v>
      </c>
      <c r="G205" s="54">
        <v>4477</v>
      </c>
      <c r="H205" s="55" t="s">
        <v>114</v>
      </c>
      <c r="I205" s="201" t="s">
        <v>235</v>
      </c>
      <c r="J205" s="28" t="s">
        <v>2443</v>
      </c>
      <c r="K205" s="1" t="s">
        <v>2481</v>
      </c>
    </row>
    <row r="206" spans="1:11" ht="27.6" customHeight="1" x14ac:dyDescent="0.2">
      <c r="A206" s="22">
        <f t="shared" si="3"/>
        <v>201</v>
      </c>
      <c r="B206" s="52" t="s">
        <v>2508</v>
      </c>
      <c r="C206" s="52" t="s">
        <v>627</v>
      </c>
      <c r="D206" s="52" t="s">
        <v>2484</v>
      </c>
      <c r="E206" s="53" t="s">
        <v>1956</v>
      </c>
      <c r="F206" s="54">
        <v>761</v>
      </c>
      <c r="G206" s="54">
        <v>1775</v>
      </c>
      <c r="H206" s="55" t="s">
        <v>2072</v>
      </c>
      <c r="I206" s="201" t="s">
        <v>235</v>
      </c>
      <c r="J206" s="28"/>
    </row>
    <row r="207" spans="1:11" ht="27.6" customHeight="1" x14ac:dyDescent="0.2">
      <c r="A207" s="22">
        <f t="shared" si="3"/>
        <v>202</v>
      </c>
      <c r="B207" s="52" t="s">
        <v>2509</v>
      </c>
      <c r="C207" s="52" t="s">
        <v>627</v>
      </c>
      <c r="D207" s="52" t="s">
        <v>2484</v>
      </c>
      <c r="E207" s="53" t="s">
        <v>2510</v>
      </c>
      <c r="F207" s="54">
        <v>639</v>
      </c>
      <c r="G207" s="54">
        <v>1407</v>
      </c>
      <c r="H207" s="55" t="s">
        <v>181</v>
      </c>
      <c r="I207" s="201" t="s">
        <v>235</v>
      </c>
      <c r="J207" s="28" t="s">
        <v>2443</v>
      </c>
    </row>
    <row r="208" spans="1:11" s="5" customFormat="1" ht="28.5" customHeight="1" x14ac:dyDescent="0.2">
      <c r="A208" s="330" t="s">
        <v>2300</v>
      </c>
      <c r="B208" s="331"/>
      <c r="C208" s="331"/>
      <c r="D208" s="331"/>
      <c r="E208" s="331"/>
      <c r="F208" s="331"/>
      <c r="G208" s="331"/>
      <c r="H208" s="331"/>
      <c r="I208" s="331"/>
      <c r="J208" s="332"/>
    </row>
    <row r="209" spans="1:10" s="5" customFormat="1" ht="28.5" customHeight="1" x14ac:dyDescent="0.2">
      <c r="A209" s="22">
        <f>ROW()-6</f>
        <v>203</v>
      </c>
      <c r="B209" s="23" t="s">
        <v>93</v>
      </c>
      <c r="C209" s="23" t="s">
        <v>49</v>
      </c>
      <c r="D209" s="23">
        <v>2005.12</v>
      </c>
      <c r="E209" s="24" t="s">
        <v>945</v>
      </c>
      <c r="F209" s="25">
        <v>1711</v>
      </c>
      <c r="G209" s="25">
        <v>4946</v>
      </c>
      <c r="H209" s="30" t="s">
        <v>8</v>
      </c>
      <c r="I209" s="27" t="s">
        <v>235</v>
      </c>
      <c r="J209" s="50"/>
    </row>
    <row r="210" spans="1:10" s="5" customFormat="1" ht="28.5" customHeight="1" x14ac:dyDescent="0.2">
      <c r="A210" s="22">
        <f t="shared" ref="A210:A273" si="4">ROW()-6</f>
        <v>204</v>
      </c>
      <c r="B210" s="23" t="s">
        <v>94</v>
      </c>
      <c r="C210" s="23" t="s">
        <v>49</v>
      </c>
      <c r="D210" s="23">
        <v>2005.12</v>
      </c>
      <c r="E210" s="24" t="s">
        <v>945</v>
      </c>
      <c r="F210" s="25">
        <v>937</v>
      </c>
      <c r="G210" s="25">
        <v>2339</v>
      </c>
      <c r="H210" s="30" t="s">
        <v>8</v>
      </c>
      <c r="I210" s="27" t="s">
        <v>235</v>
      </c>
      <c r="J210" s="50"/>
    </row>
    <row r="211" spans="1:10" s="5" customFormat="1" ht="28.5" customHeight="1" x14ac:dyDescent="0.2">
      <c r="A211" s="22">
        <f t="shared" si="4"/>
        <v>205</v>
      </c>
      <c r="B211" s="23" t="s">
        <v>95</v>
      </c>
      <c r="C211" s="23" t="s">
        <v>49</v>
      </c>
      <c r="D211" s="23">
        <v>2005.12</v>
      </c>
      <c r="E211" s="24" t="s">
        <v>945</v>
      </c>
      <c r="F211" s="25">
        <v>1578</v>
      </c>
      <c r="G211" s="25">
        <v>1146</v>
      </c>
      <c r="H211" s="30" t="s">
        <v>6</v>
      </c>
      <c r="I211" s="27" t="s">
        <v>235</v>
      </c>
      <c r="J211" s="50"/>
    </row>
    <row r="212" spans="1:10" s="5" customFormat="1" ht="28.5" customHeight="1" x14ac:dyDescent="0.2">
      <c r="A212" s="22">
        <f t="shared" si="4"/>
        <v>206</v>
      </c>
      <c r="B212" s="23" t="s">
        <v>96</v>
      </c>
      <c r="C212" s="23" t="s">
        <v>49</v>
      </c>
      <c r="D212" s="23">
        <v>2005.12</v>
      </c>
      <c r="E212" s="24" t="s">
        <v>945</v>
      </c>
      <c r="F212" s="25">
        <v>444</v>
      </c>
      <c r="G212" s="25">
        <v>383</v>
      </c>
      <c r="H212" s="30" t="s">
        <v>6</v>
      </c>
      <c r="I212" s="27" t="s">
        <v>235</v>
      </c>
      <c r="J212" s="50"/>
    </row>
    <row r="213" spans="1:10" s="5" customFormat="1" ht="28.5" customHeight="1" x14ac:dyDescent="0.2">
      <c r="A213" s="22">
        <f t="shared" si="4"/>
        <v>207</v>
      </c>
      <c r="B213" s="23" t="s">
        <v>1349</v>
      </c>
      <c r="C213" s="29" t="s">
        <v>49</v>
      </c>
      <c r="D213" s="29">
        <v>2008.3</v>
      </c>
      <c r="E213" s="32" t="s">
        <v>1200</v>
      </c>
      <c r="F213" s="33">
        <v>313</v>
      </c>
      <c r="G213" s="33">
        <v>855</v>
      </c>
      <c r="H213" s="34" t="s">
        <v>6</v>
      </c>
      <c r="I213" s="35" t="s">
        <v>235</v>
      </c>
      <c r="J213" s="50"/>
    </row>
    <row r="214" spans="1:10" s="5" customFormat="1" ht="28.5" customHeight="1" x14ac:dyDescent="0.2">
      <c r="A214" s="22">
        <f t="shared" si="4"/>
        <v>208</v>
      </c>
      <c r="B214" s="23" t="s">
        <v>41</v>
      </c>
      <c r="C214" s="29" t="s">
        <v>49</v>
      </c>
      <c r="D214" s="29">
        <v>2008.4</v>
      </c>
      <c r="E214" s="32" t="s">
        <v>930</v>
      </c>
      <c r="F214" s="33">
        <v>2644</v>
      </c>
      <c r="G214" s="33">
        <v>5045</v>
      </c>
      <c r="H214" s="34" t="s">
        <v>8</v>
      </c>
      <c r="I214" s="35" t="s">
        <v>235</v>
      </c>
      <c r="J214" s="50"/>
    </row>
    <row r="215" spans="1:10" s="7" customFormat="1" ht="28.5" customHeight="1" x14ac:dyDescent="0.2">
      <c r="A215" s="22">
        <f t="shared" si="4"/>
        <v>209</v>
      </c>
      <c r="B215" s="149" t="s">
        <v>117</v>
      </c>
      <c r="C215" s="150" t="s">
        <v>50</v>
      </c>
      <c r="D215" s="150">
        <v>2008.5</v>
      </c>
      <c r="E215" s="151" t="s">
        <v>1046</v>
      </c>
      <c r="F215" s="152">
        <v>3209</v>
      </c>
      <c r="G215" s="152">
        <v>7349</v>
      </c>
      <c r="H215" s="153" t="s">
        <v>8</v>
      </c>
      <c r="I215" s="154" t="s">
        <v>235</v>
      </c>
      <c r="J215" s="155"/>
    </row>
    <row r="216" spans="1:10" s="5" customFormat="1" ht="28.5" customHeight="1" x14ac:dyDescent="0.2">
      <c r="A216" s="22">
        <f t="shared" si="4"/>
        <v>210</v>
      </c>
      <c r="B216" s="23" t="s">
        <v>118</v>
      </c>
      <c r="C216" s="29" t="s">
        <v>49</v>
      </c>
      <c r="D216" s="29">
        <v>2008.5</v>
      </c>
      <c r="E216" s="32" t="s">
        <v>1046</v>
      </c>
      <c r="F216" s="33">
        <v>3347</v>
      </c>
      <c r="G216" s="33">
        <v>6608</v>
      </c>
      <c r="H216" s="34" t="s">
        <v>6</v>
      </c>
      <c r="I216" s="35" t="s">
        <v>235</v>
      </c>
      <c r="J216" s="50"/>
    </row>
    <row r="217" spans="1:10" s="5" customFormat="1" ht="28.5" customHeight="1" x14ac:dyDescent="0.2">
      <c r="A217" s="22">
        <f t="shared" si="4"/>
        <v>211</v>
      </c>
      <c r="B217" s="23" t="s">
        <v>58</v>
      </c>
      <c r="C217" s="29" t="s">
        <v>49</v>
      </c>
      <c r="D217" s="23">
        <v>2009.1</v>
      </c>
      <c r="E217" s="24" t="s">
        <v>1259</v>
      </c>
      <c r="F217" s="25">
        <v>290</v>
      </c>
      <c r="G217" s="25">
        <v>524</v>
      </c>
      <c r="H217" s="26" t="s">
        <v>6</v>
      </c>
      <c r="I217" s="27" t="s">
        <v>235</v>
      </c>
      <c r="J217" s="50"/>
    </row>
    <row r="218" spans="1:10" s="5" customFormat="1" ht="28.5" customHeight="1" x14ac:dyDescent="0.2">
      <c r="A218" s="22">
        <f t="shared" si="4"/>
        <v>212</v>
      </c>
      <c r="B218" s="23" t="s">
        <v>216</v>
      </c>
      <c r="C218" s="29" t="s">
        <v>147</v>
      </c>
      <c r="D218" s="29">
        <v>2010.6</v>
      </c>
      <c r="E218" s="24" t="s">
        <v>1221</v>
      </c>
      <c r="F218" s="25">
        <v>177</v>
      </c>
      <c r="G218" s="25">
        <v>312</v>
      </c>
      <c r="H218" s="30" t="s">
        <v>124</v>
      </c>
      <c r="I218" s="27" t="s">
        <v>235</v>
      </c>
      <c r="J218" s="50"/>
    </row>
    <row r="219" spans="1:10" s="7" customFormat="1" ht="28.5" customHeight="1" x14ac:dyDescent="0.2">
      <c r="A219" s="22">
        <f t="shared" si="4"/>
        <v>213</v>
      </c>
      <c r="B219" s="29" t="s">
        <v>148</v>
      </c>
      <c r="C219" s="29" t="s">
        <v>147</v>
      </c>
      <c r="D219" s="29">
        <v>2010.7</v>
      </c>
      <c r="E219" s="32" t="s">
        <v>939</v>
      </c>
      <c r="F219" s="33">
        <v>7048</v>
      </c>
      <c r="G219" s="33">
        <v>7663</v>
      </c>
      <c r="H219" s="34" t="s">
        <v>6</v>
      </c>
      <c r="I219" s="35" t="s">
        <v>235</v>
      </c>
      <c r="J219" s="50"/>
    </row>
    <row r="220" spans="1:10" s="5" customFormat="1" ht="28.5" customHeight="1" x14ac:dyDescent="0.2">
      <c r="A220" s="22">
        <f t="shared" si="4"/>
        <v>214</v>
      </c>
      <c r="B220" s="23" t="s">
        <v>269</v>
      </c>
      <c r="C220" s="29" t="s">
        <v>49</v>
      </c>
      <c r="D220" s="29">
        <v>2011.2</v>
      </c>
      <c r="E220" s="24" t="s">
        <v>1242</v>
      </c>
      <c r="F220" s="25">
        <v>3064</v>
      </c>
      <c r="G220" s="25">
        <v>6173</v>
      </c>
      <c r="H220" s="30" t="s">
        <v>6</v>
      </c>
      <c r="I220" s="27" t="s">
        <v>235</v>
      </c>
      <c r="J220" s="50"/>
    </row>
    <row r="221" spans="1:10" s="5" customFormat="1" ht="28.5" customHeight="1" x14ac:dyDescent="0.2">
      <c r="A221" s="22">
        <f t="shared" si="4"/>
        <v>215</v>
      </c>
      <c r="B221" s="23" t="s">
        <v>184</v>
      </c>
      <c r="C221" s="29" t="s">
        <v>49</v>
      </c>
      <c r="D221" s="29">
        <v>2011.5</v>
      </c>
      <c r="E221" s="24" t="s">
        <v>1247</v>
      </c>
      <c r="F221" s="25">
        <v>2561</v>
      </c>
      <c r="G221" s="25">
        <v>5737</v>
      </c>
      <c r="H221" s="30" t="s">
        <v>6</v>
      </c>
      <c r="I221" s="27" t="s">
        <v>235</v>
      </c>
      <c r="J221" s="28" t="s">
        <v>2441</v>
      </c>
    </row>
    <row r="222" spans="1:10" s="5" customFormat="1" ht="28.5" customHeight="1" x14ac:dyDescent="0.2">
      <c r="A222" s="22">
        <f t="shared" si="4"/>
        <v>216</v>
      </c>
      <c r="B222" s="23" t="s">
        <v>185</v>
      </c>
      <c r="C222" s="29" t="s">
        <v>49</v>
      </c>
      <c r="D222" s="29">
        <v>2011.5</v>
      </c>
      <c r="E222" s="24" t="s">
        <v>1249</v>
      </c>
      <c r="F222" s="25">
        <v>412</v>
      </c>
      <c r="G222" s="25">
        <v>884</v>
      </c>
      <c r="H222" s="30" t="s">
        <v>6</v>
      </c>
      <c r="I222" s="27" t="s">
        <v>235</v>
      </c>
      <c r="J222" s="50"/>
    </row>
    <row r="223" spans="1:10" s="5" customFormat="1" ht="28.5" customHeight="1" x14ac:dyDescent="0.2">
      <c r="A223" s="22">
        <f t="shared" si="4"/>
        <v>217</v>
      </c>
      <c r="B223" s="23" t="s">
        <v>339</v>
      </c>
      <c r="C223" s="29" t="s">
        <v>49</v>
      </c>
      <c r="D223" s="29">
        <v>2011.9</v>
      </c>
      <c r="E223" s="24" t="s">
        <v>1183</v>
      </c>
      <c r="F223" s="25">
        <v>310</v>
      </c>
      <c r="G223" s="25">
        <v>290</v>
      </c>
      <c r="H223" s="30" t="s">
        <v>109</v>
      </c>
      <c r="I223" s="27" t="s">
        <v>235</v>
      </c>
      <c r="J223" s="50"/>
    </row>
    <row r="224" spans="1:10" s="5" customFormat="1" ht="28.5" customHeight="1" x14ac:dyDescent="0.2">
      <c r="A224" s="22">
        <f t="shared" si="4"/>
        <v>218</v>
      </c>
      <c r="B224" s="23" t="s">
        <v>1351</v>
      </c>
      <c r="C224" s="29" t="s">
        <v>49</v>
      </c>
      <c r="D224" s="23">
        <v>2012.5</v>
      </c>
      <c r="E224" s="24" t="s">
        <v>1157</v>
      </c>
      <c r="F224" s="25">
        <v>1955</v>
      </c>
      <c r="G224" s="25">
        <v>4921</v>
      </c>
      <c r="H224" s="30" t="s">
        <v>109</v>
      </c>
      <c r="I224" s="27" t="s">
        <v>235</v>
      </c>
      <c r="J224" s="50"/>
    </row>
    <row r="225" spans="1:10" ht="27.75" customHeight="1" x14ac:dyDescent="0.2">
      <c r="A225" s="22">
        <f t="shared" si="4"/>
        <v>219</v>
      </c>
      <c r="B225" s="52" t="s">
        <v>209</v>
      </c>
      <c r="C225" s="59" t="s">
        <v>2119</v>
      </c>
      <c r="D225" s="52">
        <v>2012.6</v>
      </c>
      <c r="E225" s="53" t="s">
        <v>1217</v>
      </c>
      <c r="F225" s="54">
        <v>2263</v>
      </c>
      <c r="G225" s="54">
        <v>2269</v>
      </c>
      <c r="H225" s="55" t="s">
        <v>6</v>
      </c>
      <c r="I225" s="56" t="s">
        <v>235</v>
      </c>
      <c r="J225" s="67"/>
    </row>
    <row r="226" spans="1:10" s="5" customFormat="1" ht="28.5" customHeight="1" x14ac:dyDescent="0.2">
      <c r="A226" s="22">
        <f t="shared" si="4"/>
        <v>220</v>
      </c>
      <c r="B226" s="23" t="s">
        <v>238</v>
      </c>
      <c r="C226" s="29" t="s">
        <v>49</v>
      </c>
      <c r="D226" s="156">
        <v>2012.1</v>
      </c>
      <c r="E226" s="24" t="s">
        <v>945</v>
      </c>
      <c r="F226" s="25">
        <v>1249</v>
      </c>
      <c r="G226" s="25">
        <v>2575</v>
      </c>
      <c r="H226" s="30" t="s">
        <v>234</v>
      </c>
      <c r="I226" s="27" t="s">
        <v>235</v>
      </c>
      <c r="J226" s="50"/>
    </row>
    <row r="227" spans="1:10" s="7" customFormat="1" ht="28.5" customHeight="1" x14ac:dyDescent="0.2">
      <c r="A227" s="22">
        <f t="shared" si="4"/>
        <v>221</v>
      </c>
      <c r="B227" s="157" t="s">
        <v>241</v>
      </c>
      <c r="C227" s="29" t="s">
        <v>49</v>
      </c>
      <c r="D227" s="29">
        <v>2012.11</v>
      </c>
      <c r="E227" s="24" t="s">
        <v>1112</v>
      </c>
      <c r="F227" s="25">
        <v>1789</v>
      </c>
      <c r="G227" s="25">
        <v>5148</v>
      </c>
      <c r="H227" s="30" t="s">
        <v>109</v>
      </c>
      <c r="I227" s="27" t="s">
        <v>235</v>
      </c>
      <c r="J227" s="50"/>
    </row>
    <row r="228" spans="1:10" s="5" customFormat="1" ht="28.5" customHeight="1" x14ac:dyDescent="0.2">
      <c r="A228" s="22">
        <f t="shared" si="4"/>
        <v>222</v>
      </c>
      <c r="B228" s="29" t="s">
        <v>332</v>
      </c>
      <c r="C228" s="29" t="s">
        <v>49</v>
      </c>
      <c r="D228" s="23">
        <v>2013.2</v>
      </c>
      <c r="E228" s="24" t="s">
        <v>1045</v>
      </c>
      <c r="F228" s="25">
        <v>1072</v>
      </c>
      <c r="G228" s="25">
        <v>2757</v>
      </c>
      <c r="H228" s="30" t="s">
        <v>251</v>
      </c>
      <c r="I228" s="27" t="s">
        <v>235</v>
      </c>
      <c r="J228" s="50"/>
    </row>
    <row r="229" spans="1:10" s="5" customFormat="1" ht="28.5" customHeight="1" x14ac:dyDescent="0.2">
      <c r="A229" s="22">
        <f t="shared" si="4"/>
        <v>223</v>
      </c>
      <c r="B229" s="29" t="s">
        <v>330</v>
      </c>
      <c r="C229" s="29" t="s">
        <v>49</v>
      </c>
      <c r="D229" s="23">
        <v>2013.2</v>
      </c>
      <c r="E229" s="24" t="s">
        <v>1171</v>
      </c>
      <c r="F229" s="25">
        <v>1467</v>
      </c>
      <c r="G229" s="25">
        <v>2711</v>
      </c>
      <c r="H229" s="30" t="s">
        <v>109</v>
      </c>
      <c r="I229" s="27" t="s">
        <v>235</v>
      </c>
      <c r="J229" s="28"/>
    </row>
    <row r="230" spans="1:10" s="5" customFormat="1" ht="28.5" customHeight="1" x14ac:dyDescent="0.2">
      <c r="A230" s="22">
        <f t="shared" si="4"/>
        <v>224</v>
      </c>
      <c r="B230" s="29" t="s">
        <v>355</v>
      </c>
      <c r="C230" s="29" t="s">
        <v>49</v>
      </c>
      <c r="D230" s="23">
        <v>2013.7</v>
      </c>
      <c r="E230" s="24" t="s">
        <v>1141</v>
      </c>
      <c r="F230" s="25">
        <v>776</v>
      </c>
      <c r="G230" s="25">
        <v>1604</v>
      </c>
      <c r="H230" s="30" t="s">
        <v>109</v>
      </c>
      <c r="I230" s="27" t="s">
        <v>235</v>
      </c>
      <c r="J230" s="28"/>
    </row>
    <row r="231" spans="1:10" ht="27.75" customHeight="1" x14ac:dyDescent="0.2">
      <c r="A231" s="22">
        <f t="shared" si="4"/>
        <v>225</v>
      </c>
      <c r="B231" s="158" t="s">
        <v>407</v>
      </c>
      <c r="C231" s="159" t="s">
        <v>378</v>
      </c>
      <c r="D231" s="158">
        <v>2013.11</v>
      </c>
      <c r="E231" s="160" t="s">
        <v>1150</v>
      </c>
      <c r="F231" s="161">
        <v>498</v>
      </c>
      <c r="G231" s="161">
        <v>1063</v>
      </c>
      <c r="H231" s="162" t="s">
        <v>109</v>
      </c>
      <c r="I231" s="163" t="s">
        <v>235</v>
      </c>
      <c r="J231" s="50"/>
    </row>
    <row r="232" spans="1:10" ht="27.75" customHeight="1" x14ac:dyDescent="0.2">
      <c r="A232" s="22">
        <f t="shared" si="4"/>
        <v>226</v>
      </c>
      <c r="B232" s="59" t="s">
        <v>411</v>
      </c>
      <c r="C232" s="59" t="s">
        <v>378</v>
      </c>
      <c r="D232" s="59">
        <v>2014.2</v>
      </c>
      <c r="E232" s="164" t="s">
        <v>1110</v>
      </c>
      <c r="F232" s="165">
        <v>1866</v>
      </c>
      <c r="G232" s="54">
        <v>3507</v>
      </c>
      <c r="H232" s="55" t="s">
        <v>109</v>
      </c>
      <c r="I232" s="56" t="s">
        <v>235</v>
      </c>
      <c r="J232" s="50"/>
    </row>
    <row r="233" spans="1:10" x14ac:dyDescent="0.2">
      <c r="A233" s="22">
        <f t="shared" si="4"/>
        <v>227</v>
      </c>
      <c r="B233" s="83" t="s">
        <v>425</v>
      </c>
      <c r="C233" s="159" t="s">
        <v>378</v>
      </c>
      <c r="D233" s="83">
        <v>2014.4</v>
      </c>
      <c r="E233" s="166" t="s">
        <v>1120</v>
      </c>
      <c r="F233" s="167">
        <v>1652</v>
      </c>
      <c r="G233" s="168">
        <v>3221</v>
      </c>
      <c r="H233" s="55" t="s">
        <v>189</v>
      </c>
      <c r="I233" s="169" t="s">
        <v>235</v>
      </c>
      <c r="J233" s="28"/>
    </row>
    <row r="234" spans="1:10" s="5" customFormat="1" ht="28.5" customHeight="1" x14ac:dyDescent="0.2">
      <c r="A234" s="22">
        <f t="shared" si="4"/>
        <v>228</v>
      </c>
      <c r="B234" s="29" t="s">
        <v>444</v>
      </c>
      <c r="C234" s="29" t="s">
        <v>49</v>
      </c>
      <c r="D234" s="29">
        <v>2014.6</v>
      </c>
      <c r="E234" s="57" t="s">
        <v>913</v>
      </c>
      <c r="F234" s="58">
        <v>245</v>
      </c>
      <c r="G234" s="25">
        <v>490</v>
      </c>
      <c r="H234" s="30" t="s">
        <v>109</v>
      </c>
      <c r="I234" s="27" t="s">
        <v>235</v>
      </c>
      <c r="J234" s="28"/>
    </row>
    <row r="235" spans="1:10" ht="27.75" customHeight="1" x14ac:dyDescent="0.2">
      <c r="A235" s="22">
        <f t="shared" si="4"/>
        <v>229</v>
      </c>
      <c r="B235" s="59" t="s">
        <v>443</v>
      </c>
      <c r="C235" s="59" t="s">
        <v>378</v>
      </c>
      <c r="D235" s="59">
        <v>2014.6</v>
      </c>
      <c r="E235" s="164" t="s">
        <v>926</v>
      </c>
      <c r="F235" s="165">
        <v>1532</v>
      </c>
      <c r="G235" s="54">
        <v>2889</v>
      </c>
      <c r="H235" s="55" t="s">
        <v>189</v>
      </c>
      <c r="I235" s="56" t="s">
        <v>235</v>
      </c>
      <c r="J235" s="49" t="s">
        <v>2442</v>
      </c>
    </row>
    <row r="236" spans="1:10" ht="27.75" customHeight="1" x14ac:dyDescent="0.2">
      <c r="A236" s="22">
        <f t="shared" si="4"/>
        <v>230</v>
      </c>
      <c r="B236" s="52" t="s">
        <v>467</v>
      </c>
      <c r="C236" s="159" t="s">
        <v>378</v>
      </c>
      <c r="D236" s="52">
        <v>2014.7</v>
      </c>
      <c r="E236" s="53" t="s">
        <v>945</v>
      </c>
      <c r="F236" s="54">
        <v>3526</v>
      </c>
      <c r="G236" s="54">
        <v>4187</v>
      </c>
      <c r="H236" s="55" t="s">
        <v>109</v>
      </c>
      <c r="I236" s="56" t="s">
        <v>235</v>
      </c>
      <c r="J236" s="50"/>
    </row>
    <row r="237" spans="1:10" ht="27.75" customHeight="1" x14ac:dyDescent="0.2">
      <c r="A237" s="22">
        <f t="shared" si="4"/>
        <v>231</v>
      </c>
      <c r="B237" s="52" t="s">
        <v>473</v>
      </c>
      <c r="C237" s="59" t="s">
        <v>378</v>
      </c>
      <c r="D237" s="59">
        <v>2014.8</v>
      </c>
      <c r="E237" s="53" t="s">
        <v>1088</v>
      </c>
      <c r="F237" s="54">
        <v>2856</v>
      </c>
      <c r="G237" s="54">
        <v>6880</v>
      </c>
      <c r="H237" s="55" t="s">
        <v>109</v>
      </c>
      <c r="I237" s="56" t="s">
        <v>235</v>
      </c>
      <c r="J237" s="50"/>
    </row>
    <row r="238" spans="1:10" ht="27.75" customHeight="1" x14ac:dyDescent="0.2">
      <c r="A238" s="22">
        <f t="shared" si="4"/>
        <v>232</v>
      </c>
      <c r="B238" s="52" t="s">
        <v>490</v>
      </c>
      <c r="C238" s="159" t="s">
        <v>378</v>
      </c>
      <c r="D238" s="59">
        <v>2014.9</v>
      </c>
      <c r="E238" s="53" t="s">
        <v>1031</v>
      </c>
      <c r="F238" s="54">
        <v>97</v>
      </c>
      <c r="G238" s="54">
        <v>200</v>
      </c>
      <c r="H238" s="55" t="s">
        <v>109</v>
      </c>
      <c r="I238" s="56" t="s">
        <v>235</v>
      </c>
      <c r="J238" s="49"/>
    </row>
    <row r="239" spans="1:10" ht="27.75" customHeight="1" x14ac:dyDescent="0.2">
      <c r="A239" s="22">
        <f t="shared" si="4"/>
        <v>233</v>
      </c>
      <c r="B239" s="52" t="s">
        <v>507</v>
      </c>
      <c r="C239" s="59" t="s">
        <v>378</v>
      </c>
      <c r="D239" s="59">
        <v>2014.11</v>
      </c>
      <c r="E239" s="53" t="s">
        <v>928</v>
      </c>
      <c r="F239" s="54">
        <v>592</v>
      </c>
      <c r="G239" s="54">
        <v>1038</v>
      </c>
      <c r="H239" s="55" t="s">
        <v>109</v>
      </c>
      <c r="I239" s="56" t="s">
        <v>235</v>
      </c>
      <c r="J239" s="50"/>
    </row>
    <row r="240" spans="1:10" s="5" customFormat="1" ht="28.5" customHeight="1" x14ac:dyDescent="0.2">
      <c r="A240" s="22">
        <f t="shared" si="4"/>
        <v>234</v>
      </c>
      <c r="B240" s="23" t="s">
        <v>522</v>
      </c>
      <c r="C240" s="23" t="s">
        <v>49</v>
      </c>
      <c r="D240" s="29">
        <v>2014.12</v>
      </c>
      <c r="E240" s="24" t="s">
        <v>968</v>
      </c>
      <c r="F240" s="25">
        <v>511</v>
      </c>
      <c r="G240" s="25">
        <v>1037</v>
      </c>
      <c r="H240" s="30" t="s">
        <v>189</v>
      </c>
      <c r="I240" s="27" t="s">
        <v>235</v>
      </c>
      <c r="J240" s="50"/>
    </row>
    <row r="241" spans="1:10" ht="27.75" customHeight="1" x14ac:dyDescent="0.2">
      <c r="A241" s="22">
        <f t="shared" si="4"/>
        <v>235</v>
      </c>
      <c r="B241" s="52" t="s">
        <v>527</v>
      </c>
      <c r="C241" s="159" t="s">
        <v>378</v>
      </c>
      <c r="D241" s="59">
        <v>2015.1</v>
      </c>
      <c r="E241" s="53" t="s">
        <v>986</v>
      </c>
      <c r="F241" s="54">
        <v>231</v>
      </c>
      <c r="G241" s="54">
        <v>360</v>
      </c>
      <c r="H241" s="55" t="s">
        <v>109</v>
      </c>
      <c r="I241" s="56" t="s">
        <v>235</v>
      </c>
      <c r="J241" s="50"/>
    </row>
    <row r="242" spans="1:10" ht="27.75" customHeight="1" x14ac:dyDescent="0.2">
      <c r="A242" s="22">
        <f t="shared" si="4"/>
        <v>236</v>
      </c>
      <c r="B242" s="59" t="s">
        <v>536</v>
      </c>
      <c r="C242" s="59" t="s">
        <v>378</v>
      </c>
      <c r="D242" s="59">
        <v>2015.3</v>
      </c>
      <c r="E242" s="62" t="s">
        <v>1055</v>
      </c>
      <c r="F242" s="63">
        <v>841</v>
      </c>
      <c r="G242" s="63">
        <v>1593</v>
      </c>
      <c r="H242" s="64" t="s">
        <v>109</v>
      </c>
      <c r="I242" s="65" t="s">
        <v>235</v>
      </c>
      <c r="J242" s="50"/>
    </row>
    <row r="243" spans="1:10" s="5" customFormat="1" ht="28.5" customHeight="1" x14ac:dyDescent="0.2">
      <c r="A243" s="22">
        <f t="shared" si="4"/>
        <v>237</v>
      </c>
      <c r="B243" s="29" t="s">
        <v>541</v>
      </c>
      <c r="C243" s="29" t="s">
        <v>49</v>
      </c>
      <c r="D243" s="29">
        <v>2015.4</v>
      </c>
      <c r="E243" s="32" t="s">
        <v>1061</v>
      </c>
      <c r="F243" s="33">
        <v>1991</v>
      </c>
      <c r="G243" s="33">
        <v>4614</v>
      </c>
      <c r="H243" s="34" t="s">
        <v>189</v>
      </c>
      <c r="I243" s="35" t="s">
        <v>235</v>
      </c>
      <c r="J243" s="28"/>
    </row>
    <row r="244" spans="1:10" ht="27.75" customHeight="1" x14ac:dyDescent="0.2">
      <c r="A244" s="22">
        <f t="shared" si="4"/>
        <v>238</v>
      </c>
      <c r="B244" s="59" t="s">
        <v>559</v>
      </c>
      <c r="C244" s="159" t="s">
        <v>378</v>
      </c>
      <c r="D244" s="59">
        <v>2015.6</v>
      </c>
      <c r="E244" s="62" t="s">
        <v>986</v>
      </c>
      <c r="F244" s="63">
        <v>6720</v>
      </c>
      <c r="G244" s="63">
        <v>14487</v>
      </c>
      <c r="H244" s="64" t="s">
        <v>109</v>
      </c>
      <c r="I244" s="65" t="s">
        <v>235</v>
      </c>
      <c r="J244" s="50"/>
    </row>
    <row r="245" spans="1:10" ht="27.75" customHeight="1" x14ac:dyDescent="0.2">
      <c r="A245" s="22">
        <f t="shared" si="4"/>
        <v>239</v>
      </c>
      <c r="B245" s="159" t="s">
        <v>564</v>
      </c>
      <c r="C245" s="59" t="s">
        <v>378</v>
      </c>
      <c r="D245" s="159">
        <v>2015.7</v>
      </c>
      <c r="E245" s="68" t="s">
        <v>1072</v>
      </c>
      <c r="F245" s="69">
        <v>1044</v>
      </c>
      <c r="G245" s="69">
        <v>1881</v>
      </c>
      <c r="H245" s="170" t="s">
        <v>109</v>
      </c>
      <c r="I245" s="171" t="s">
        <v>235</v>
      </c>
      <c r="J245" s="50"/>
    </row>
    <row r="246" spans="1:10" ht="27.75" customHeight="1" x14ac:dyDescent="0.2">
      <c r="A246" s="22">
        <f t="shared" si="4"/>
        <v>240</v>
      </c>
      <c r="B246" s="59" t="s">
        <v>576</v>
      </c>
      <c r="C246" s="159" t="s">
        <v>378</v>
      </c>
      <c r="D246" s="59">
        <v>2015.7</v>
      </c>
      <c r="E246" s="62" t="s">
        <v>1073</v>
      </c>
      <c r="F246" s="63">
        <v>500</v>
      </c>
      <c r="G246" s="63">
        <v>807</v>
      </c>
      <c r="H246" s="64" t="s">
        <v>109</v>
      </c>
      <c r="I246" s="65" t="s">
        <v>235</v>
      </c>
      <c r="J246" s="50"/>
    </row>
    <row r="247" spans="1:10" ht="27.75" customHeight="1" x14ac:dyDescent="0.2">
      <c r="A247" s="22">
        <f t="shared" si="4"/>
        <v>241</v>
      </c>
      <c r="B247" s="59" t="s">
        <v>565</v>
      </c>
      <c r="C247" s="59" t="s">
        <v>378</v>
      </c>
      <c r="D247" s="59">
        <v>2015.7</v>
      </c>
      <c r="E247" s="62" t="s">
        <v>940</v>
      </c>
      <c r="F247" s="63">
        <v>401</v>
      </c>
      <c r="G247" s="63">
        <v>682</v>
      </c>
      <c r="H247" s="64" t="s">
        <v>109</v>
      </c>
      <c r="I247" s="65" t="s">
        <v>235</v>
      </c>
      <c r="J247" s="50"/>
    </row>
    <row r="248" spans="1:10" ht="27.75" customHeight="1" x14ac:dyDescent="0.2">
      <c r="A248" s="22">
        <f t="shared" si="4"/>
        <v>242</v>
      </c>
      <c r="B248" s="59" t="s">
        <v>568</v>
      </c>
      <c r="C248" s="159" t="s">
        <v>378</v>
      </c>
      <c r="D248" s="59">
        <v>2015.7</v>
      </c>
      <c r="E248" s="62" t="s">
        <v>930</v>
      </c>
      <c r="F248" s="63">
        <v>890</v>
      </c>
      <c r="G248" s="63">
        <v>1590</v>
      </c>
      <c r="H248" s="64" t="s">
        <v>189</v>
      </c>
      <c r="I248" s="65" t="s">
        <v>235</v>
      </c>
      <c r="J248" s="50"/>
    </row>
    <row r="249" spans="1:10" ht="27.75" customHeight="1" x14ac:dyDescent="0.2">
      <c r="A249" s="22">
        <f t="shared" si="4"/>
        <v>243</v>
      </c>
      <c r="B249" s="59" t="s">
        <v>2164</v>
      </c>
      <c r="C249" s="59" t="s">
        <v>378</v>
      </c>
      <c r="D249" s="59">
        <v>2015.8</v>
      </c>
      <c r="E249" s="62" t="s">
        <v>942</v>
      </c>
      <c r="F249" s="63">
        <v>7514</v>
      </c>
      <c r="G249" s="63">
        <v>12932</v>
      </c>
      <c r="H249" s="64" t="s">
        <v>109</v>
      </c>
      <c r="I249" s="65" t="s">
        <v>235</v>
      </c>
      <c r="J249" s="50"/>
    </row>
    <row r="250" spans="1:10" ht="27.75" customHeight="1" x14ac:dyDescent="0.2">
      <c r="A250" s="22">
        <f t="shared" si="4"/>
        <v>244</v>
      </c>
      <c r="B250" s="59" t="s">
        <v>612</v>
      </c>
      <c r="C250" s="159" t="s">
        <v>378</v>
      </c>
      <c r="D250" s="59">
        <v>2015.11</v>
      </c>
      <c r="E250" s="62" t="s">
        <v>945</v>
      </c>
      <c r="F250" s="63">
        <v>822</v>
      </c>
      <c r="G250" s="63">
        <v>2174</v>
      </c>
      <c r="H250" s="64" t="s">
        <v>189</v>
      </c>
      <c r="I250" s="65" t="s">
        <v>235</v>
      </c>
      <c r="J250" s="50"/>
    </row>
    <row r="251" spans="1:10" ht="27.75" customHeight="1" x14ac:dyDescent="0.2">
      <c r="A251" s="22">
        <f t="shared" si="4"/>
        <v>245</v>
      </c>
      <c r="B251" s="59" t="s">
        <v>621</v>
      </c>
      <c r="C251" s="59" t="s">
        <v>378</v>
      </c>
      <c r="D251" s="59">
        <v>2015.12</v>
      </c>
      <c r="E251" s="62" t="s">
        <v>981</v>
      </c>
      <c r="F251" s="63">
        <v>1419</v>
      </c>
      <c r="G251" s="63">
        <v>2557</v>
      </c>
      <c r="H251" s="64" t="s">
        <v>109</v>
      </c>
      <c r="I251" s="65" t="s">
        <v>235</v>
      </c>
      <c r="J251" s="50"/>
    </row>
    <row r="252" spans="1:10" ht="27.75" customHeight="1" x14ac:dyDescent="0.2">
      <c r="A252" s="22">
        <f t="shared" si="4"/>
        <v>246</v>
      </c>
      <c r="B252" s="59" t="s">
        <v>628</v>
      </c>
      <c r="C252" s="159" t="s">
        <v>378</v>
      </c>
      <c r="D252" s="59">
        <v>2015.12</v>
      </c>
      <c r="E252" s="62" t="s">
        <v>921</v>
      </c>
      <c r="F252" s="63">
        <v>3050</v>
      </c>
      <c r="G252" s="63">
        <v>6786</v>
      </c>
      <c r="H252" s="64" t="s">
        <v>109</v>
      </c>
      <c r="I252" s="65" t="s">
        <v>235</v>
      </c>
      <c r="J252" s="82"/>
    </row>
    <row r="253" spans="1:10" s="5" customFormat="1" ht="28.5" customHeight="1" x14ac:dyDescent="0.2">
      <c r="A253" s="22">
        <f t="shared" si="4"/>
        <v>247</v>
      </c>
      <c r="B253" s="29" t="s">
        <v>632</v>
      </c>
      <c r="C253" s="29" t="s">
        <v>49</v>
      </c>
      <c r="D253" s="29">
        <v>2016.2</v>
      </c>
      <c r="E253" s="32" t="s">
        <v>999</v>
      </c>
      <c r="F253" s="33">
        <v>2183</v>
      </c>
      <c r="G253" s="33">
        <v>4085</v>
      </c>
      <c r="H253" s="34" t="s">
        <v>109</v>
      </c>
      <c r="I253" s="35" t="s">
        <v>235</v>
      </c>
      <c r="J253" s="28"/>
    </row>
    <row r="254" spans="1:10" ht="27.75" customHeight="1" x14ac:dyDescent="0.2">
      <c r="A254" s="22">
        <f t="shared" si="4"/>
        <v>248</v>
      </c>
      <c r="B254" s="59" t="s">
        <v>642</v>
      </c>
      <c r="C254" s="59" t="s">
        <v>378</v>
      </c>
      <c r="D254" s="59">
        <v>2016.3</v>
      </c>
      <c r="E254" s="62" t="s">
        <v>921</v>
      </c>
      <c r="F254" s="63">
        <v>1331</v>
      </c>
      <c r="G254" s="63">
        <v>2622</v>
      </c>
      <c r="H254" s="64" t="s">
        <v>109</v>
      </c>
      <c r="I254" s="65" t="s">
        <v>235</v>
      </c>
      <c r="J254" s="82"/>
    </row>
    <row r="255" spans="1:10" ht="27.75" customHeight="1" x14ac:dyDescent="0.2">
      <c r="A255" s="22">
        <f t="shared" si="4"/>
        <v>249</v>
      </c>
      <c r="B255" s="59" t="s">
        <v>644</v>
      </c>
      <c r="C255" s="159" t="s">
        <v>378</v>
      </c>
      <c r="D255" s="59">
        <v>2016.3</v>
      </c>
      <c r="E255" s="62" t="s">
        <v>1048</v>
      </c>
      <c r="F255" s="63">
        <v>644</v>
      </c>
      <c r="G255" s="63">
        <v>1512</v>
      </c>
      <c r="H255" s="64" t="s">
        <v>108</v>
      </c>
      <c r="I255" s="65" t="s">
        <v>235</v>
      </c>
      <c r="J255" s="82"/>
    </row>
    <row r="256" spans="1:10" ht="27.75" customHeight="1" x14ac:dyDescent="0.2">
      <c r="A256" s="22">
        <f t="shared" si="4"/>
        <v>250</v>
      </c>
      <c r="B256" s="59" t="s">
        <v>657</v>
      </c>
      <c r="C256" s="59" t="s">
        <v>378</v>
      </c>
      <c r="D256" s="59">
        <v>2016.5</v>
      </c>
      <c r="E256" s="62" t="s">
        <v>1003</v>
      </c>
      <c r="F256" s="63">
        <v>1536</v>
      </c>
      <c r="G256" s="63">
        <v>2535</v>
      </c>
      <c r="H256" s="64" t="s">
        <v>109</v>
      </c>
      <c r="I256" s="65" t="s">
        <v>235</v>
      </c>
      <c r="J256" s="82"/>
    </row>
    <row r="257" spans="1:10" ht="27.75" customHeight="1" x14ac:dyDescent="0.2">
      <c r="A257" s="22">
        <f t="shared" si="4"/>
        <v>251</v>
      </c>
      <c r="B257" s="59" t="s">
        <v>666</v>
      </c>
      <c r="C257" s="159" t="s">
        <v>378</v>
      </c>
      <c r="D257" s="59">
        <v>2016.6</v>
      </c>
      <c r="E257" s="62" t="s">
        <v>986</v>
      </c>
      <c r="F257" s="63">
        <v>937</v>
      </c>
      <c r="G257" s="63">
        <v>1707</v>
      </c>
      <c r="H257" s="64" t="s">
        <v>109</v>
      </c>
      <c r="I257" s="65" t="s">
        <v>235</v>
      </c>
      <c r="J257" s="82"/>
    </row>
    <row r="258" spans="1:10" ht="27.75" customHeight="1" x14ac:dyDescent="0.2">
      <c r="A258" s="22">
        <f t="shared" si="4"/>
        <v>252</v>
      </c>
      <c r="B258" s="59" t="s">
        <v>694</v>
      </c>
      <c r="C258" s="59" t="s">
        <v>378</v>
      </c>
      <c r="D258" s="59">
        <v>2016.8</v>
      </c>
      <c r="E258" s="62" t="s">
        <v>928</v>
      </c>
      <c r="F258" s="84">
        <v>1224</v>
      </c>
      <c r="G258" s="63">
        <v>1867</v>
      </c>
      <c r="H258" s="85" t="s">
        <v>109</v>
      </c>
      <c r="I258" s="65" t="s">
        <v>235</v>
      </c>
      <c r="J258" s="50"/>
    </row>
    <row r="259" spans="1:10" ht="27.75" customHeight="1" x14ac:dyDescent="0.2">
      <c r="A259" s="22">
        <f t="shared" si="4"/>
        <v>253</v>
      </c>
      <c r="B259" s="159" t="s">
        <v>711</v>
      </c>
      <c r="C259" s="159" t="s">
        <v>378</v>
      </c>
      <c r="D259" s="159">
        <v>2016.9</v>
      </c>
      <c r="E259" s="68" t="s">
        <v>903</v>
      </c>
      <c r="F259" s="63">
        <v>4187</v>
      </c>
      <c r="G259" s="69">
        <v>7263</v>
      </c>
      <c r="H259" s="64" t="s">
        <v>180</v>
      </c>
      <c r="I259" s="171" t="s">
        <v>235</v>
      </c>
      <c r="J259" s="50"/>
    </row>
    <row r="260" spans="1:10" ht="27.75" customHeight="1" x14ac:dyDescent="0.2">
      <c r="A260" s="22">
        <f t="shared" si="4"/>
        <v>254</v>
      </c>
      <c r="B260" s="59" t="s">
        <v>717</v>
      </c>
      <c r="C260" s="59" t="s">
        <v>378</v>
      </c>
      <c r="D260" s="59">
        <v>2016.9</v>
      </c>
      <c r="E260" s="62" t="s">
        <v>972</v>
      </c>
      <c r="F260" s="63">
        <v>1339</v>
      </c>
      <c r="G260" s="63">
        <v>2138</v>
      </c>
      <c r="H260" s="64" t="s">
        <v>180</v>
      </c>
      <c r="I260" s="65" t="s">
        <v>235</v>
      </c>
      <c r="J260" s="50"/>
    </row>
    <row r="261" spans="1:10" s="5" customFormat="1" ht="28.5" customHeight="1" x14ac:dyDescent="0.2">
      <c r="A261" s="22">
        <f t="shared" si="4"/>
        <v>255</v>
      </c>
      <c r="B261" s="29" t="s">
        <v>722</v>
      </c>
      <c r="C261" s="29" t="s">
        <v>49</v>
      </c>
      <c r="D261" s="31">
        <v>2016.1</v>
      </c>
      <c r="E261" s="32" t="s">
        <v>981</v>
      </c>
      <c r="F261" s="33">
        <v>262</v>
      </c>
      <c r="G261" s="33">
        <v>528</v>
      </c>
      <c r="H261" s="34" t="s">
        <v>108</v>
      </c>
      <c r="I261" s="35" t="s">
        <v>235</v>
      </c>
      <c r="J261" s="61"/>
    </row>
    <row r="262" spans="1:10" ht="27.75" customHeight="1" x14ac:dyDescent="0.2">
      <c r="A262" s="22">
        <f t="shared" si="4"/>
        <v>256</v>
      </c>
      <c r="B262" s="59" t="s">
        <v>777</v>
      </c>
      <c r="C262" s="159" t="s">
        <v>378</v>
      </c>
      <c r="D262" s="59">
        <v>2016.12</v>
      </c>
      <c r="E262" s="62" t="s">
        <v>932</v>
      </c>
      <c r="F262" s="63">
        <v>1756</v>
      </c>
      <c r="G262" s="63">
        <v>3043</v>
      </c>
      <c r="H262" s="64" t="s">
        <v>180</v>
      </c>
      <c r="I262" s="79" t="s">
        <v>235</v>
      </c>
      <c r="J262" s="50"/>
    </row>
    <row r="263" spans="1:10" ht="27.75" customHeight="1" x14ac:dyDescent="0.2">
      <c r="A263" s="22">
        <f t="shared" si="4"/>
        <v>257</v>
      </c>
      <c r="B263" s="59" t="s">
        <v>781</v>
      </c>
      <c r="C263" s="59" t="s">
        <v>378</v>
      </c>
      <c r="D263" s="59">
        <v>2016.12</v>
      </c>
      <c r="E263" s="62" t="s">
        <v>921</v>
      </c>
      <c r="F263" s="63">
        <v>2434</v>
      </c>
      <c r="G263" s="63">
        <v>5399</v>
      </c>
      <c r="H263" s="64" t="s">
        <v>189</v>
      </c>
      <c r="I263" s="79" t="s">
        <v>235</v>
      </c>
      <c r="J263" s="67"/>
    </row>
    <row r="264" spans="1:10" ht="27.75" customHeight="1" x14ac:dyDescent="0.2">
      <c r="A264" s="22">
        <f t="shared" si="4"/>
        <v>258</v>
      </c>
      <c r="B264" s="59" t="s">
        <v>1359</v>
      </c>
      <c r="C264" s="159" t="s">
        <v>378</v>
      </c>
      <c r="D264" s="59">
        <v>2017.1</v>
      </c>
      <c r="E264" s="62" t="s">
        <v>943</v>
      </c>
      <c r="F264" s="76">
        <v>477</v>
      </c>
      <c r="G264" s="63">
        <v>795</v>
      </c>
      <c r="H264" s="64" t="s">
        <v>180</v>
      </c>
      <c r="I264" s="79" t="s">
        <v>235</v>
      </c>
      <c r="J264" s="67"/>
    </row>
    <row r="265" spans="1:10" ht="27.75" customHeight="1" x14ac:dyDescent="0.2">
      <c r="A265" s="22">
        <f t="shared" si="4"/>
        <v>259</v>
      </c>
      <c r="B265" s="59" t="s">
        <v>1361</v>
      </c>
      <c r="C265" s="59" t="s">
        <v>378</v>
      </c>
      <c r="D265" s="59">
        <v>2017.2</v>
      </c>
      <c r="E265" s="62" t="s">
        <v>930</v>
      </c>
      <c r="F265" s="76">
        <v>181</v>
      </c>
      <c r="G265" s="63">
        <v>344</v>
      </c>
      <c r="H265" s="78" t="s">
        <v>253</v>
      </c>
      <c r="I265" s="79" t="s">
        <v>235</v>
      </c>
      <c r="J265" s="67"/>
    </row>
    <row r="266" spans="1:10" s="5" customFormat="1" ht="28.5" customHeight="1" x14ac:dyDescent="0.2">
      <c r="A266" s="22">
        <f t="shared" si="4"/>
        <v>260</v>
      </c>
      <c r="B266" s="29" t="s">
        <v>1347</v>
      </c>
      <c r="C266" s="29" t="s">
        <v>49</v>
      </c>
      <c r="D266" s="29">
        <v>2017.3</v>
      </c>
      <c r="E266" s="32" t="s">
        <v>946</v>
      </c>
      <c r="F266" s="33">
        <v>1981</v>
      </c>
      <c r="G266" s="33">
        <v>3861</v>
      </c>
      <c r="H266" s="74" t="s">
        <v>109</v>
      </c>
      <c r="I266" s="73" t="s">
        <v>235</v>
      </c>
      <c r="J266" s="61"/>
    </row>
    <row r="267" spans="1:10" s="7" customFormat="1" ht="28.5" customHeight="1" x14ac:dyDescent="0.2">
      <c r="A267" s="22">
        <f t="shared" si="4"/>
        <v>261</v>
      </c>
      <c r="B267" s="29" t="s">
        <v>809</v>
      </c>
      <c r="C267" s="29" t="s">
        <v>49</v>
      </c>
      <c r="D267" s="29">
        <v>2017.3</v>
      </c>
      <c r="E267" s="32" t="s">
        <v>960</v>
      </c>
      <c r="F267" s="33">
        <v>11325</v>
      </c>
      <c r="G267" s="33">
        <v>21168</v>
      </c>
      <c r="H267" s="34" t="s">
        <v>180</v>
      </c>
      <c r="I267" s="73" t="s">
        <v>235</v>
      </c>
      <c r="J267" s="61"/>
    </row>
    <row r="268" spans="1:10" s="5" customFormat="1" ht="28.5" customHeight="1" x14ac:dyDescent="0.2">
      <c r="A268" s="22">
        <f t="shared" si="4"/>
        <v>262</v>
      </c>
      <c r="B268" s="89" t="s">
        <v>1371</v>
      </c>
      <c r="C268" s="29" t="s">
        <v>49</v>
      </c>
      <c r="D268" s="29">
        <v>2017.4</v>
      </c>
      <c r="E268" s="32" t="s">
        <v>966</v>
      </c>
      <c r="F268" s="33">
        <v>779</v>
      </c>
      <c r="G268" s="33">
        <v>2952</v>
      </c>
      <c r="H268" s="34" t="s">
        <v>109</v>
      </c>
      <c r="I268" s="73" t="s">
        <v>235</v>
      </c>
      <c r="J268" s="61"/>
    </row>
    <row r="269" spans="1:10" s="5" customFormat="1" ht="28.5" customHeight="1" x14ac:dyDescent="0.2">
      <c r="A269" s="22">
        <f t="shared" si="4"/>
        <v>263</v>
      </c>
      <c r="B269" s="89" t="s">
        <v>1372</v>
      </c>
      <c r="C269" s="29" t="s">
        <v>49</v>
      </c>
      <c r="D269" s="29">
        <v>2017.4</v>
      </c>
      <c r="E269" s="32" t="s">
        <v>966</v>
      </c>
      <c r="F269" s="33">
        <v>1495</v>
      </c>
      <c r="G269" s="33">
        <v>1481</v>
      </c>
      <c r="H269" s="34" t="s">
        <v>109</v>
      </c>
      <c r="I269" s="73" t="s">
        <v>235</v>
      </c>
      <c r="J269" s="61"/>
    </row>
    <row r="270" spans="1:10" ht="27.75" customHeight="1" x14ac:dyDescent="0.2">
      <c r="A270" s="22">
        <f t="shared" si="4"/>
        <v>264</v>
      </c>
      <c r="B270" s="88" t="s">
        <v>1363</v>
      </c>
      <c r="C270" s="159" t="s">
        <v>378</v>
      </c>
      <c r="D270" s="59">
        <v>2017.4</v>
      </c>
      <c r="E270" s="62" t="s">
        <v>930</v>
      </c>
      <c r="F270" s="63">
        <v>436</v>
      </c>
      <c r="G270" s="63">
        <v>751</v>
      </c>
      <c r="H270" s="64" t="s">
        <v>189</v>
      </c>
      <c r="I270" s="79" t="s">
        <v>235</v>
      </c>
      <c r="J270" s="67"/>
    </row>
    <row r="271" spans="1:10" ht="27.75" customHeight="1" x14ac:dyDescent="0.2">
      <c r="A271" s="22">
        <f t="shared" si="4"/>
        <v>265</v>
      </c>
      <c r="B271" s="88" t="s">
        <v>1365</v>
      </c>
      <c r="C271" s="59" t="s">
        <v>378</v>
      </c>
      <c r="D271" s="59">
        <v>2017.4</v>
      </c>
      <c r="E271" s="62" t="s">
        <v>900</v>
      </c>
      <c r="F271" s="63">
        <v>609</v>
      </c>
      <c r="G271" s="63">
        <v>1217</v>
      </c>
      <c r="H271" s="64" t="s">
        <v>180</v>
      </c>
      <c r="I271" s="79" t="s">
        <v>235</v>
      </c>
      <c r="J271" s="67"/>
    </row>
    <row r="272" spans="1:10" ht="27.75" customHeight="1" x14ac:dyDescent="0.2">
      <c r="A272" s="22">
        <f t="shared" si="4"/>
        <v>266</v>
      </c>
      <c r="B272" s="88" t="s">
        <v>1364</v>
      </c>
      <c r="C272" s="159" t="s">
        <v>378</v>
      </c>
      <c r="D272" s="59">
        <v>2017.4</v>
      </c>
      <c r="E272" s="62" t="s">
        <v>964</v>
      </c>
      <c r="F272" s="63">
        <v>1220</v>
      </c>
      <c r="G272" s="63">
        <v>3079</v>
      </c>
      <c r="H272" s="64" t="s">
        <v>189</v>
      </c>
      <c r="I272" s="79" t="s">
        <v>235</v>
      </c>
      <c r="J272" s="67"/>
    </row>
    <row r="273" spans="1:10" s="5" customFormat="1" ht="28.5" customHeight="1" x14ac:dyDescent="0.2">
      <c r="A273" s="22">
        <f t="shared" si="4"/>
        <v>267</v>
      </c>
      <c r="B273" s="29" t="s">
        <v>1345</v>
      </c>
      <c r="C273" s="29" t="s">
        <v>49</v>
      </c>
      <c r="D273" s="29">
        <v>2017.5</v>
      </c>
      <c r="E273" s="32" t="s">
        <v>882</v>
      </c>
      <c r="F273" s="33">
        <v>654</v>
      </c>
      <c r="G273" s="33">
        <v>1118</v>
      </c>
      <c r="H273" s="34" t="s">
        <v>189</v>
      </c>
      <c r="I273" s="73" t="s">
        <v>235</v>
      </c>
      <c r="J273" s="61"/>
    </row>
    <row r="274" spans="1:10" s="5" customFormat="1" ht="28.5" customHeight="1" x14ac:dyDescent="0.2">
      <c r="A274" s="22">
        <f t="shared" ref="A274:A331" si="5">ROW()-6</f>
        <v>268</v>
      </c>
      <c r="B274" s="29" t="s">
        <v>821</v>
      </c>
      <c r="C274" s="29" t="s">
        <v>49</v>
      </c>
      <c r="D274" s="29">
        <v>2017.5</v>
      </c>
      <c r="E274" s="32" t="s">
        <v>906</v>
      </c>
      <c r="F274" s="33">
        <v>4390</v>
      </c>
      <c r="G274" s="33">
        <v>8552</v>
      </c>
      <c r="H274" s="34" t="s">
        <v>109</v>
      </c>
      <c r="I274" s="73" t="s">
        <v>235</v>
      </c>
      <c r="J274" s="61"/>
    </row>
    <row r="275" spans="1:10" s="5" customFormat="1" ht="28.5" customHeight="1" x14ac:dyDescent="0.2">
      <c r="A275" s="22">
        <f t="shared" si="5"/>
        <v>269</v>
      </c>
      <c r="B275" s="89" t="s">
        <v>840</v>
      </c>
      <c r="C275" s="29" t="s">
        <v>49</v>
      </c>
      <c r="D275" s="29">
        <v>2017.6</v>
      </c>
      <c r="E275" s="32" t="s">
        <v>912</v>
      </c>
      <c r="F275" s="33">
        <v>4962</v>
      </c>
      <c r="G275" s="33">
        <v>8515</v>
      </c>
      <c r="H275" s="34" t="s">
        <v>180</v>
      </c>
      <c r="I275" s="35" t="s">
        <v>235</v>
      </c>
      <c r="J275" s="61"/>
    </row>
    <row r="276" spans="1:10" s="5" customFormat="1" ht="28.5" customHeight="1" x14ac:dyDescent="0.2">
      <c r="A276" s="22">
        <f t="shared" si="5"/>
        <v>270</v>
      </c>
      <c r="B276" s="89" t="s">
        <v>1375</v>
      </c>
      <c r="C276" s="29" t="s">
        <v>49</v>
      </c>
      <c r="D276" s="29">
        <v>2017.7</v>
      </c>
      <c r="E276" s="32" t="s">
        <v>900</v>
      </c>
      <c r="F276" s="33">
        <v>1365</v>
      </c>
      <c r="G276" s="33">
        <v>2557</v>
      </c>
      <c r="H276" s="34" t="s">
        <v>109</v>
      </c>
      <c r="I276" s="35" t="s">
        <v>235</v>
      </c>
      <c r="J276" s="61"/>
    </row>
    <row r="277" spans="1:10" s="5" customFormat="1" ht="28.5" customHeight="1" x14ac:dyDescent="0.2">
      <c r="A277" s="22">
        <f t="shared" si="5"/>
        <v>271</v>
      </c>
      <c r="B277" s="89" t="s">
        <v>861</v>
      </c>
      <c r="C277" s="29" t="s">
        <v>49</v>
      </c>
      <c r="D277" s="29">
        <v>2017.7</v>
      </c>
      <c r="E277" s="32" t="s">
        <v>894</v>
      </c>
      <c r="F277" s="33">
        <v>1780</v>
      </c>
      <c r="G277" s="33">
        <v>2833</v>
      </c>
      <c r="H277" s="34" t="s">
        <v>109</v>
      </c>
      <c r="I277" s="35" t="s">
        <v>235</v>
      </c>
      <c r="J277" s="61"/>
    </row>
    <row r="278" spans="1:10" s="5" customFormat="1" ht="28.5" customHeight="1" x14ac:dyDescent="0.2">
      <c r="A278" s="22">
        <f t="shared" si="5"/>
        <v>272</v>
      </c>
      <c r="B278" s="89" t="s">
        <v>859</v>
      </c>
      <c r="C278" s="29" t="s">
        <v>49</v>
      </c>
      <c r="D278" s="29">
        <v>2017.7</v>
      </c>
      <c r="E278" s="32" t="s">
        <v>891</v>
      </c>
      <c r="F278" s="33">
        <v>2534</v>
      </c>
      <c r="G278" s="33">
        <v>5623</v>
      </c>
      <c r="H278" s="34" t="s">
        <v>109</v>
      </c>
      <c r="I278" s="35" t="s">
        <v>235</v>
      </c>
      <c r="J278" s="61"/>
    </row>
    <row r="279" spans="1:10" s="5" customFormat="1" ht="28.5" customHeight="1" x14ac:dyDescent="0.2">
      <c r="A279" s="22">
        <f t="shared" si="5"/>
        <v>273</v>
      </c>
      <c r="B279" s="89" t="s">
        <v>864</v>
      </c>
      <c r="C279" s="29" t="s">
        <v>49</v>
      </c>
      <c r="D279" s="29">
        <v>2017.7</v>
      </c>
      <c r="E279" s="32" t="s">
        <v>890</v>
      </c>
      <c r="F279" s="33">
        <v>1572</v>
      </c>
      <c r="G279" s="33">
        <v>3009</v>
      </c>
      <c r="H279" s="34" t="s">
        <v>109</v>
      </c>
      <c r="I279" s="35" t="s">
        <v>235</v>
      </c>
      <c r="J279" s="61"/>
    </row>
    <row r="280" spans="1:10" ht="27.75" customHeight="1" x14ac:dyDescent="0.2">
      <c r="A280" s="22">
        <f t="shared" si="5"/>
        <v>274</v>
      </c>
      <c r="B280" s="88" t="s">
        <v>872</v>
      </c>
      <c r="C280" s="59" t="s">
        <v>378</v>
      </c>
      <c r="D280" s="59">
        <v>2017.8</v>
      </c>
      <c r="E280" s="62" t="s">
        <v>880</v>
      </c>
      <c r="F280" s="63">
        <v>1359</v>
      </c>
      <c r="G280" s="63">
        <v>3120</v>
      </c>
      <c r="H280" s="64" t="s">
        <v>6</v>
      </c>
      <c r="I280" s="65" t="s">
        <v>235</v>
      </c>
      <c r="J280" s="67"/>
    </row>
    <row r="281" spans="1:10" s="5" customFormat="1" ht="28.5" customHeight="1" x14ac:dyDescent="0.2">
      <c r="A281" s="22">
        <f t="shared" si="5"/>
        <v>275</v>
      </c>
      <c r="B281" s="89" t="s">
        <v>1380</v>
      </c>
      <c r="C281" s="29" t="s">
        <v>49</v>
      </c>
      <c r="D281" s="29">
        <v>2017.9</v>
      </c>
      <c r="E281" s="32" t="s">
        <v>1314</v>
      </c>
      <c r="F281" s="33">
        <v>301</v>
      </c>
      <c r="G281" s="33">
        <v>618</v>
      </c>
      <c r="H281" s="34" t="s">
        <v>181</v>
      </c>
      <c r="I281" s="35" t="s">
        <v>235</v>
      </c>
      <c r="J281" s="61"/>
    </row>
    <row r="282" spans="1:10" s="7" customFormat="1" ht="28.5" customHeight="1" x14ac:dyDescent="0.2">
      <c r="A282" s="22">
        <f t="shared" si="5"/>
        <v>276</v>
      </c>
      <c r="B282" s="89" t="s">
        <v>1395</v>
      </c>
      <c r="C282" s="29" t="s">
        <v>49</v>
      </c>
      <c r="D282" s="31">
        <v>2017.1</v>
      </c>
      <c r="E282" s="32" t="s">
        <v>1013</v>
      </c>
      <c r="F282" s="33">
        <v>1280</v>
      </c>
      <c r="G282" s="33">
        <v>3473</v>
      </c>
      <c r="H282" s="34" t="s">
        <v>6</v>
      </c>
      <c r="I282" s="35" t="s">
        <v>235</v>
      </c>
      <c r="J282" s="28" t="s">
        <v>2442</v>
      </c>
    </row>
    <row r="283" spans="1:10" s="7" customFormat="1" ht="28.5" customHeight="1" x14ac:dyDescent="0.2">
      <c r="A283" s="22">
        <f t="shared" si="5"/>
        <v>277</v>
      </c>
      <c r="B283" s="89" t="s">
        <v>1405</v>
      </c>
      <c r="C283" s="29" t="s">
        <v>49</v>
      </c>
      <c r="D283" s="29">
        <v>2017.11</v>
      </c>
      <c r="E283" s="32" t="s">
        <v>1413</v>
      </c>
      <c r="F283" s="33">
        <v>2400</v>
      </c>
      <c r="G283" s="33">
        <v>6083</v>
      </c>
      <c r="H283" s="34" t="s">
        <v>180</v>
      </c>
      <c r="I283" s="35" t="s">
        <v>235</v>
      </c>
      <c r="J283" s="61"/>
    </row>
    <row r="284" spans="1:10" s="7" customFormat="1" ht="28.5" customHeight="1" x14ac:dyDescent="0.2">
      <c r="A284" s="22">
        <f t="shared" si="5"/>
        <v>278</v>
      </c>
      <c r="B284" s="89" t="s">
        <v>1442</v>
      </c>
      <c r="C284" s="29" t="s">
        <v>49</v>
      </c>
      <c r="D284" s="29">
        <v>2017.12</v>
      </c>
      <c r="E284" s="90" t="s">
        <v>1425</v>
      </c>
      <c r="F284" s="33">
        <v>1441</v>
      </c>
      <c r="G284" s="33">
        <v>3159</v>
      </c>
      <c r="H284" s="34" t="s">
        <v>189</v>
      </c>
      <c r="I284" s="35" t="s">
        <v>235</v>
      </c>
      <c r="J284" s="50"/>
    </row>
    <row r="285" spans="1:10" s="7" customFormat="1" ht="28.5" customHeight="1" x14ac:dyDescent="0.2">
      <c r="A285" s="22">
        <f t="shared" si="5"/>
        <v>279</v>
      </c>
      <c r="B285" s="89" t="s">
        <v>1432</v>
      </c>
      <c r="C285" s="29" t="s">
        <v>49</v>
      </c>
      <c r="D285" s="29">
        <v>2017.12</v>
      </c>
      <c r="E285" s="90" t="s">
        <v>1433</v>
      </c>
      <c r="F285" s="33">
        <v>722</v>
      </c>
      <c r="G285" s="33">
        <v>1885</v>
      </c>
      <c r="H285" s="34" t="s">
        <v>189</v>
      </c>
      <c r="I285" s="35" t="s">
        <v>235</v>
      </c>
      <c r="J285" s="155"/>
    </row>
    <row r="286" spans="1:10" s="7" customFormat="1" ht="28.5" customHeight="1" x14ac:dyDescent="0.2">
      <c r="A286" s="22">
        <f t="shared" si="5"/>
        <v>280</v>
      </c>
      <c r="B286" s="89" t="s">
        <v>1455</v>
      </c>
      <c r="C286" s="29" t="s">
        <v>49</v>
      </c>
      <c r="D286" s="29">
        <v>2018.1</v>
      </c>
      <c r="E286" s="32" t="s">
        <v>815</v>
      </c>
      <c r="F286" s="33">
        <v>342</v>
      </c>
      <c r="G286" s="33">
        <v>758</v>
      </c>
      <c r="H286" s="34" t="s">
        <v>180</v>
      </c>
      <c r="I286" s="35" t="s">
        <v>235</v>
      </c>
      <c r="J286" s="61"/>
    </row>
    <row r="287" spans="1:10" s="7" customFormat="1" ht="28.5" customHeight="1" x14ac:dyDescent="0.2">
      <c r="A287" s="22">
        <f t="shared" si="5"/>
        <v>281</v>
      </c>
      <c r="B287" s="89" t="s">
        <v>1492</v>
      </c>
      <c r="C287" s="29" t="s">
        <v>49</v>
      </c>
      <c r="D287" s="29">
        <v>2018.3</v>
      </c>
      <c r="E287" s="32" t="s">
        <v>1501</v>
      </c>
      <c r="F287" s="33">
        <v>3329</v>
      </c>
      <c r="G287" s="33">
        <v>5887</v>
      </c>
      <c r="H287" s="34" t="s">
        <v>6</v>
      </c>
      <c r="I287" s="35" t="s">
        <v>188</v>
      </c>
      <c r="J287" s="61"/>
    </row>
    <row r="288" spans="1:10" s="7" customFormat="1" ht="28.5" customHeight="1" x14ac:dyDescent="0.2">
      <c r="A288" s="22">
        <f t="shared" si="5"/>
        <v>282</v>
      </c>
      <c r="B288" s="29" t="s">
        <v>1545</v>
      </c>
      <c r="C288" s="29" t="s">
        <v>49</v>
      </c>
      <c r="D288" s="29">
        <v>2018.5</v>
      </c>
      <c r="E288" s="32" t="s">
        <v>1560</v>
      </c>
      <c r="F288" s="33">
        <v>4182</v>
      </c>
      <c r="G288" s="33">
        <v>7921</v>
      </c>
      <c r="H288" s="34" t="s">
        <v>6</v>
      </c>
      <c r="I288" s="35" t="s">
        <v>1561</v>
      </c>
      <c r="J288" s="61"/>
    </row>
    <row r="289" spans="1:10" ht="27.75" customHeight="1" x14ac:dyDescent="0.2">
      <c r="A289" s="22">
        <f t="shared" si="5"/>
        <v>283</v>
      </c>
      <c r="B289" s="88" t="s">
        <v>1595</v>
      </c>
      <c r="C289" s="159" t="s">
        <v>378</v>
      </c>
      <c r="D289" s="59">
        <v>2018.6</v>
      </c>
      <c r="E289" s="62" t="s">
        <v>1596</v>
      </c>
      <c r="F289" s="63">
        <v>1261</v>
      </c>
      <c r="G289" s="63">
        <v>3821</v>
      </c>
      <c r="H289" s="64" t="s">
        <v>180</v>
      </c>
      <c r="I289" s="65" t="s">
        <v>1592</v>
      </c>
      <c r="J289" s="67"/>
    </row>
    <row r="290" spans="1:10" ht="27.75" customHeight="1" x14ac:dyDescent="0.2">
      <c r="A290" s="22">
        <f t="shared" si="5"/>
        <v>284</v>
      </c>
      <c r="B290" s="172" t="s">
        <v>1602</v>
      </c>
      <c r="C290" s="59" t="s">
        <v>378</v>
      </c>
      <c r="D290" s="172">
        <v>2018.7</v>
      </c>
      <c r="E290" s="173" t="s">
        <v>1611</v>
      </c>
      <c r="F290" s="174">
        <v>3558</v>
      </c>
      <c r="G290" s="174">
        <v>9401</v>
      </c>
      <c r="H290" s="175" t="s">
        <v>1612</v>
      </c>
      <c r="I290" s="176" t="s">
        <v>188</v>
      </c>
      <c r="J290" s="67"/>
    </row>
    <row r="291" spans="1:10" ht="27.75" customHeight="1" x14ac:dyDescent="0.2">
      <c r="A291" s="22">
        <f t="shared" si="5"/>
        <v>285</v>
      </c>
      <c r="B291" s="94" t="s">
        <v>1606</v>
      </c>
      <c r="C291" s="159" t="s">
        <v>378</v>
      </c>
      <c r="D291" s="94">
        <v>2018.7</v>
      </c>
      <c r="E291" s="95" t="s">
        <v>1632</v>
      </c>
      <c r="F291" s="96">
        <v>170</v>
      </c>
      <c r="G291" s="96">
        <v>303</v>
      </c>
      <c r="H291" s="97" t="s">
        <v>108</v>
      </c>
      <c r="I291" s="98" t="s">
        <v>188</v>
      </c>
      <c r="J291" s="67"/>
    </row>
    <row r="292" spans="1:10" ht="27.75" customHeight="1" x14ac:dyDescent="0.2">
      <c r="A292" s="22">
        <f t="shared" si="5"/>
        <v>286</v>
      </c>
      <c r="B292" s="94" t="s">
        <v>1638</v>
      </c>
      <c r="C292" s="59" t="s">
        <v>378</v>
      </c>
      <c r="D292" s="94">
        <v>2018.7</v>
      </c>
      <c r="E292" s="95" t="s">
        <v>1633</v>
      </c>
      <c r="F292" s="96">
        <v>355</v>
      </c>
      <c r="G292" s="96">
        <v>788</v>
      </c>
      <c r="H292" s="97" t="s">
        <v>109</v>
      </c>
      <c r="I292" s="98" t="s">
        <v>188</v>
      </c>
      <c r="J292" s="67"/>
    </row>
    <row r="293" spans="1:10" ht="27.75" customHeight="1" x14ac:dyDescent="0.2">
      <c r="A293" s="22">
        <f t="shared" si="5"/>
        <v>287</v>
      </c>
      <c r="B293" s="94" t="s">
        <v>1639</v>
      </c>
      <c r="C293" s="159" t="s">
        <v>378</v>
      </c>
      <c r="D293" s="94">
        <v>2018.7</v>
      </c>
      <c r="E293" s="95" t="s">
        <v>1633</v>
      </c>
      <c r="F293" s="96">
        <v>2063</v>
      </c>
      <c r="G293" s="96">
        <v>4392</v>
      </c>
      <c r="H293" s="97" t="s">
        <v>109</v>
      </c>
      <c r="I293" s="98" t="s">
        <v>188</v>
      </c>
      <c r="J293" s="67"/>
    </row>
    <row r="294" spans="1:10" ht="27.75" customHeight="1" x14ac:dyDescent="0.2">
      <c r="A294" s="22">
        <f t="shared" si="5"/>
        <v>288</v>
      </c>
      <c r="B294" s="93" t="s">
        <v>1608</v>
      </c>
      <c r="C294" s="59" t="s">
        <v>378</v>
      </c>
      <c r="D294" s="94">
        <v>2018.7</v>
      </c>
      <c r="E294" s="95" t="s">
        <v>1628</v>
      </c>
      <c r="F294" s="96">
        <v>2769</v>
      </c>
      <c r="G294" s="96">
        <v>6877</v>
      </c>
      <c r="H294" s="97" t="s">
        <v>1629</v>
      </c>
      <c r="I294" s="98" t="s">
        <v>188</v>
      </c>
      <c r="J294" s="82"/>
    </row>
    <row r="295" spans="1:10" ht="27.75" customHeight="1" x14ac:dyDescent="0.2">
      <c r="A295" s="22">
        <f t="shared" si="5"/>
        <v>289</v>
      </c>
      <c r="B295" s="59" t="s">
        <v>1705</v>
      </c>
      <c r="C295" s="159" t="s">
        <v>378</v>
      </c>
      <c r="D295" s="59">
        <v>2018.8</v>
      </c>
      <c r="E295" s="99" t="s">
        <v>1652</v>
      </c>
      <c r="F295" s="63">
        <v>2861</v>
      </c>
      <c r="G295" s="63">
        <v>6398</v>
      </c>
      <c r="H295" s="64" t="s">
        <v>1650</v>
      </c>
      <c r="I295" s="65" t="s">
        <v>1646</v>
      </c>
      <c r="J295" s="28"/>
    </row>
    <row r="296" spans="1:10" ht="27.75" customHeight="1" x14ac:dyDescent="0.2">
      <c r="A296" s="22">
        <f t="shared" si="5"/>
        <v>290</v>
      </c>
      <c r="B296" s="59" t="s">
        <v>1685</v>
      </c>
      <c r="C296" s="59" t="s">
        <v>378</v>
      </c>
      <c r="D296" s="59">
        <v>2018.8</v>
      </c>
      <c r="E296" s="99" t="s">
        <v>1653</v>
      </c>
      <c r="F296" s="63">
        <v>1322</v>
      </c>
      <c r="G296" s="63">
        <v>2728</v>
      </c>
      <c r="H296" s="64" t="s">
        <v>1650</v>
      </c>
      <c r="I296" s="65" t="s">
        <v>1646</v>
      </c>
      <c r="J296" s="50"/>
    </row>
    <row r="297" spans="1:10" s="7" customFormat="1" ht="28.5" customHeight="1" x14ac:dyDescent="0.2">
      <c r="A297" s="22">
        <f t="shared" si="5"/>
        <v>291</v>
      </c>
      <c r="B297" s="29" t="s">
        <v>1700</v>
      </c>
      <c r="C297" s="29" t="s">
        <v>49</v>
      </c>
      <c r="D297" s="29">
        <v>2018.8</v>
      </c>
      <c r="E297" s="132" t="s">
        <v>1664</v>
      </c>
      <c r="F297" s="33">
        <v>2165</v>
      </c>
      <c r="G297" s="33">
        <v>4435</v>
      </c>
      <c r="H297" s="34" t="s">
        <v>109</v>
      </c>
      <c r="I297" s="35" t="s">
        <v>188</v>
      </c>
      <c r="J297" s="61"/>
    </row>
    <row r="298" spans="1:10" s="7" customFormat="1" ht="28.5" customHeight="1" x14ac:dyDescent="0.2">
      <c r="A298" s="22">
        <f t="shared" si="5"/>
        <v>292</v>
      </c>
      <c r="B298" s="29" t="s">
        <v>1667</v>
      </c>
      <c r="C298" s="70" t="s">
        <v>49</v>
      </c>
      <c r="D298" s="29">
        <v>2018.9</v>
      </c>
      <c r="E298" s="32" t="s">
        <v>913</v>
      </c>
      <c r="F298" s="101">
        <v>393</v>
      </c>
      <c r="G298" s="101">
        <v>825</v>
      </c>
      <c r="H298" s="102" t="s">
        <v>181</v>
      </c>
      <c r="I298" s="103" t="s">
        <v>235</v>
      </c>
      <c r="J298" s="61"/>
    </row>
    <row r="299" spans="1:10" ht="27.75" customHeight="1" x14ac:dyDescent="0.2">
      <c r="A299" s="22">
        <f t="shared" si="5"/>
        <v>293</v>
      </c>
      <c r="B299" s="59" t="s">
        <v>1710</v>
      </c>
      <c r="C299" s="159" t="s">
        <v>378</v>
      </c>
      <c r="D299" s="59" t="s">
        <v>1707</v>
      </c>
      <c r="E299" s="99" t="s">
        <v>1726</v>
      </c>
      <c r="F299" s="63">
        <v>767</v>
      </c>
      <c r="G299" s="63">
        <v>1558</v>
      </c>
      <c r="H299" s="64" t="s">
        <v>1717</v>
      </c>
      <c r="I299" s="65" t="s">
        <v>1718</v>
      </c>
      <c r="J299" s="28" t="s">
        <v>2443</v>
      </c>
    </row>
    <row r="300" spans="1:10" ht="27.75" customHeight="1" x14ac:dyDescent="0.2">
      <c r="A300" s="22">
        <f t="shared" si="5"/>
        <v>294</v>
      </c>
      <c r="B300" s="59" t="s">
        <v>1772</v>
      </c>
      <c r="C300" s="59" t="s">
        <v>378</v>
      </c>
      <c r="D300" s="59">
        <v>2018.11</v>
      </c>
      <c r="E300" s="62" t="s">
        <v>1771</v>
      </c>
      <c r="F300" s="106">
        <v>1129</v>
      </c>
      <c r="G300" s="106">
        <v>2407</v>
      </c>
      <c r="H300" s="111" t="s">
        <v>109</v>
      </c>
      <c r="I300" s="107" t="s">
        <v>188</v>
      </c>
      <c r="J300" s="28"/>
    </row>
    <row r="301" spans="1:10" s="7" customFormat="1" ht="28.5" customHeight="1" x14ac:dyDescent="0.2">
      <c r="A301" s="22">
        <f t="shared" si="5"/>
        <v>295</v>
      </c>
      <c r="B301" s="29" t="s">
        <v>1797</v>
      </c>
      <c r="C301" s="100" t="s">
        <v>49</v>
      </c>
      <c r="D301" s="29">
        <v>2018.12</v>
      </c>
      <c r="E301" s="131" t="s">
        <v>1798</v>
      </c>
      <c r="F301" s="33">
        <v>253</v>
      </c>
      <c r="G301" s="33">
        <v>425</v>
      </c>
      <c r="H301" s="102" t="s">
        <v>189</v>
      </c>
      <c r="I301" s="103" t="s">
        <v>146</v>
      </c>
      <c r="J301" s="61"/>
    </row>
    <row r="302" spans="1:10" s="7" customFormat="1" ht="28.5" customHeight="1" x14ac:dyDescent="0.2">
      <c r="A302" s="22">
        <f t="shared" si="5"/>
        <v>296</v>
      </c>
      <c r="B302" s="29" t="s">
        <v>1810</v>
      </c>
      <c r="C302" s="100" t="s">
        <v>49</v>
      </c>
      <c r="D302" s="29">
        <v>2018.12</v>
      </c>
      <c r="E302" s="132" t="s">
        <v>880</v>
      </c>
      <c r="F302" s="33">
        <v>797</v>
      </c>
      <c r="G302" s="33">
        <v>1667</v>
      </c>
      <c r="H302" s="102" t="s">
        <v>109</v>
      </c>
      <c r="I302" s="103" t="s">
        <v>146</v>
      </c>
      <c r="J302" s="61"/>
    </row>
    <row r="303" spans="1:10" s="7" customFormat="1" ht="28.5" customHeight="1" x14ac:dyDescent="0.2">
      <c r="A303" s="22">
        <f t="shared" si="5"/>
        <v>297</v>
      </c>
      <c r="B303" s="29" t="s">
        <v>1811</v>
      </c>
      <c r="C303" s="100" t="s">
        <v>49</v>
      </c>
      <c r="D303" s="29">
        <v>2018.12</v>
      </c>
      <c r="E303" s="132" t="s">
        <v>880</v>
      </c>
      <c r="F303" s="33">
        <v>522</v>
      </c>
      <c r="G303" s="33">
        <v>1037</v>
      </c>
      <c r="H303" s="102" t="s">
        <v>109</v>
      </c>
      <c r="I303" s="103" t="s">
        <v>146</v>
      </c>
      <c r="J303" s="61"/>
    </row>
    <row r="304" spans="1:10" s="7" customFormat="1" ht="28.5" customHeight="1" x14ac:dyDescent="0.2">
      <c r="A304" s="22">
        <f t="shared" si="5"/>
        <v>298</v>
      </c>
      <c r="B304" s="23" t="s">
        <v>1827</v>
      </c>
      <c r="C304" s="24" t="s">
        <v>49</v>
      </c>
      <c r="D304" s="140">
        <v>2019.1</v>
      </c>
      <c r="E304" s="24" t="s">
        <v>1398</v>
      </c>
      <c r="F304" s="177">
        <v>4768</v>
      </c>
      <c r="G304" s="177">
        <v>9491</v>
      </c>
      <c r="H304" s="178" t="s">
        <v>181</v>
      </c>
      <c r="I304" s="179" t="s">
        <v>146</v>
      </c>
      <c r="J304" s="61"/>
    </row>
    <row r="305" spans="1:10" s="7" customFormat="1" ht="28.5" customHeight="1" x14ac:dyDescent="0.2">
      <c r="A305" s="22">
        <f t="shared" si="5"/>
        <v>299</v>
      </c>
      <c r="B305" s="23" t="s">
        <v>1843</v>
      </c>
      <c r="C305" s="24" t="s">
        <v>49</v>
      </c>
      <c r="D305" s="140">
        <v>2019.2</v>
      </c>
      <c r="E305" s="23" t="s">
        <v>1678</v>
      </c>
      <c r="F305" s="141">
        <v>290</v>
      </c>
      <c r="G305" s="141">
        <v>532</v>
      </c>
      <c r="H305" s="142" t="s">
        <v>109</v>
      </c>
      <c r="I305" s="143" t="s">
        <v>146</v>
      </c>
      <c r="J305" s="28" t="s">
        <v>2443</v>
      </c>
    </row>
    <row r="306" spans="1:10" s="7" customFormat="1" ht="28.5" customHeight="1" x14ac:dyDescent="0.2">
      <c r="A306" s="22">
        <f t="shared" si="5"/>
        <v>300</v>
      </c>
      <c r="B306" s="36" t="s">
        <v>1847</v>
      </c>
      <c r="C306" s="38" t="s">
        <v>49</v>
      </c>
      <c r="D306" s="180">
        <v>2019.2</v>
      </c>
      <c r="E306" s="36" t="s">
        <v>1854</v>
      </c>
      <c r="F306" s="181">
        <v>650</v>
      </c>
      <c r="G306" s="181">
        <v>1279</v>
      </c>
      <c r="H306" s="182" t="s">
        <v>109</v>
      </c>
      <c r="I306" s="183" t="s">
        <v>146</v>
      </c>
      <c r="J306" s="28"/>
    </row>
    <row r="307" spans="1:10" s="7" customFormat="1" ht="28.5" customHeight="1" x14ac:dyDescent="0.2">
      <c r="A307" s="22">
        <f t="shared" si="5"/>
        <v>301</v>
      </c>
      <c r="B307" s="184" t="s">
        <v>1873</v>
      </c>
      <c r="C307" s="185" t="s">
        <v>49</v>
      </c>
      <c r="D307" s="184">
        <v>2019.3</v>
      </c>
      <c r="E307" s="186" t="s">
        <v>1877</v>
      </c>
      <c r="F307" s="187">
        <v>10113</v>
      </c>
      <c r="G307" s="187">
        <v>19818</v>
      </c>
      <c r="H307" s="188" t="s">
        <v>1871</v>
      </c>
      <c r="I307" s="189" t="s">
        <v>146</v>
      </c>
      <c r="J307" s="28" t="s">
        <v>2447</v>
      </c>
    </row>
    <row r="308" spans="1:10" s="7" customFormat="1" ht="28.5" customHeight="1" x14ac:dyDescent="0.2">
      <c r="A308" s="22">
        <f t="shared" si="5"/>
        <v>302</v>
      </c>
      <c r="B308" s="150" t="s">
        <v>2454</v>
      </c>
      <c r="C308" s="190" t="s">
        <v>49</v>
      </c>
      <c r="D308" s="150">
        <v>2019.3</v>
      </c>
      <c r="E308" s="191" t="s">
        <v>1878</v>
      </c>
      <c r="F308" s="152">
        <v>16374</v>
      </c>
      <c r="G308" s="152">
        <v>36885</v>
      </c>
      <c r="H308" s="192" t="s">
        <v>180</v>
      </c>
      <c r="I308" s="193" t="s">
        <v>146</v>
      </c>
      <c r="J308" s="28"/>
    </row>
    <row r="309" spans="1:10" ht="27.75" customHeight="1" x14ac:dyDescent="0.2">
      <c r="A309" s="22">
        <f t="shared" si="5"/>
        <v>303</v>
      </c>
      <c r="B309" s="59" t="s">
        <v>1890</v>
      </c>
      <c r="C309" s="159" t="s">
        <v>378</v>
      </c>
      <c r="D309" s="59">
        <v>2019.4</v>
      </c>
      <c r="E309" s="109" t="s">
        <v>1902</v>
      </c>
      <c r="F309" s="63">
        <v>1612</v>
      </c>
      <c r="G309" s="63">
        <v>3610</v>
      </c>
      <c r="H309" s="111" t="s">
        <v>181</v>
      </c>
      <c r="I309" s="107" t="s">
        <v>235</v>
      </c>
      <c r="J309" s="28"/>
    </row>
    <row r="310" spans="1:10" ht="27.75" customHeight="1" x14ac:dyDescent="0.2">
      <c r="A310" s="22">
        <f t="shared" si="5"/>
        <v>304</v>
      </c>
      <c r="B310" s="59" t="s">
        <v>1897</v>
      </c>
      <c r="C310" s="59" t="s">
        <v>378</v>
      </c>
      <c r="D310" s="59">
        <v>2019.4</v>
      </c>
      <c r="E310" s="109" t="s">
        <v>1907</v>
      </c>
      <c r="F310" s="63">
        <v>845</v>
      </c>
      <c r="G310" s="63">
        <v>1767</v>
      </c>
      <c r="H310" s="111" t="s">
        <v>236</v>
      </c>
      <c r="I310" s="107" t="s">
        <v>235</v>
      </c>
      <c r="J310" s="28"/>
    </row>
    <row r="311" spans="1:10" s="7" customFormat="1" ht="28.5" customHeight="1" x14ac:dyDescent="0.2">
      <c r="A311" s="22">
        <f t="shared" si="5"/>
        <v>305</v>
      </c>
      <c r="B311" s="150" t="s">
        <v>1943</v>
      </c>
      <c r="C311" s="190" t="s">
        <v>49</v>
      </c>
      <c r="D311" s="150">
        <v>2019.6</v>
      </c>
      <c r="E311" s="191" t="s">
        <v>1936</v>
      </c>
      <c r="F311" s="152">
        <v>4168</v>
      </c>
      <c r="G311" s="152">
        <v>9571</v>
      </c>
      <c r="H311" s="192" t="s">
        <v>1888</v>
      </c>
      <c r="I311" s="193" t="s">
        <v>146</v>
      </c>
      <c r="J311" s="28" t="s">
        <v>2443</v>
      </c>
    </row>
    <row r="312" spans="1:10" s="7" customFormat="1" ht="28.5" customHeight="1" x14ac:dyDescent="0.2">
      <c r="A312" s="22">
        <f t="shared" si="5"/>
        <v>306</v>
      </c>
      <c r="B312" s="150" t="s">
        <v>1947</v>
      </c>
      <c r="C312" s="190" t="s">
        <v>49</v>
      </c>
      <c r="D312" s="150">
        <v>2019.6</v>
      </c>
      <c r="E312" s="191" t="s">
        <v>1935</v>
      </c>
      <c r="F312" s="152">
        <v>678</v>
      </c>
      <c r="G312" s="152">
        <v>1560</v>
      </c>
      <c r="H312" s="192" t="s">
        <v>1888</v>
      </c>
      <c r="I312" s="193" t="s">
        <v>146</v>
      </c>
      <c r="J312" s="28" t="s">
        <v>2442</v>
      </c>
    </row>
    <row r="313" spans="1:10" s="7" customFormat="1" ht="28.5" customHeight="1" x14ac:dyDescent="0.2">
      <c r="A313" s="22">
        <f t="shared" si="5"/>
        <v>307</v>
      </c>
      <c r="B313" s="150" t="s">
        <v>1966</v>
      </c>
      <c r="C313" s="190" t="s">
        <v>49</v>
      </c>
      <c r="D313" s="150">
        <v>2019.7</v>
      </c>
      <c r="E313" s="191" t="s">
        <v>1962</v>
      </c>
      <c r="F313" s="152">
        <v>14385</v>
      </c>
      <c r="G313" s="152">
        <v>24275</v>
      </c>
      <c r="H313" s="192" t="s">
        <v>1888</v>
      </c>
      <c r="I313" s="193" t="s">
        <v>146</v>
      </c>
      <c r="J313" s="28"/>
    </row>
    <row r="314" spans="1:10" s="7" customFormat="1" ht="28.5" customHeight="1" x14ac:dyDescent="0.2">
      <c r="A314" s="22">
        <f t="shared" si="5"/>
        <v>308</v>
      </c>
      <c r="B314" s="150" t="s">
        <v>1967</v>
      </c>
      <c r="C314" s="190" t="s">
        <v>49</v>
      </c>
      <c r="D314" s="150">
        <v>2019.7</v>
      </c>
      <c r="E314" s="191" t="s">
        <v>1961</v>
      </c>
      <c r="F314" s="152">
        <v>5124</v>
      </c>
      <c r="G314" s="152">
        <v>12226</v>
      </c>
      <c r="H314" s="192" t="s">
        <v>1888</v>
      </c>
      <c r="I314" s="193" t="s">
        <v>146</v>
      </c>
      <c r="J314" s="28"/>
    </row>
    <row r="315" spans="1:10" s="7" customFormat="1" ht="28.5" customHeight="1" x14ac:dyDescent="0.2">
      <c r="A315" s="22">
        <f t="shared" si="5"/>
        <v>309</v>
      </c>
      <c r="B315" s="150" t="s">
        <v>1971</v>
      </c>
      <c r="C315" s="190" t="s">
        <v>49</v>
      </c>
      <c r="D315" s="150">
        <v>2019.7</v>
      </c>
      <c r="E315" s="191" t="s">
        <v>1900</v>
      </c>
      <c r="F315" s="152">
        <v>2782</v>
      </c>
      <c r="G315" s="152">
        <v>6788</v>
      </c>
      <c r="H315" s="192" t="s">
        <v>1888</v>
      </c>
      <c r="I315" s="193" t="s">
        <v>146</v>
      </c>
      <c r="J315" s="28"/>
    </row>
    <row r="316" spans="1:10" s="7" customFormat="1" ht="28.5" customHeight="1" x14ac:dyDescent="0.2">
      <c r="A316" s="22">
        <f t="shared" si="5"/>
        <v>310</v>
      </c>
      <c r="B316" s="150" t="s">
        <v>1968</v>
      </c>
      <c r="C316" s="190" t="s">
        <v>49</v>
      </c>
      <c r="D316" s="150">
        <v>2019.7</v>
      </c>
      <c r="E316" s="191" t="s">
        <v>1959</v>
      </c>
      <c r="F316" s="152">
        <v>1034</v>
      </c>
      <c r="G316" s="152">
        <v>2053</v>
      </c>
      <c r="H316" s="192" t="s">
        <v>1888</v>
      </c>
      <c r="I316" s="193" t="s">
        <v>146</v>
      </c>
      <c r="J316" s="28" t="s">
        <v>2442</v>
      </c>
    </row>
    <row r="317" spans="1:10" s="7" customFormat="1" ht="28.5" customHeight="1" x14ac:dyDescent="0.2">
      <c r="A317" s="22">
        <f t="shared" si="5"/>
        <v>311</v>
      </c>
      <c r="B317" s="150" t="s">
        <v>1969</v>
      </c>
      <c r="C317" s="190" t="s">
        <v>49</v>
      </c>
      <c r="D317" s="150">
        <v>2019.7</v>
      </c>
      <c r="E317" s="191" t="s">
        <v>1907</v>
      </c>
      <c r="F317" s="152">
        <v>373</v>
      </c>
      <c r="G317" s="152">
        <v>774</v>
      </c>
      <c r="H317" s="192" t="s">
        <v>181</v>
      </c>
      <c r="I317" s="193" t="s">
        <v>1970</v>
      </c>
      <c r="J317" s="28"/>
    </row>
    <row r="318" spans="1:10" s="7" customFormat="1" ht="28.5" customHeight="1" x14ac:dyDescent="0.2">
      <c r="A318" s="22">
        <f t="shared" si="5"/>
        <v>312</v>
      </c>
      <c r="B318" s="150" t="s">
        <v>1976</v>
      </c>
      <c r="C318" s="190" t="s">
        <v>49</v>
      </c>
      <c r="D318" s="150">
        <v>2019.8</v>
      </c>
      <c r="E318" s="191" t="s">
        <v>1984</v>
      </c>
      <c r="F318" s="152">
        <v>10173</v>
      </c>
      <c r="G318" s="152">
        <v>18784</v>
      </c>
      <c r="H318" s="192" t="s">
        <v>1888</v>
      </c>
      <c r="I318" s="193" t="s">
        <v>146</v>
      </c>
      <c r="J318" s="28"/>
    </row>
    <row r="319" spans="1:10" s="7" customFormat="1" ht="28.5" customHeight="1" x14ac:dyDescent="0.2">
      <c r="A319" s="22">
        <f t="shared" si="5"/>
        <v>313</v>
      </c>
      <c r="B319" s="150" t="s">
        <v>2004</v>
      </c>
      <c r="C319" s="190" t="s">
        <v>49</v>
      </c>
      <c r="D319" s="150">
        <v>2019.9</v>
      </c>
      <c r="E319" s="191" t="s">
        <v>2006</v>
      </c>
      <c r="F319" s="152">
        <v>3162</v>
      </c>
      <c r="G319" s="152">
        <v>7707</v>
      </c>
      <c r="H319" s="192" t="s">
        <v>181</v>
      </c>
      <c r="I319" s="193" t="s">
        <v>235</v>
      </c>
      <c r="J319" s="28" t="s">
        <v>2443</v>
      </c>
    </row>
    <row r="320" spans="1:10" ht="27.75" customHeight="1" x14ac:dyDescent="0.2">
      <c r="A320" s="22">
        <f t="shared" si="5"/>
        <v>314</v>
      </c>
      <c r="B320" s="59" t="s">
        <v>1994</v>
      </c>
      <c r="C320" s="159" t="s">
        <v>378</v>
      </c>
      <c r="D320" s="59">
        <v>2019.9</v>
      </c>
      <c r="E320" s="109" t="s">
        <v>2015</v>
      </c>
      <c r="F320" s="63">
        <v>617</v>
      </c>
      <c r="G320" s="63">
        <v>1608</v>
      </c>
      <c r="H320" s="111" t="s">
        <v>181</v>
      </c>
      <c r="I320" s="107" t="s">
        <v>235</v>
      </c>
      <c r="J320" s="28"/>
    </row>
    <row r="321" spans="1:10" s="7" customFormat="1" ht="28.5" customHeight="1" x14ac:dyDescent="0.2">
      <c r="A321" s="22">
        <f t="shared" si="5"/>
        <v>315</v>
      </c>
      <c r="B321" s="150" t="s">
        <v>2029</v>
      </c>
      <c r="C321" s="190" t="s">
        <v>49</v>
      </c>
      <c r="D321" s="194">
        <v>2019.1</v>
      </c>
      <c r="E321" s="191" t="s">
        <v>1900</v>
      </c>
      <c r="F321" s="152">
        <v>841</v>
      </c>
      <c r="G321" s="152">
        <v>2183</v>
      </c>
      <c r="H321" s="192" t="s">
        <v>181</v>
      </c>
      <c r="I321" s="193" t="s">
        <v>235</v>
      </c>
      <c r="J321" s="28"/>
    </row>
    <row r="322" spans="1:10" s="7" customFormat="1" ht="28.5" customHeight="1" x14ac:dyDescent="0.2">
      <c r="A322" s="22">
        <f t="shared" si="5"/>
        <v>316</v>
      </c>
      <c r="B322" s="150" t="s">
        <v>2030</v>
      </c>
      <c r="C322" s="190" t="s">
        <v>49</v>
      </c>
      <c r="D322" s="194">
        <v>2019.1</v>
      </c>
      <c r="E322" s="191" t="s">
        <v>2032</v>
      </c>
      <c r="F322" s="152">
        <v>188</v>
      </c>
      <c r="G322" s="152">
        <v>413</v>
      </c>
      <c r="H322" s="192" t="s">
        <v>181</v>
      </c>
      <c r="I322" s="193" t="s">
        <v>235</v>
      </c>
      <c r="J322" s="28" t="s">
        <v>2442</v>
      </c>
    </row>
    <row r="323" spans="1:10" s="7" customFormat="1" ht="28.5" customHeight="1" x14ac:dyDescent="0.2">
      <c r="A323" s="22">
        <f t="shared" si="5"/>
        <v>317</v>
      </c>
      <c r="B323" s="150" t="s">
        <v>2055</v>
      </c>
      <c r="C323" s="190" t="s">
        <v>49</v>
      </c>
      <c r="D323" s="150">
        <v>2019.11</v>
      </c>
      <c r="E323" s="191" t="s">
        <v>2042</v>
      </c>
      <c r="F323" s="152">
        <v>1149</v>
      </c>
      <c r="G323" s="152">
        <v>2365</v>
      </c>
      <c r="H323" s="192" t="s">
        <v>181</v>
      </c>
      <c r="I323" s="193" t="s">
        <v>235</v>
      </c>
      <c r="J323" s="82"/>
    </row>
    <row r="324" spans="1:10" s="7" customFormat="1" ht="28.5" customHeight="1" x14ac:dyDescent="0.2">
      <c r="A324" s="22">
        <f t="shared" si="5"/>
        <v>318</v>
      </c>
      <c r="B324" s="150" t="s">
        <v>2080</v>
      </c>
      <c r="C324" s="190" t="s">
        <v>49</v>
      </c>
      <c r="D324" s="150">
        <v>2019.12</v>
      </c>
      <c r="E324" s="191" t="s">
        <v>2065</v>
      </c>
      <c r="F324" s="152">
        <v>693</v>
      </c>
      <c r="G324" s="152">
        <v>1568</v>
      </c>
      <c r="H324" s="192" t="s">
        <v>181</v>
      </c>
      <c r="I324" s="193" t="s">
        <v>235</v>
      </c>
      <c r="J324" s="50"/>
    </row>
    <row r="325" spans="1:10" ht="27.75" customHeight="1" x14ac:dyDescent="0.2">
      <c r="A325" s="22">
        <f t="shared" si="5"/>
        <v>319</v>
      </c>
      <c r="B325" s="59" t="s">
        <v>2275</v>
      </c>
      <c r="C325" s="59" t="s">
        <v>378</v>
      </c>
      <c r="D325" s="59">
        <v>2020.3</v>
      </c>
      <c r="E325" s="109" t="s">
        <v>1900</v>
      </c>
      <c r="F325" s="63">
        <v>3411</v>
      </c>
      <c r="G325" s="63">
        <v>7848</v>
      </c>
      <c r="H325" s="111" t="s">
        <v>181</v>
      </c>
      <c r="I325" s="107" t="s">
        <v>235</v>
      </c>
      <c r="J325" s="50"/>
    </row>
    <row r="326" spans="1:10" ht="27.75" customHeight="1" x14ac:dyDescent="0.2">
      <c r="A326" s="22">
        <f t="shared" si="5"/>
        <v>320</v>
      </c>
      <c r="B326" s="59" t="s">
        <v>2276</v>
      </c>
      <c r="C326" s="159" t="s">
        <v>378</v>
      </c>
      <c r="D326" s="59">
        <v>2020.3</v>
      </c>
      <c r="E326" s="109" t="s">
        <v>2279</v>
      </c>
      <c r="F326" s="63">
        <v>6097</v>
      </c>
      <c r="G326" s="63">
        <v>10460</v>
      </c>
      <c r="H326" s="111" t="s">
        <v>181</v>
      </c>
      <c r="I326" s="107" t="s">
        <v>235</v>
      </c>
      <c r="J326" s="50"/>
    </row>
    <row r="327" spans="1:10" ht="27.75" customHeight="1" x14ac:dyDescent="0.2">
      <c r="A327" s="22">
        <f t="shared" si="5"/>
        <v>321</v>
      </c>
      <c r="B327" s="59" t="s">
        <v>2321</v>
      </c>
      <c r="C327" s="108" t="s">
        <v>2322</v>
      </c>
      <c r="D327" s="59">
        <v>2020.4</v>
      </c>
      <c r="E327" s="109" t="s">
        <v>2070</v>
      </c>
      <c r="F327" s="63">
        <v>3524</v>
      </c>
      <c r="G327" s="63">
        <v>6172</v>
      </c>
      <c r="H327" s="111" t="s">
        <v>181</v>
      </c>
      <c r="I327" s="107" t="s">
        <v>235</v>
      </c>
      <c r="J327" s="28" t="s">
        <v>2443</v>
      </c>
    </row>
    <row r="328" spans="1:10" ht="27.75" customHeight="1" x14ac:dyDescent="0.2">
      <c r="A328" s="22">
        <f t="shared" si="5"/>
        <v>322</v>
      </c>
      <c r="B328" s="59" t="s">
        <v>2323</v>
      </c>
      <c r="C328" s="108" t="s">
        <v>2322</v>
      </c>
      <c r="D328" s="59">
        <v>2020.4</v>
      </c>
      <c r="E328" s="109" t="s">
        <v>2324</v>
      </c>
      <c r="F328" s="63">
        <v>1281</v>
      </c>
      <c r="G328" s="63">
        <v>2668</v>
      </c>
      <c r="H328" s="111" t="s">
        <v>181</v>
      </c>
      <c r="I328" s="107" t="s">
        <v>235</v>
      </c>
      <c r="J328" s="28" t="s">
        <v>2443</v>
      </c>
    </row>
    <row r="329" spans="1:10" ht="27.75" customHeight="1" x14ac:dyDescent="0.2">
      <c r="A329" s="22">
        <f t="shared" si="5"/>
        <v>323</v>
      </c>
      <c r="B329" s="59" t="s">
        <v>2325</v>
      </c>
      <c r="C329" s="108" t="s">
        <v>2322</v>
      </c>
      <c r="D329" s="59">
        <v>2020.4</v>
      </c>
      <c r="E329" s="109" t="s">
        <v>2326</v>
      </c>
      <c r="F329" s="63">
        <v>1888</v>
      </c>
      <c r="G329" s="63">
        <v>4253</v>
      </c>
      <c r="H329" s="111" t="s">
        <v>181</v>
      </c>
      <c r="I329" s="107" t="s">
        <v>235</v>
      </c>
      <c r="J329" s="28"/>
    </row>
    <row r="330" spans="1:10" ht="27.75" customHeight="1" x14ac:dyDescent="0.2">
      <c r="A330" s="22">
        <f t="shared" si="5"/>
        <v>324</v>
      </c>
      <c r="B330" s="59" t="s">
        <v>2327</v>
      </c>
      <c r="C330" s="108" t="s">
        <v>2322</v>
      </c>
      <c r="D330" s="59">
        <v>2020.4</v>
      </c>
      <c r="E330" s="109" t="s">
        <v>1900</v>
      </c>
      <c r="F330" s="63">
        <v>5561</v>
      </c>
      <c r="G330" s="63">
        <v>10503</v>
      </c>
      <c r="H330" s="111" t="s">
        <v>2072</v>
      </c>
      <c r="I330" s="107" t="s">
        <v>235</v>
      </c>
      <c r="J330" s="28"/>
    </row>
    <row r="331" spans="1:10" ht="27.6" customHeight="1" x14ac:dyDescent="0.2">
      <c r="A331" s="22">
        <f t="shared" si="5"/>
        <v>325</v>
      </c>
      <c r="B331" s="59" t="s">
        <v>2328</v>
      </c>
      <c r="C331" s="108" t="s">
        <v>2322</v>
      </c>
      <c r="D331" s="59">
        <v>2020.4</v>
      </c>
      <c r="E331" s="109" t="s">
        <v>1900</v>
      </c>
      <c r="F331" s="63">
        <v>4352</v>
      </c>
      <c r="G331" s="63">
        <v>12899</v>
      </c>
      <c r="H331" s="111" t="s">
        <v>181</v>
      </c>
      <c r="I331" s="107" t="s">
        <v>235</v>
      </c>
      <c r="J331" s="28"/>
    </row>
    <row r="332" spans="1:10" ht="27.75" customHeight="1" x14ac:dyDescent="0.2">
      <c r="A332" s="195">
        <f>ROW()-6</f>
        <v>326</v>
      </c>
      <c r="B332" s="59" t="s">
        <v>2352</v>
      </c>
      <c r="C332" s="108" t="s">
        <v>2322</v>
      </c>
      <c r="D332" s="59">
        <v>2020.5</v>
      </c>
      <c r="E332" s="109" t="s">
        <v>2353</v>
      </c>
      <c r="F332" s="63">
        <v>2415</v>
      </c>
      <c r="G332" s="63">
        <v>4783</v>
      </c>
      <c r="H332" s="111" t="s">
        <v>181</v>
      </c>
      <c r="I332" s="107" t="s">
        <v>235</v>
      </c>
      <c r="J332" s="28"/>
    </row>
    <row r="333" spans="1:10" ht="27.75" customHeight="1" x14ac:dyDescent="0.2">
      <c r="A333" s="195">
        <f t="shared" ref="A333:A344" si="6">ROW()-6</f>
        <v>327</v>
      </c>
      <c r="B333" s="196" t="s">
        <v>2369</v>
      </c>
      <c r="C333" s="108" t="s">
        <v>2322</v>
      </c>
      <c r="D333" s="59">
        <v>2020.6</v>
      </c>
      <c r="E333" s="109" t="s">
        <v>2006</v>
      </c>
      <c r="F333" s="63">
        <v>1368</v>
      </c>
      <c r="G333" s="63">
        <v>1814</v>
      </c>
      <c r="H333" s="111" t="s">
        <v>181</v>
      </c>
      <c r="I333" s="111" t="s">
        <v>235</v>
      </c>
      <c r="J333" s="28"/>
    </row>
    <row r="334" spans="1:10" ht="27.75" customHeight="1" x14ac:dyDescent="0.2">
      <c r="A334" s="195">
        <f t="shared" si="6"/>
        <v>328</v>
      </c>
      <c r="B334" s="196" t="s">
        <v>2370</v>
      </c>
      <c r="C334" s="108" t="s">
        <v>2322</v>
      </c>
      <c r="D334" s="59">
        <v>2020.6</v>
      </c>
      <c r="E334" s="109" t="s">
        <v>2044</v>
      </c>
      <c r="F334" s="63">
        <v>1470</v>
      </c>
      <c r="G334" s="63">
        <v>3227</v>
      </c>
      <c r="H334" s="111" t="s">
        <v>181</v>
      </c>
      <c r="I334" s="111" t="s">
        <v>235</v>
      </c>
      <c r="J334" s="28" t="s">
        <v>2445</v>
      </c>
    </row>
    <row r="335" spans="1:10" ht="27.75" customHeight="1" x14ac:dyDescent="0.2">
      <c r="A335" s="195">
        <f t="shared" si="6"/>
        <v>329</v>
      </c>
      <c r="B335" s="196" t="s">
        <v>2371</v>
      </c>
      <c r="C335" s="108" t="s">
        <v>2322</v>
      </c>
      <c r="D335" s="59">
        <v>2020.6</v>
      </c>
      <c r="E335" s="109" t="s">
        <v>2372</v>
      </c>
      <c r="F335" s="63">
        <v>1636</v>
      </c>
      <c r="G335" s="63">
        <v>2613</v>
      </c>
      <c r="H335" s="111" t="s">
        <v>181</v>
      </c>
      <c r="I335" s="111" t="s">
        <v>235</v>
      </c>
      <c r="J335" s="28"/>
    </row>
    <row r="336" spans="1:10" ht="27.75" customHeight="1" x14ac:dyDescent="0.2">
      <c r="A336" s="195">
        <f t="shared" si="6"/>
        <v>330</v>
      </c>
      <c r="B336" s="196" t="s">
        <v>2373</v>
      </c>
      <c r="C336" s="108" t="s">
        <v>2322</v>
      </c>
      <c r="D336" s="59">
        <v>2020.6</v>
      </c>
      <c r="E336" s="109" t="s">
        <v>2068</v>
      </c>
      <c r="F336" s="63">
        <v>976</v>
      </c>
      <c r="G336" s="63">
        <v>1528</v>
      </c>
      <c r="H336" s="111" t="s">
        <v>181</v>
      </c>
      <c r="I336" s="111" t="s">
        <v>235</v>
      </c>
      <c r="J336" s="28" t="s">
        <v>2443</v>
      </c>
    </row>
    <row r="337" spans="1:10" ht="27.6" customHeight="1" x14ac:dyDescent="0.2">
      <c r="A337" s="195">
        <f t="shared" si="6"/>
        <v>331</v>
      </c>
      <c r="B337" s="196" t="s">
        <v>2374</v>
      </c>
      <c r="C337" s="108" t="s">
        <v>2322</v>
      </c>
      <c r="D337" s="59">
        <v>2020.6</v>
      </c>
      <c r="E337" s="109" t="s">
        <v>2375</v>
      </c>
      <c r="F337" s="63">
        <v>1211</v>
      </c>
      <c r="G337" s="63">
        <v>2617</v>
      </c>
      <c r="H337" s="111" t="s">
        <v>181</v>
      </c>
      <c r="I337" s="111" t="s">
        <v>235</v>
      </c>
      <c r="J337" s="28"/>
    </row>
    <row r="338" spans="1:10" ht="27.6" customHeight="1" x14ac:dyDescent="0.2">
      <c r="A338" s="195">
        <f t="shared" si="6"/>
        <v>332</v>
      </c>
      <c r="B338" s="196" t="s">
        <v>2389</v>
      </c>
      <c r="C338" s="108" t="s">
        <v>2322</v>
      </c>
      <c r="D338" s="59">
        <v>2020.7</v>
      </c>
      <c r="E338" s="109" t="s">
        <v>1913</v>
      </c>
      <c r="F338" s="63">
        <v>1938</v>
      </c>
      <c r="G338" s="63">
        <v>4566</v>
      </c>
      <c r="H338" s="111" t="s">
        <v>2422</v>
      </c>
      <c r="I338" s="111" t="s">
        <v>235</v>
      </c>
      <c r="J338" s="28" t="s">
        <v>2443</v>
      </c>
    </row>
    <row r="339" spans="1:10" ht="27.75" customHeight="1" x14ac:dyDescent="0.2">
      <c r="A339" s="195">
        <f t="shared" si="6"/>
        <v>333</v>
      </c>
      <c r="B339" s="196" t="s">
        <v>2388</v>
      </c>
      <c r="C339" s="108" t="s">
        <v>2322</v>
      </c>
      <c r="D339" s="59">
        <v>2020.7</v>
      </c>
      <c r="E339" s="109" t="s">
        <v>2390</v>
      </c>
      <c r="F339" s="63">
        <v>552</v>
      </c>
      <c r="G339" s="63">
        <v>1092</v>
      </c>
      <c r="H339" s="111" t="s">
        <v>2425</v>
      </c>
      <c r="I339" s="111" t="s">
        <v>235</v>
      </c>
      <c r="J339" s="28"/>
    </row>
    <row r="340" spans="1:10" ht="27.75" customHeight="1" x14ac:dyDescent="0.2">
      <c r="A340" s="195">
        <f t="shared" si="6"/>
        <v>334</v>
      </c>
      <c r="B340" s="196" t="s">
        <v>2428</v>
      </c>
      <c r="C340" s="108" t="s">
        <v>2322</v>
      </c>
      <c r="D340" s="59">
        <v>2020.8</v>
      </c>
      <c r="E340" s="109" t="s">
        <v>2429</v>
      </c>
      <c r="F340" s="63">
        <v>1688</v>
      </c>
      <c r="G340" s="63">
        <v>2677</v>
      </c>
      <c r="H340" s="111" t="s">
        <v>181</v>
      </c>
      <c r="I340" s="111" t="s">
        <v>235</v>
      </c>
      <c r="J340" s="28" t="s">
        <v>2443</v>
      </c>
    </row>
    <row r="341" spans="1:10" ht="27.75" customHeight="1" x14ac:dyDescent="0.2">
      <c r="A341" s="195">
        <f t="shared" si="6"/>
        <v>335</v>
      </c>
      <c r="B341" s="196" t="s">
        <v>2430</v>
      </c>
      <c r="C341" s="108" t="s">
        <v>2322</v>
      </c>
      <c r="D341" s="59">
        <v>2020.8</v>
      </c>
      <c r="E341" s="109" t="s">
        <v>2431</v>
      </c>
      <c r="F341" s="63">
        <v>5481</v>
      </c>
      <c r="G341" s="63">
        <v>13317</v>
      </c>
      <c r="H341" s="111" t="s">
        <v>2072</v>
      </c>
      <c r="I341" s="111" t="s">
        <v>235</v>
      </c>
      <c r="J341" s="28"/>
    </row>
    <row r="342" spans="1:10" ht="27.75" customHeight="1" x14ac:dyDescent="0.2">
      <c r="A342" s="195">
        <f t="shared" si="6"/>
        <v>336</v>
      </c>
      <c r="B342" s="196" t="s">
        <v>2432</v>
      </c>
      <c r="C342" s="108" t="s">
        <v>2322</v>
      </c>
      <c r="D342" s="59">
        <v>2020.8</v>
      </c>
      <c r="E342" s="109" t="s">
        <v>2433</v>
      </c>
      <c r="F342" s="63">
        <v>782</v>
      </c>
      <c r="G342" s="63">
        <v>1467</v>
      </c>
      <c r="H342" s="111" t="s">
        <v>2072</v>
      </c>
      <c r="I342" s="111" t="s">
        <v>235</v>
      </c>
      <c r="J342" s="28"/>
    </row>
    <row r="343" spans="1:10" ht="27.75" customHeight="1" x14ac:dyDescent="0.2">
      <c r="A343" s="195">
        <f t="shared" si="6"/>
        <v>337</v>
      </c>
      <c r="B343" s="196" t="s">
        <v>2455</v>
      </c>
      <c r="C343" s="108" t="s">
        <v>2322</v>
      </c>
      <c r="D343" s="59">
        <v>2020.9</v>
      </c>
      <c r="E343" s="109" t="s">
        <v>1024</v>
      </c>
      <c r="F343" s="63">
        <v>816</v>
      </c>
      <c r="G343" s="63">
        <v>1846</v>
      </c>
      <c r="H343" s="111" t="s">
        <v>236</v>
      </c>
      <c r="I343" s="111" t="s">
        <v>235</v>
      </c>
      <c r="J343" s="28" t="s">
        <v>2443</v>
      </c>
    </row>
    <row r="344" spans="1:10" ht="27.75" customHeight="1" x14ac:dyDescent="0.2">
      <c r="A344" s="195">
        <f t="shared" si="6"/>
        <v>338</v>
      </c>
      <c r="B344" s="196" t="s">
        <v>2489</v>
      </c>
      <c r="C344" s="108" t="s">
        <v>2322</v>
      </c>
      <c r="D344" s="59" t="s">
        <v>2484</v>
      </c>
      <c r="E344" s="109" t="s">
        <v>2490</v>
      </c>
      <c r="F344" s="63">
        <v>5347</v>
      </c>
      <c r="G344" s="63">
        <v>10858</v>
      </c>
      <c r="H344" s="111" t="s">
        <v>181</v>
      </c>
      <c r="I344" s="111" t="s">
        <v>235</v>
      </c>
      <c r="J344" s="28" t="s">
        <v>2443</v>
      </c>
    </row>
    <row r="345" spans="1:10" s="5" customFormat="1" ht="28.5" customHeight="1" x14ac:dyDescent="0.2">
      <c r="A345" s="330" t="s">
        <v>2307</v>
      </c>
      <c r="B345" s="331"/>
      <c r="C345" s="331"/>
      <c r="D345" s="331"/>
      <c r="E345" s="331"/>
      <c r="F345" s="331"/>
      <c r="G345" s="331"/>
      <c r="H345" s="331"/>
      <c r="I345" s="331"/>
      <c r="J345" s="332"/>
    </row>
    <row r="346" spans="1:10" ht="27.75" customHeight="1" x14ac:dyDescent="0.2">
      <c r="A346" s="22">
        <f>ROW()-7</f>
        <v>339</v>
      </c>
      <c r="B346" s="52" t="s">
        <v>92</v>
      </c>
      <c r="C346" s="52" t="s">
        <v>98</v>
      </c>
      <c r="D346" s="52">
        <v>2005.9</v>
      </c>
      <c r="E346" s="53" t="s">
        <v>1154</v>
      </c>
      <c r="F346" s="54">
        <v>4209</v>
      </c>
      <c r="G346" s="54">
        <v>14192</v>
      </c>
      <c r="H346" s="55" t="s">
        <v>9</v>
      </c>
      <c r="I346" s="56" t="s">
        <v>235</v>
      </c>
      <c r="J346" s="50"/>
    </row>
    <row r="347" spans="1:10" s="5" customFormat="1" ht="28.5" customHeight="1" x14ac:dyDescent="0.2">
      <c r="A347" s="22">
        <f t="shared" ref="A347:A370" si="7">ROW()-7</f>
        <v>340</v>
      </c>
      <c r="B347" s="23" t="s">
        <v>219</v>
      </c>
      <c r="C347" s="29" t="s">
        <v>2102</v>
      </c>
      <c r="D347" s="29">
        <v>2010.7</v>
      </c>
      <c r="E347" s="24" t="s">
        <v>1224</v>
      </c>
      <c r="F347" s="25">
        <v>1385</v>
      </c>
      <c r="G347" s="25">
        <v>2630</v>
      </c>
      <c r="H347" s="30" t="s">
        <v>6</v>
      </c>
      <c r="I347" s="27" t="s">
        <v>235</v>
      </c>
      <c r="J347" s="49"/>
    </row>
    <row r="348" spans="1:10" s="5" customFormat="1" ht="28.5" customHeight="1" x14ac:dyDescent="0.2">
      <c r="A348" s="22">
        <f t="shared" si="7"/>
        <v>341</v>
      </c>
      <c r="B348" s="23" t="s">
        <v>152</v>
      </c>
      <c r="C348" s="29" t="s">
        <v>2102</v>
      </c>
      <c r="D348" s="31">
        <v>2010.1</v>
      </c>
      <c r="E348" s="24" t="s">
        <v>1175</v>
      </c>
      <c r="F348" s="25">
        <v>136</v>
      </c>
      <c r="G348" s="25">
        <v>200</v>
      </c>
      <c r="H348" s="197" t="s">
        <v>124</v>
      </c>
      <c r="I348" s="198" t="s">
        <v>235</v>
      </c>
      <c r="J348" s="50"/>
    </row>
    <row r="349" spans="1:10" s="5" customFormat="1" ht="28.5" customHeight="1" x14ac:dyDescent="0.2">
      <c r="A349" s="22">
        <f t="shared" si="7"/>
        <v>342</v>
      </c>
      <c r="B349" s="23" t="s">
        <v>183</v>
      </c>
      <c r="C349" s="29" t="s">
        <v>2102</v>
      </c>
      <c r="D349" s="29">
        <v>2011.6</v>
      </c>
      <c r="E349" s="24" t="s">
        <v>1251</v>
      </c>
      <c r="F349" s="25">
        <v>1452</v>
      </c>
      <c r="G349" s="25">
        <v>3095</v>
      </c>
      <c r="H349" s="30" t="s">
        <v>124</v>
      </c>
      <c r="I349" s="27" t="s">
        <v>235</v>
      </c>
      <c r="J349" s="50"/>
    </row>
    <row r="350" spans="1:10" ht="27.75" customHeight="1" x14ac:dyDescent="0.2">
      <c r="A350" s="22">
        <f t="shared" si="7"/>
        <v>343</v>
      </c>
      <c r="B350" s="59" t="s">
        <v>833</v>
      </c>
      <c r="C350" s="59" t="s">
        <v>832</v>
      </c>
      <c r="D350" s="52">
        <v>2013.6</v>
      </c>
      <c r="E350" s="53" t="s">
        <v>1097</v>
      </c>
      <c r="F350" s="54">
        <v>8152</v>
      </c>
      <c r="G350" s="54">
        <v>15899</v>
      </c>
      <c r="H350" s="55" t="s">
        <v>124</v>
      </c>
      <c r="I350" s="56" t="s">
        <v>235</v>
      </c>
      <c r="J350" s="28"/>
    </row>
    <row r="351" spans="1:10" ht="24.6" customHeight="1" x14ac:dyDescent="0.2">
      <c r="A351" s="22">
        <f t="shared" si="7"/>
        <v>344</v>
      </c>
      <c r="B351" s="59" t="s">
        <v>417</v>
      </c>
      <c r="C351" s="59" t="s">
        <v>832</v>
      </c>
      <c r="D351" s="59">
        <v>2014.3</v>
      </c>
      <c r="E351" s="164" t="s">
        <v>990</v>
      </c>
      <c r="F351" s="165">
        <v>533</v>
      </c>
      <c r="G351" s="54">
        <v>1027</v>
      </c>
      <c r="H351" s="55" t="s">
        <v>109</v>
      </c>
      <c r="I351" s="56" t="s">
        <v>235</v>
      </c>
      <c r="J351" s="28"/>
    </row>
    <row r="352" spans="1:10" s="5" customFormat="1" ht="28.5" customHeight="1" x14ac:dyDescent="0.2">
      <c r="A352" s="22">
        <f t="shared" si="7"/>
        <v>345</v>
      </c>
      <c r="B352" s="29" t="s">
        <v>604</v>
      </c>
      <c r="C352" s="29" t="s">
        <v>1504</v>
      </c>
      <c r="D352" s="31">
        <v>2015.1</v>
      </c>
      <c r="E352" s="32" t="s">
        <v>939</v>
      </c>
      <c r="F352" s="33">
        <v>589</v>
      </c>
      <c r="G352" s="33">
        <v>1550</v>
      </c>
      <c r="H352" s="34" t="s">
        <v>109</v>
      </c>
      <c r="I352" s="35" t="s">
        <v>235</v>
      </c>
      <c r="J352" s="50"/>
    </row>
    <row r="353" spans="1:10" s="5" customFormat="1" ht="28.5" customHeight="1" x14ac:dyDescent="0.2">
      <c r="A353" s="22">
        <f t="shared" si="7"/>
        <v>346</v>
      </c>
      <c r="B353" s="29" t="s">
        <v>620</v>
      </c>
      <c r="C353" s="29" t="s">
        <v>1504</v>
      </c>
      <c r="D353" s="29">
        <v>2015.12</v>
      </c>
      <c r="E353" s="32" t="s">
        <v>1039</v>
      </c>
      <c r="F353" s="33">
        <v>6538</v>
      </c>
      <c r="G353" s="33">
        <v>12025</v>
      </c>
      <c r="H353" s="34" t="s">
        <v>109</v>
      </c>
      <c r="I353" s="35" t="s">
        <v>235</v>
      </c>
      <c r="J353" s="50"/>
    </row>
    <row r="354" spans="1:10" s="5" customFormat="1" ht="28.5" customHeight="1" x14ac:dyDescent="0.2">
      <c r="A354" s="22">
        <f t="shared" si="7"/>
        <v>347</v>
      </c>
      <c r="B354" s="29" t="s">
        <v>623</v>
      </c>
      <c r="C354" s="29" t="s">
        <v>1504</v>
      </c>
      <c r="D354" s="29">
        <v>2015.12</v>
      </c>
      <c r="E354" s="32" t="s">
        <v>1295</v>
      </c>
      <c r="F354" s="33">
        <v>4040</v>
      </c>
      <c r="G354" s="33">
        <v>7708</v>
      </c>
      <c r="H354" s="34" t="s">
        <v>109</v>
      </c>
      <c r="I354" s="35" t="s">
        <v>235</v>
      </c>
      <c r="J354" s="50"/>
    </row>
    <row r="355" spans="1:10" s="5" customFormat="1" ht="28.5" customHeight="1" x14ac:dyDescent="0.2">
      <c r="A355" s="22">
        <f t="shared" si="7"/>
        <v>348</v>
      </c>
      <c r="B355" s="29" t="s">
        <v>659</v>
      </c>
      <c r="C355" s="29" t="s">
        <v>1504</v>
      </c>
      <c r="D355" s="29">
        <v>2016.5</v>
      </c>
      <c r="E355" s="32" t="s">
        <v>903</v>
      </c>
      <c r="F355" s="33">
        <v>2694</v>
      </c>
      <c r="G355" s="33">
        <v>7507</v>
      </c>
      <c r="H355" s="34" t="s">
        <v>253</v>
      </c>
      <c r="I355" s="35" t="s">
        <v>235</v>
      </c>
      <c r="J355" s="50"/>
    </row>
    <row r="356" spans="1:10" s="5" customFormat="1" ht="28.5" customHeight="1" x14ac:dyDescent="0.2">
      <c r="A356" s="22">
        <f t="shared" si="7"/>
        <v>349</v>
      </c>
      <c r="B356" s="29" t="s">
        <v>683</v>
      </c>
      <c r="C356" s="29" t="s">
        <v>1504</v>
      </c>
      <c r="D356" s="29">
        <v>2016.7</v>
      </c>
      <c r="E356" s="32" t="s">
        <v>889</v>
      </c>
      <c r="F356" s="33">
        <v>2120</v>
      </c>
      <c r="G356" s="33">
        <v>3665</v>
      </c>
      <c r="H356" s="34" t="s">
        <v>109</v>
      </c>
      <c r="I356" s="35" t="s">
        <v>235</v>
      </c>
      <c r="J356" s="50"/>
    </row>
    <row r="357" spans="1:10" s="5" customFormat="1" ht="28.5" customHeight="1" x14ac:dyDescent="0.2">
      <c r="A357" s="22">
        <f t="shared" si="7"/>
        <v>350</v>
      </c>
      <c r="B357" s="29" t="s">
        <v>684</v>
      </c>
      <c r="C357" s="29" t="s">
        <v>1504</v>
      </c>
      <c r="D357" s="29">
        <v>2016.7</v>
      </c>
      <c r="E357" s="32" t="s">
        <v>1013</v>
      </c>
      <c r="F357" s="33">
        <v>1011</v>
      </c>
      <c r="G357" s="33">
        <v>2008</v>
      </c>
      <c r="H357" s="34" t="s">
        <v>109</v>
      </c>
      <c r="I357" s="35" t="s">
        <v>235</v>
      </c>
      <c r="J357" s="50"/>
    </row>
    <row r="358" spans="1:10" s="5" customFormat="1" ht="28.5" customHeight="1" x14ac:dyDescent="0.2">
      <c r="A358" s="22">
        <f t="shared" si="7"/>
        <v>351</v>
      </c>
      <c r="B358" s="29" t="s">
        <v>714</v>
      </c>
      <c r="C358" s="29" t="s">
        <v>1504</v>
      </c>
      <c r="D358" s="29">
        <v>2016.9</v>
      </c>
      <c r="E358" s="32" t="s">
        <v>973</v>
      </c>
      <c r="F358" s="33">
        <v>4843</v>
      </c>
      <c r="G358" s="33">
        <v>9636</v>
      </c>
      <c r="H358" s="34" t="s">
        <v>108</v>
      </c>
      <c r="I358" s="35" t="s">
        <v>235</v>
      </c>
      <c r="J358" s="50"/>
    </row>
    <row r="359" spans="1:10" s="5" customFormat="1" ht="28.5" customHeight="1" x14ac:dyDescent="0.2">
      <c r="A359" s="22">
        <f t="shared" si="7"/>
        <v>352</v>
      </c>
      <c r="B359" s="29" t="s">
        <v>829</v>
      </c>
      <c r="C359" s="29" t="s">
        <v>1504</v>
      </c>
      <c r="D359" s="29">
        <v>2017.5</v>
      </c>
      <c r="E359" s="32" t="s">
        <v>925</v>
      </c>
      <c r="F359" s="33">
        <v>4200</v>
      </c>
      <c r="G359" s="33">
        <v>8294</v>
      </c>
      <c r="H359" s="34" t="s">
        <v>109</v>
      </c>
      <c r="I359" s="73" t="s">
        <v>235</v>
      </c>
      <c r="J359" s="50" t="s">
        <v>2443</v>
      </c>
    </row>
    <row r="360" spans="1:10" s="5" customFormat="1" ht="28.5" customHeight="1" x14ac:dyDescent="0.2">
      <c r="A360" s="22">
        <f t="shared" si="7"/>
        <v>353</v>
      </c>
      <c r="B360" s="29" t="s">
        <v>830</v>
      </c>
      <c r="C360" s="29" t="s">
        <v>1504</v>
      </c>
      <c r="D360" s="29">
        <v>2017.5</v>
      </c>
      <c r="E360" s="32" t="s">
        <v>925</v>
      </c>
      <c r="F360" s="33">
        <v>3206</v>
      </c>
      <c r="G360" s="33">
        <v>7236</v>
      </c>
      <c r="H360" s="34" t="s">
        <v>109</v>
      </c>
      <c r="I360" s="73" t="s">
        <v>235</v>
      </c>
      <c r="J360" s="50"/>
    </row>
    <row r="361" spans="1:10" s="5" customFormat="1" ht="28.5" customHeight="1" x14ac:dyDescent="0.2">
      <c r="A361" s="22">
        <f t="shared" si="7"/>
        <v>354</v>
      </c>
      <c r="B361" s="89" t="s">
        <v>1393</v>
      </c>
      <c r="C361" s="29" t="s">
        <v>1504</v>
      </c>
      <c r="D361" s="29">
        <v>2017.7</v>
      </c>
      <c r="E361" s="32" t="s">
        <v>889</v>
      </c>
      <c r="F361" s="33">
        <v>1710</v>
      </c>
      <c r="G361" s="33">
        <v>4495</v>
      </c>
      <c r="H361" s="34" t="s">
        <v>109</v>
      </c>
      <c r="I361" s="35" t="s">
        <v>235</v>
      </c>
      <c r="J361" s="50"/>
    </row>
    <row r="362" spans="1:10" s="5" customFormat="1" ht="28.5" customHeight="1" x14ac:dyDescent="0.2">
      <c r="A362" s="22">
        <f t="shared" si="7"/>
        <v>355</v>
      </c>
      <c r="B362" s="89" t="s">
        <v>1480</v>
      </c>
      <c r="C362" s="29" t="s">
        <v>1504</v>
      </c>
      <c r="D362" s="29">
        <v>2018.2</v>
      </c>
      <c r="E362" s="32" t="s">
        <v>947</v>
      </c>
      <c r="F362" s="33">
        <v>6063</v>
      </c>
      <c r="G362" s="33">
        <v>12281</v>
      </c>
      <c r="H362" s="34" t="s">
        <v>6</v>
      </c>
      <c r="I362" s="35" t="s">
        <v>188</v>
      </c>
      <c r="J362" s="61"/>
    </row>
    <row r="363" spans="1:10" s="5" customFormat="1" ht="28.5" customHeight="1" x14ac:dyDescent="0.2">
      <c r="A363" s="22">
        <f t="shared" si="7"/>
        <v>356</v>
      </c>
      <c r="B363" s="29" t="s">
        <v>1574</v>
      </c>
      <c r="C363" s="29" t="s">
        <v>1504</v>
      </c>
      <c r="D363" s="29">
        <v>2018.3</v>
      </c>
      <c r="E363" s="32" t="s">
        <v>1509</v>
      </c>
      <c r="F363" s="33">
        <v>1713</v>
      </c>
      <c r="G363" s="33">
        <v>3564</v>
      </c>
      <c r="H363" s="34" t="s">
        <v>124</v>
      </c>
      <c r="I363" s="35" t="s">
        <v>188</v>
      </c>
      <c r="J363" s="50" t="s">
        <v>2442</v>
      </c>
    </row>
    <row r="364" spans="1:10" s="5" customFormat="1" ht="28.5" customHeight="1" x14ac:dyDescent="0.2">
      <c r="A364" s="22">
        <f t="shared" si="7"/>
        <v>357</v>
      </c>
      <c r="B364" s="89" t="s">
        <v>1599</v>
      </c>
      <c r="C364" s="29" t="s">
        <v>1504</v>
      </c>
      <c r="D364" s="29">
        <v>2018.6</v>
      </c>
      <c r="E364" s="32" t="s">
        <v>1032</v>
      </c>
      <c r="F364" s="33">
        <v>4007</v>
      </c>
      <c r="G364" s="33">
        <v>9263</v>
      </c>
      <c r="H364" s="34" t="s">
        <v>6</v>
      </c>
      <c r="I364" s="35" t="s">
        <v>146</v>
      </c>
      <c r="J364" s="199"/>
    </row>
    <row r="365" spans="1:10" s="5" customFormat="1" ht="28.5" customHeight="1" x14ac:dyDescent="0.2">
      <c r="A365" s="22">
        <f t="shared" si="7"/>
        <v>358</v>
      </c>
      <c r="B365" s="89" t="s">
        <v>1735</v>
      </c>
      <c r="C365" s="100" t="s">
        <v>1504</v>
      </c>
      <c r="D365" s="29" t="s">
        <v>1707</v>
      </c>
      <c r="E365" s="131" t="s">
        <v>1736</v>
      </c>
      <c r="F365" s="200">
        <v>1955</v>
      </c>
      <c r="G365" s="101">
        <v>4583</v>
      </c>
      <c r="H365" s="102" t="s">
        <v>181</v>
      </c>
      <c r="I365" s="103" t="s">
        <v>235</v>
      </c>
      <c r="J365" s="61"/>
    </row>
    <row r="366" spans="1:10" s="5" customFormat="1" ht="28.5" customHeight="1" x14ac:dyDescent="0.2">
      <c r="A366" s="22">
        <f t="shared" si="7"/>
        <v>359</v>
      </c>
      <c r="B366" s="29" t="s">
        <v>1842</v>
      </c>
      <c r="C366" s="24" t="s">
        <v>1504</v>
      </c>
      <c r="D366" s="140">
        <v>2019.2</v>
      </c>
      <c r="E366" s="23" t="s">
        <v>1851</v>
      </c>
      <c r="F366" s="141">
        <v>7077</v>
      </c>
      <c r="G366" s="141">
        <v>12558</v>
      </c>
      <c r="H366" s="142" t="s">
        <v>109</v>
      </c>
      <c r="I366" s="143" t="s">
        <v>146</v>
      </c>
      <c r="J366" s="28" t="s">
        <v>2443</v>
      </c>
    </row>
    <row r="367" spans="1:10" s="5" customFormat="1" ht="28.5" customHeight="1" x14ac:dyDescent="0.2">
      <c r="A367" s="22">
        <f t="shared" si="7"/>
        <v>360</v>
      </c>
      <c r="B367" s="29" t="s">
        <v>1980</v>
      </c>
      <c r="C367" s="100" t="s">
        <v>1504</v>
      </c>
      <c r="D367" s="29">
        <v>2019.8</v>
      </c>
      <c r="E367" s="131" t="s">
        <v>1934</v>
      </c>
      <c r="F367" s="33">
        <v>10516</v>
      </c>
      <c r="G367" s="33">
        <v>23339</v>
      </c>
      <c r="H367" s="102" t="s">
        <v>1888</v>
      </c>
      <c r="I367" s="103" t="s">
        <v>146</v>
      </c>
      <c r="J367" s="199"/>
    </row>
    <row r="368" spans="1:10" s="5" customFormat="1" ht="28.5" customHeight="1" x14ac:dyDescent="0.2">
      <c r="A368" s="22">
        <f t="shared" si="7"/>
        <v>361</v>
      </c>
      <c r="B368" s="29" t="s">
        <v>1981</v>
      </c>
      <c r="C368" s="100" t="s">
        <v>1504</v>
      </c>
      <c r="D368" s="29">
        <v>2019.8</v>
      </c>
      <c r="E368" s="131" t="s">
        <v>1988</v>
      </c>
      <c r="F368" s="33">
        <v>3951</v>
      </c>
      <c r="G368" s="33">
        <v>7604</v>
      </c>
      <c r="H368" s="102" t="s">
        <v>1888</v>
      </c>
      <c r="I368" s="103" t="s">
        <v>146</v>
      </c>
      <c r="J368" s="28" t="s">
        <v>2445</v>
      </c>
    </row>
    <row r="369" spans="1:10" s="5" customFormat="1" ht="28.5" customHeight="1" x14ac:dyDescent="0.2">
      <c r="A369" s="22">
        <f t="shared" si="7"/>
        <v>362</v>
      </c>
      <c r="B369" s="29" t="s">
        <v>1982</v>
      </c>
      <c r="C369" s="318" t="s">
        <v>1504</v>
      </c>
      <c r="D369" s="309">
        <v>2019.8</v>
      </c>
      <c r="E369" s="319" t="s">
        <v>1989</v>
      </c>
      <c r="F369" s="312">
        <v>2775</v>
      </c>
      <c r="G369" s="312">
        <v>6369</v>
      </c>
      <c r="H369" s="320" t="s">
        <v>1940</v>
      </c>
      <c r="I369" s="103" t="s">
        <v>146</v>
      </c>
      <c r="J369" s="28"/>
    </row>
    <row r="370" spans="1:10" s="5" customFormat="1" ht="28.5" customHeight="1" x14ac:dyDescent="0.2">
      <c r="A370" s="22">
        <f t="shared" si="7"/>
        <v>363</v>
      </c>
      <c r="B370" s="315" t="s">
        <v>2034</v>
      </c>
      <c r="C370" s="108" t="s">
        <v>1504</v>
      </c>
      <c r="D370" s="60">
        <v>2019.11</v>
      </c>
      <c r="E370" s="109" t="s">
        <v>1903</v>
      </c>
      <c r="F370" s="63">
        <v>807</v>
      </c>
      <c r="G370" s="63">
        <v>1613</v>
      </c>
      <c r="H370" s="111" t="s">
        <v>181</v>
      </c>
      <c r="I370" s="317" t="s">
        <v>235</v>
      </c>
      <c r="J370" s="28" t="s">
        <v>2448</v>
      </c>
    </row>
    <row r="371" spans="1:10" ht="27.75" customHeight="1" x14ac:dyDescent="0.2">
      <c r="A371" s="145">
        <f>ROW()-7</f>
        <v>364</v>
      </c>
      <c r="B371" s="316" t="s">
        <v>2354</v>
      </c>
      <c r="C371" s="108" t="s">
        <v>98</v>
      </c>
      <c r="D371" s="59">
        <v>2020.5</v>
      </c>
      <c r="E371" s="109" t="s">
        <v>2355</v>
      </c>
      <c r="F371" s="63">
        <v>1303</v>
      </c>
      <c r="G371" s="63">
        <v>3326</v>
      </c>
      <c r="H371" s="111" t="s">
        <v>2072</v>
      </c>
      <c r="I371" s="148" t="s">
        <v>235</v>
      </c>
      <c r="J371" s="28" t="s">
        <v>2442</v>
      </c>
    </row>
    <row r="372" spans="1:10" ht="27.75" customHeight="1" x14ac:dyDescent="0.2">
      <c r="A372" s="145">
        <f>ROW()-7</f>
        <v>365</v>
      </c>
      <c r="B372" s="146" t="s">
        <v>2391</v>
      </c>
      <c r="C372" s="108" t="s">
        <v>98</v>
      </c>
      <c r="D372" s="59">
        <v>2020.7</v>
      </c>
      <c r="E372" s="109" t="s">
        <v>2392</v>
      </c>
      <c r="F372" s="63">
        <v>6298</v>
      </c>
      <c r="G372" s="63">
        <v>3060</v>
      </c>
      <c r="H372" s="111" t="s">
        <v>2423</v>
      </c>
      <c r="I372" s="148" t="s">
        <v>235</v>
      </c>
      <c r="J372" s="28"/>
    </row>
    <row r="373" spans="1:10" ht="28.5" customHeight="1" x14ac:dyDescent="0.2">
      <c r="A373" s="330" t="s">
        <v>2292</v>
      </c>
      <c r="B373" s="331"/>
      <c r="C373" s="331"/>
      <c r="D373" s="331"/>
      <c r="E373" s="331"/>
      <c r="F373" s="331"/>
      <c r="G373" s="331"/>
      <c r="H373" s="331"/>
      <c r="I373" s="331"/>
      <c r="J373" s="332"/>
    </row>
    <row r="374" spans="1:10" ht="28.5" customHeight="1" x14ac:dyDescent="0.2">
      <c r="A374" s="22">
        <f>ROW()-8</f>
        <v>366</v>
      </c>
      <c r="B374" s="23" t="s">
        <v>42</v>
      </c>
      <c r="C374" s="29" t="s">
        <v>51</v>
      </c>
      <c r="D374" s="29">
        <v>2008.4</v>
      </c>
      <c r="E374" s="32" t="s">
        <v>930</v>
      </c>
      <c r="F374" s="33">
        <v>537</v>
      </c>
      <c r="G374" s="33">
        <v>1280</v>
      </c>
      <c r="H374" s="34" t="s">
        <v>8</v>
      </c>
      <c r="I374" s="35" t="s">
        <v>235</v>
      </c>
      <c r="J374" s="67"/>
    </row>
    <row r="375" spans="1:10" ht="27" customHeight="1" x14ac:dyDescent="0.2">
      <c r="A375" s="22">
        <f t="shared" ref="A375:A437" si="8">ROW()-8</f>
        <v>367</v>
      </c>
      <c r="B375" s="52" t="s">
        <v>110</v>
      </c>
      <c r="C375" s="59" t="s">
        <v>403</v>
      </c>
      <c r="D375" s="52">
        <v>2009.2</v>
      </c>
      <c r="E375" s="53" t="s">
        <v>1168</v>
      </c>
      <c r="F375" s="54">
        <v>84</v>
      </c>
      <c r="G375" s="54">
        <v>102</v>
      </c>
      <c r="H375" s="201" t="s">
        <v>6</v>
      </c>
      <c r="I375" s="56" t="s">
        <v>235</v>
      </c>
      <c r="J375" s="28"/>
    </row>
    <row r="376" spans="1:10" ht="27" customHeight="1" x14ac:dyDescent="0.2">
      <c r="A376" s="22">
        <f t="shared" si="8"/>
        <v>368</v>
      </c>
      <c r="B376" s="52" t="s">
        <v>111</v>
      </c>
      <c r="C376" s="59" t="s">
        <v>403</v>
      </c>
      <c r="D376" s="52">
        <v>2009.2</v>
      </c>
      <c r="E376" s="53" t="s">
        <v>1168</v>
      </c>
      <c r="F376" s="54">
        <v>339</v>
      </c>
      <c r="G376" s="54">
        <v>431</v>
      </c>
      <c r="H376" s="201" t="s">
        <v>6</v>
      </c>
      <c r="I376" s="56" t="s">
        <v>235</v>
      </c>
      <c r="J376" s="28"/>
    </row>
    <row r="377" spans="1:10" ht="27" customHeight="1" x14ac:dyDescent="0.2">
      <c r="A377" s="22">
        <f t="shared" si="8"/>
        <v>369</v>
      </c>
      <c r="B377" s="52" t="s">
        <v>103</v>
      </c>
      <c r="C377" s="59" t="s">
        <v>403</v>
      </c>
      <c r="D377" s="52">
        <v>2009.3</v>
      </c>
      <c r="E377" s="53" t="s">
        <v>945</v>
      </c>
      <c r="F377" s="54">
        <v>1355</v>
      </c>
      <c r="G377" s="54">
        <v>2523</v>
      </c>
      <c r="H377" s="201" t="s">
        <v>6</v>
      </c>
      <c r="I377" s="56" t="s">
        <v>235</v>
      </c>
      <c r="J377" s="67"/>
    </row>
    <row r="378" spans="1:10" ht="28.5" customHeight="1" x14ac:dyDescent="0.2">
      <c r="A378" s="22">
        <f t="shared" si="8"/>
        <v>370</v>
      </c>
      <c r="B378" s="23" t="s">
        <v>158</v>
      </c>
      <c r="C378" s="29" t="s">
        <v>51</v>
      </c>
      <c r="D378" s="29">
        <v>2011.1</v>
      </c>
      <c r="E378" s="24" t="s">
        <v>1317</v>
      </c>
      <c r="F378" s="25">
        <v>530</v>
      </c>
      <c r="G378" s="25">
        <v>579</v>
      </c>
      <c r="H378" s="30" t="s">
        <v>124</v>
      </c>
      <c r="I378" s="27" t="s">
        <v>235</v>
      </c>
      <c r="J378" s="67"/>
    </row>
    <row r="379" spans="1:10" ht="28.5" customHeight="1" x14ac:dyDescent="0.2">
      <c r="A379" s="22">
        <f t="shared" si="8"/>
        <v>371</v>
      </c>
      <c r="B379" s="23" t="s">
        <v>270</v>
      </c>
      <c r="C379" s="29" t="s">
        <v>51</v>
      </c>
      <c r="D379" s="29">
        <v>2011.3</v>
      </c>
      <c r="E379" s="24" t="s">
        <v>1245</v>
      </c>
      <c r="F379" s="25">
        <v>727</v>
      </c>
      <c r="G379" s="25">
        <v>1406</v>
      </c>
      <c r="H379" s="30" t="s">
        <v>124</v>
      </c>
      <c r="I379" s="27" t="s">
        <v>235</v>
      </c>
      <c r="J379" s="67"/>
    </row>
    <row r="380" spans="1:10" ht="28.5" customHeight="1" x14ac:dyDescent="0.2">
      <c r="A380" s="22">
        <f t="shared" si="8"/>
        <v>372</v>
      </c>
      <c r="B380" s="23" t="s">
        <v>283</v>
      </c>
      <c r="C380" s="29" t="s">
        <v>51</v>
      </c>
      <c r="D380" s="29">
        <v>2011.11</v>
      </c>
      <c r="E380" s="24" t="s">
        <v>1190</v>
      </c>
      <c r="F380" s="25">
        <v>293</v>
      </c>
      <c r="G380" s="25">
        <v>651</v>
      </c>
      <c r="H380" s="30" t="s">
        <v>124</v>
      </c>
      <c r="I380" s="27" t="s">
        <v>235</v>
      </c>
      <c r="J380" s="67"/>
    </row>
    <row r="381" spans="1:10" ht="28.5" customHeight="1" x14ac:dyDescent="0.2">
      <c r="A381" s="22">
        <f t="shared" si="8"/>
        <v>373</v>
      </c>
      <c r="B381" s="23" t="s">
        <v>320</v>
      </c>
      <c r="C381" s="29" t="s">
        <v>51</v>
      </c>
      <c r="D381" s="29">
        <v>2012.2</v>
      </c>
      <c r="E381" s="24" t="s">
        <v>1167</v>
      </c>
      <c r="F381" s="25">
        <v>423</v>
      </c>
      <c r="G381" s="25">
        <v>395</v>
      </c>
      <c r="H381" s="30" t="s">
        <v>109</v>
      </c>
      <c r="I381" s="27" t="s">
        <v>235</v>
      </c>
      <c r="J381" s="28" t="s">
        <v>2441</v>
      </c>
    </row>
    <row r="382" spans="1:10" ht="28.5" customHeight="1" x14ac:dyDescent="0.2">
      <c r="A382" s="22">
        <f t="shared" si="8"/>
        <v>374</v>
      </c>
      <c r="B382" s="29" t="s">
        <v>200</v>
      </c>
      <c r="C382" s="29" t="s">
        <v>51</v>
      </c>
      <c r="D382" s="29">
        <v>2012.4</v>
      </c>
      <c r="E382" s="32" t="s">
        <v>878</v>
      </c>
      <c r="F382" s="33">
        <v>823</v>
      </c>
      <c r="G382" s="33">
        <v>1292</v>
      </c>
      <c r="H382" s="34" t="s">
        <v>6</v>
      </c>
      <c r="I382" s="35" t="s">
        <v>235</v>
      </c>
      <c r="J382" s="28"/>
    </row>
    <row r="383" spans="1:10" ht="28.5" customHeight="1" x14ac:dyDescent="0.2">
      <c r="A383" s="22">
        <f t="shared" si="8"/>
        <v>375</v>
      </c>
      <c r="B383" s="23" t="s">
        <v>463</v>
      </c>
      <c r="C383" s="29" t="s">
        <v>51</v>
      </c>
      <c r="D383" s="23">
        <v>2012.6</v>
      </c>
      <c r="E383" s="24" t="s">
        <v>1141</v>
      </c>
      <c r="F383" s="25">
        <v>230</v>
      </c>
      <c r="G383" s="25">
        <v>374</v>
      </c>
      <c r="H383" s="30" t="s">
        <v>204</v>
      </c>
      <c r="I383" s="27" t="s">
        <v>235</v>
      </c>
      <c r="J383" s="28"/>
    </row>
    <row r="384" spans="1:10" ht="27" customHeight="1" x14ac:dyDescent="0.2">
      <c r="A384" s="22">
        <f t="shared" si="8"/>
        <v>376</v>
      </c>
      <c r="B384" s="59" t="s">
        <v>346</v>
      </c>
      <c r="C384" s="59" t="s">
        <v>403</v>
      </c>
      <c r="D384" s="59">
        <v>2012.11</v>
      </c>
      <c r="E384" s="53" t="s">
        <v>1165</v>
      </c>
      <c r="F384" s="54">
        <v>379</v>
      </c>
      <c r="G384" s="54">
        <v>664</v>
      </c>
      <c r="H384" s="55" t="s">
        <v>6</v>
      </c>
      <c r="I384" s="56" t="s">
        <v>235</v>
      </c>
      <c r="J384" s="28" t="s">
        <v>2442</v>
      </c>
    </row>
    <row r="385" spans="1:10" ht="28.5" customHeight="1" x14ac:dyDescent="0.2">
      <c r="A385" s="22">
        <f t="shared" si="8"/>
        <v>377</v>
      </c>
      <c r="B385" s="29" t="s">
        <v>329</v>
      </c>
      <c r="C385" s="29" t="s">
        <v>51</v>
      </c>
      <c r="D385" s="23">
        <v>2013.2</v>
      </c>
      <c r="E385" s="24" t="s">
        <v>1171</v>
      </c>
      <c r="F385" s="25">
        <v>1237</v>
      </c>
      <c r="G385" s="25">
        <v>2786</v>
      </c>
      <c r="H385" s="30" t="s">
        <v>109</v>
      </c>
      <c r="I385" s="27" t="s">
        <v>235</v>
      </c>
      <c r="J385" s="49" t="s">
        <v>2442</v>
      </c>
    </row>
    <row r="386" spans="1:10" ht="27" customHeight="1" x14ac:dyDescent="0.2">
      <c r="A386" s="22">
        <f t="shared" si="8"/>
        <v>378</v>
      </c>
      <c r="B386" s="59" t="s">
        <v>298</v>
      </c>
      <c r="C386" s="59" t="s">
        <v>2125</v>
      </c>
      <c r="D386" s="52">
        <v>2013.3</v>
      </c>
      <c r="E386" s="53" t="s">
        <v>878</v>
      </c>
      <c r="F386" s="54">
        <v>647</v>
      </c>
      <c r="G386" s="54">
        <v>1014</v>
      </c>
      <c r="H386" s="55" t="s">
        <v>189</v>
      </c>
      <c r="I386" s="56" t="s">
        <v>235</v>
      </c>
      <c r="J386" s="28"/>
    </row>
    <row r="387" spans="1:10" ht="27" customHeight="1" x14ac:dyDescent="0.2">
      <c r="A387" s="22">
        <f t="shared" si="8"/>
        <v>379</v>
      </c>
      <c r="B387" s="59" t="s">
        <v>609</v>
      </c>
      <c r="C387" s="59" t="s">
        <v>2126</v>
      </c>
      <c r="D387" s="52">
        <v>2013.4</v>
      </c>
      <c r="E387" s="53" t="s">
        <v>1146</v>
      </c>
      <c r="F387" s="54">
        <v>287</v>
      </c>
      <c r="G387" s="54">
        <v>709</v>
      </c>
      <c r="H387" s="55" t="s">
        <v>253</v>
      </c>
      <c r="I387" s="56" t="s">
        <v>235</v>
      </c>
      <c r="J387" s="28" t="s">
        <v>2442</v>
      </c>
    </row>
    <row r="388" spans="1:10" ht="28.5" customHeight="1" x14ac:dyDescent="0.2">
      <c r="A388" s="22">
        <f t="shared" si="8"/>
        <v>380</v>
      </c>
      <c r="B388" s="29" t="s">
        <v>308</v>
      </c>
      <c r="C388" s="29" t="s">
        <v>51</v>
      </c>
      <c r="D388" s="23">
        <v>2013.6</v>
      </c>
      <c r="E388" s="24" t="s">
        <v>1136</v>
      </c>
      <c r="F388" s="25">
        <v>729</v>
      </c>
      <c r="G388" s="25">
        <v>1139</v>
      </c>
      <c r="H388" s="30" t="s">
        <v>109</v>
      </c>
      <c r="I388" s="27" t="s">
        <v>235</v>
      </c>
      <c r="J388" s="28"/>
    </row>
    <row r="389" spans="1:10" ht="27" customHeight="1" x14ac:dyDescent="0.2">
      <c r="A389" s="22">
        <f t="shared" si="8"/>
        <v>381</v>
      </c>
      <c r="B389" s="52" t="s">
        <v>387</v>
      </c>
      <c r="C389" s="59" t="s">
        <v>403</v>
      </c>
      <c r="D389" s="52">
        <v>2013.12</v>
      </c>
      <c r="E389" s="53" t="s">
        <v>1135</v>
      </c>
      <c r="F389" s="54">
        <v>602</v>
      </c>
      <c r="G389" s="54">
        <v>840</v>
      </c>
      <c r="H389" s="55" t="s">
        <v>189</v>
      </c>
      <c r="I389" s="56" t="s">
        <v>235</v>
      </c>
      <c r="J389" s="28" t="s">
        <v>2441</v>
      </c>
    </row>
    <row r="390" spans="1:10" ht="27" customHeight="1" x14ac:dyDescent="0.2">
      <c r="A390" s="22">
        <f t="shared" si="8"/>
        <v>382</v>
      </c>
      <c r="B390" s="59" t="s">
        <v>413</v>
      </c>
      <c r="C390" s="59" t="s">
        <v>403</v>
      </c>
      <c r="D390" s="59">
        <v>2014.2</v>
      </c>
      <c r="E390" s="164" t="s">
        <v>945</v>
      </c>
      <c r="F390" s="165">
        <v>130</v>
      </c>
      <c r="G390" s="54">
        <v>436</v>
      </c>
      <c r="H390" s="55" t="s">
        <v>189</v>
      </c>
      <c r="I390" s="56" t="s">
        <v>235</v>
      </c>
      <c r="J390" s="28" t="s">
        <v>2441</v>
      </c>
    </row>
    <row r="391" spans="1:10" ht="27" customHeight="1" x14ac:dyDescent="0.2">
      <c r="A391" s="22">
        <f t="shared" si="8"/>
        <v>383</v>
      </c>
      <c r="B391" s="59" t="s">
        <v>414</v>
      </c>
      <c r="C391" s="59" t="s">
        <v>403</v>
      </c>
      <c r="D391" s="59">
        <v>2014.2</v>
      </c>
      <c r="E391" s="164" t="s">
        <v>1117</v>
      </c>
      <c r="F391" s="165">
        <v>314</v>
      </c>
      <c r="G391" s="54">
        <v>535</v>
      </c>
      <c r="H391" s="55" t="s">
        <v>189</v>
      </c>
      <c r="I391" s="56" t="s">
        <v>235</v>
      </c>
      <c r="J391" s="28"/>
    </row>
    <row r="392" spans="1:10" ht="27" customHeight="1" x14ac:dyDescent="0.2">
      <c r="A392" s="22">
        <f t="shared" si="8"/>
        <v>384</v>
      </c>
      <c r="B392" s="59" t="s">
        <v>440</v>
      </c>
      <c r="C392" s="59" t="s">
        <v>403</v>
      </c>
      <c r="D392" s="59">
        <v>2014.6</v>
      </c>
      <c r="E392" s="164" t="s">
        <v>1127</v>
      </c>
      <c r="F392" s="165">
        <v>142</v>
      </c>
      <c r="G392" s="54">
        <v>135</v>
      </c>
      <c r="H392" s="55" t="s">
        <v>189</v>
      </c>
      <c r="I392" s="56" t="s">
        <v>235</v>
      </c>
      <c r="J392" s="28"/>
    </row>
    <row r="393" spans="1:10" ht="27" customHeight="1" x14ac:dyDescent="0.2">
      <c r="A393" s="22">
        <f t="shared" si="8"/>
        <v>385</v>
      </c>
      <c r="B393" s="59" t="s">
        <v>442</v>
      </c>
      <c r="C393" s="59" t="s">
        <v>2137</v>
      </c>
      <c r="D393" s="59">
        <v>2014.6</v>
      </c>
      <c r="E393" s="164" t="s">
        <v>1128</v>
      </c>
      <c r="F393" s="165">
        <v>3808</v>
      </c>
      <c r="G393" s="54">
        <v>8216</v>
      </c>
      <c r="H393" s="55" t="s">
        <v>189</v>
      </c>
      <c r="I393" s="56" t="s">
        <v>235</v>
      </c>
      <c r="J393" s="28"/>
    </row>
    <row r="394" spans="1:10" ht="28.5" customHeight="1" x14ac:dyDescent="0.2">
      <c r="A394" s="22">
        <f t="shared" si="8"/>
        <v>386</v>
      </c>
      <c r="B394" s="23" t="s">
        <v>468</v>
      </c>
      <c r="C394" s="23" t="s">
        <v>51</v>
      </c>
      <c r="D394" s="29">
        <v>2014.8</v>
      </c>
      <c r="E394" s="24" t="s">
        <v>1074</v>
      </c>
      <c r="F394" s="25">
        <v>523</v>
      </c>
      <c r="G394" s="25">
        <v>1231</v>
      </c>
      <c r="H394" s="30" t="s">
        <v>109</v>
      </c>
      <c r="I394" s="27" t="s">
        <v>235</v>
      </c>
      <c r="J394" s="50"/>
    </row>
    <row r="395" spans="1:10" ht="28.5" customHeight="1" x14ac:dyDescent="0.2">
      <c r="A395" s="22">
        <f t="shared" si="8"/>
        <v>387</v>
      </c>
      <c r="B395" s="23" t="s">
        <v>487</v>
      </c>
      <c r="C395" s="23" t="s">
        <v>51</v>
      </c>
      <c r="D395" s="29">
        <v>2014.9</v>
      </c>
      <c r="E395" s="24" t="s">
        <v>1093</v>
      </c>
      <c r="F395" s="25">
        <v>654</v>
      </c>
      <c r="G395" s="25">
        <v>753</v>
      </c>
      <c r="H395" s="30" t="s">
        <v>189</v>
      </c>
      <c r="I395" s="27" t="s">
        <v>235</v>
      </c>
      <c r="J395" s="49"/>
    </row>
    <row r="396" spans="1:10" ht="27" customHeight="1" x14ac:dyDescent="0.2">
      <c r="A396" s="22">
        <f t="shared" si="8"/>
        <v>388</v>
      </c>
      <c r="B396" s="52" t="s">
        <v>1390</v>
      </c>
      <c r="C396" s="52" t="s">
        <v>403</v>
      </c>
      <c r="D396" s="59">
        <v>2014.9</v>
      </c>
      <c r="E396" s="53" t="s">
        <v>946</v>
      </c>
      <c r="F396" s="54">
        <v>389</v>
      </c>
      <c r="G396" s="54">
        <v>655</v>
      </c>
      <c r="H396" s="55" t="s">
        <v>109</v>
      </c>
      <c r="I396" s="56" t="s">
        <v>235</v>
      </c>
      <c r="J396" s="50"/>
    </row>
    <row r="397" spans="1:10" ht="27" customHeight="1" x14ac:dyDescent="0.2">
      <c r="A397" s="22">
        <f t="shared" si="8"/>
        <v>389</v>
      </c>
      <c r="B397" s="52" t="s">
        <v>519</v>
      </c>
      <c r="C397" s="52" t="s">
        <v>2145</v>
      </c>
      <c r="D397" s="59">
        <v>2014.12</v>
      </c>
      <c r="E397" s="53" t="s">
        <v>945</v>
      </c>
      <c r="F397" s="54">
        <v>1456</v>
      </c>
      <c r="G397" s="54">
        <v>2768</v>
      </c>
      <c r="H397" s="55" t="s">
        <v>109</v>
      </c>
      <c r="I397" s="56" t="s">
        <v>235</v>
      </c>
      <c r="J397" s="50"/>
    </row>
    <row r="398" spans="1:10" ht="27.75" customHeight="1" x14ac:dyDescent="0.2">
      <c r="A398" s="22">
        <f t="shared" si="8"/>
        <v>390</v>
      </c>
      <c r="B398" s="52" t="s">
        <v>529</v>
      </c>
      <c r="C398" s="52" t="s">
        <v>403</v>
      </c>
      <c r="D398" s="59">
        <v>2015.1</v>
      </c>
      <c r="E398" s="53" t="s">
        <v>1108</v>
      </c>
      <c r="F398" s="54">
        <v>1822</v>
      </c>
      <c r="G398" s="54">
        <v>3508</v>
      </c>
      <c r="H398" s="55" t="s">
        <v>253</v>
      </c>
      <c r="I398" s="56" t="s">
        <v>235</v>
      </c>
      <c r="J398" s="67"/>
    </row>
    <row r="399" spans="1:10" ht="28.5" customHeight="1" x14ac:dyDescent="0.2">
      <c r="A399" s="22">
        <f t="shared" si="8"/>
        <v>391</v>
      </c>
      <c r="B399" s="29" t="s">
        <v>535</v>
      </c>
      <c r="C399" s="29" t="s">
        <v>51</v>
      </c>
      <c r="D399" s="29">
        <v>2015.3</v>
      </c>
      <c r="E399" s="32" t="s">
        <v>1054</v>
      </c>
      <c r="F399" s="33">
        <v>1305</v>
      </c>
      <c r="G399" s="33">
        <v>2550</v>
      </c>
      <c r="H399" s="34" t="s">
        <v>189</v>
      </c>
      <c r="I399" s="35" t="s">
        <v>235</v>
      </c>
      <c r="J399" s="49"/>
    </row>
    <row r="400" spans="1:10" ht="28.5" customHeight="1" x14ac:dyDescent="0.2">
      <c r="A400" s="22">
        <f t="shared" si="8"/>
        <v>392</v>
      </c>
      <c r="B400" s="29" t="s">
        <v>548</v>
      </c>
      <c r="C400" s="29" t="s">
        <v>51</v>
      </c>
      <c r="D400" s="29">
        <v>2015.5</v>
      </c>
      <c r="E400" s="32" t="s">
        <v>991</v>
      </c>
      <c r="F400" s="33">
        <v>616</v>
      </c>
      <c r="G400" s="33">
        <v>1226</v>
      </c>
      <c r="H400" s="34" t="s">
        <v>109</v>
      </c>
      <c r="I400" s="35" t="s">
        <v>235</v>
      </c>
      <c r="J400" s="50"/>
    </row>
    <row r="401" spans="1:10" ht="28.5" customHeight="1" x14ac:dyDescent="0.2">
      <c r="A401" s="22">
        <f t="shared" si="8"/>
        <v>393</v>
      </c>
      <c r="B401" s="29" t="s">
        <v>552</v>
      </c>
      <c r="C401" s="29" t="s">
        <v>51</v>
      </c>
      <c r="D401" s="29">
        <v>2015.5</v>
      </c>
      <c r="E401" s="32" t="s">
        <v>1066</v>
      </c>
      <c r="F401" s="33">
        <v>877</v>
      </c>
      <c r="G401" s="33">
        <v>1547</v>
      </c>
      <c r="H401" s="34" t="s">
        <v>109</v>
      </c>
      <c r="I401" s="35" t="s">
        <v>235</v>
      </c>
      <c r="J401" s="50"/>
    </row>
    <row r="402" spans="1:10" ht="28.5" customHeight="1" x14ac:dyDescent="0.2">
      <c r="A402" s="22">
        <f t="shared" si="8"/>
        <v>394</v>
      </c>
      <c r="B402" s="29" t="s">
        <v>553</v>
      </c>
      <c r="C402" s="29" t="s">
        <v>51</v>
      </c>
      <c r="D402" s="29">
        <v>2015.5</v>
      </c>
      <c r="E402" s="32" t="s">
        <v>945</v>
      </c>
      <c r="F402" s="33">
        <v>561</v>
      </c>
      <c r="G402" s="33">
        <v>1075</v>
      </c>
      <c r="H402" s="34" t="s">
        <v>189</v>
      </c>
      <c r="I402" s="35" t="s">
        <v>235</v>
      </c>
      <c r="J402" s="50"/>
    </row>
    <row r="403" spans="1:10" ht="27.75" customHeight="1" x14ac:dyDescent="0.2">
      <c r="A403" s="22">
        <f t="shared" si="8"/>
        <v>395</v>
      </c>
      <c r="B403" s="59" t="s">
        <v>575</v>
      </c>
      <c r="C403" s="59" t="s">
        <v>403</v>
      </c>
      <c r="D403" s="59">
        <v>2015.7</v>
      </c>
      <c r="E403" s="62" t="s">
        <v>987</v>
      </c>
      <c r="F403" s="63">
        <v>1124</v>
      </c>
      <c r="G403" s="63">
        <v>2891</v>
      </c>
      <c r="H403" s="64" t="s">
        <v>253</v>
      </c>
      <c r="I403" s="65" t="s">
        <v>235</v>
      </c>
      <c r="J403" s="50" t="s">
        <v>2441</v>
      </c>
    </row>
    <row r="404" spans="1:10" ht="27.75" customHeight="1" x14ac:dyDescent="0.2">
      <c r="A404" s="22">
        <f t="shared" si="8"/>
        <v>396</v>
      </c>
      <c r="B404" s="83" t="s">
        <v>579</v>
      </c>
      <c r="C404" s="83" t="s">
        <v>403</v>
      </c>
      <c r="D404" s="83">
        <v>2015.8</v>
      </c>
      <c r="E404" s="113" t="s">
        <v>987</v>
      </c>
      <c r="F404" s="84">
        <v>1205</v>
      </c>
      <c r="G404" s="84">
        <v>2187</v>
      </c>
      <c r="H404" s="85" t="s">
        <v>189</v>
      </c>
      <c r="I404" s="202" t="s">
        <v>235</v>
      </c>
      <c r="J404" s="50"/>
    </row>
    <row r="405" spans="1:10" ht="27.75" customHeight="1" x14ac:dyDescent="0.2">
      <c r="A405" s="22">
        <f t="shared" si="8"/>
        <v>397</v>
      </c>
      <c r="B405" s="59" t="s">
        <v>589</v>
      </c>
      <c r="C405" s="203" t="s">
        <v>403</v>
      </c>
      <c r="D405" s="59">
        <v>2015.9</v>
      </c>
      <c r="E405" s="62" t="s">
        <v>1024</v>
      </c>
      <c r="F405" s="63">
        <v>655</v>
      </c>
      <c r="G405" s="63">
        <v>850</v>
      </c>
      <c r="H405" s="64" t="s">
        <v>189</v>
      </c>
      <c r="I405" s="65" t="s">
        <v>235</v>
      </c>
      <c r="J405" s="50"/>
    </row>
    <row r="406" spans="1:10" ht="28.5" customHeight="1" x14ac:dyDescent="0.2">
      <c r="A406" s="22">
        <f t="shared" si="8"/>
        <v>398</v>
      </c>
      <c r="B406" s="29" t="s">
        <v>2169</v>
      </c>
      <c r="C406" s="29" t="s">
        <v>51</v>
      </c>
      <c r="D406" s="29">
        <v>2015.9</v>
      </c>
      <c r="E406" s="32" t="s">
        <v>1029</v>
      </c>
      <c r="F406" s="33">
        <v>1014</v>
      </c>
      <c r="G406" s="33">
        <v>1502</v>
      </c>
      <c r="H406" s="34" t="s">
        <v>109</v>
      </c>
      <c r="I406" s="35" t="s">
        <v>235</v>
      </c>
      <c r="J406" s="50"/>
    </row>
    <row r="407" spans="1:10" ht="28.5" customHeight="1" x14ac:dyDescent="0.2">
      <c r="A407" s="22">
        <f t="shared" si="8"/>
        <v>399</v>
      </c>
      <c r="B407" s="29" t="s">
        <v>598</v>
      </c>
      <c r="C407" s="29" t="s">
        <v>51</v>
      </c>
      <c r="D407" s="31">
        <v>2015.1</v>
      </c>
      <c r="E407" s="32" t="s">
        <v>940</v>
      </c>
      <c r="F407" s="33">
        <v>238</v>
      </c>
      <c r="G407" s="33">
        <v>421</v>
      </c>
      <c r="H407" s="34" t="s">
        <v>253</v>
      </c>
      <c r="I407" s="35" t="s">
        <v>235</v>
      </c>
      <c r="J407" s="50"/>
    </row>
    <row r="408" spans="1:10" ht="28.5" customHeight="1" x14ac:dyDescent="0.2">
      <c r="A408" s="22">
        <f t="shared" si="8"/>
        <v>400</v>
      </c>
      <c r="B408" s="29" t="s">
        <v>1355</v>
      </c>
      <c r="C408" s="29" t="s">
        <v>51</v>
      </c>
      <c r="D408" s="29">
        <v>2015.11</v>
      </c>
      <c r="E408" s="32" t="s">
        <v>945</v>
      </c>
      <c r="F408" s="33">
        <v>561</v>
      </c>
      <c r="G408" s="33">
        <v>1075</v>
      </c>
      <c r="H408" s="34" t="s">
        <v>189</v>
      </c>
      <c r="I408" s="35" t="s">
        <v>235</v>
      </c>
      <c r="J408" s="50"/>
    </row>
    <row r="409" spans="1:10" ht="27.75" customHeight="1" x14ac:dyDescent="0.2">
      <c r="A409" s="22">
        <f t="shared" si="8"/>
        <v>401</v>
      </c>
      <c r="B409" s="59" t="s">
        <v>643</v>
      </c>
      <c r="C409" s="203" t="s">
        <v>403</v>
      </c>
      <c r="D409" s="59">
        <v>2016.3</v>
      </c>
      <c r="E409" s="62" t="s">
        <v>1047</v>
      </c>
      <c r="F409" s="63">
        <v>656</v>
      </c>
      <c r="G409" s="63">
        <v>1194</v>
      </c>
      <c r="H409" s="64" t="s">
        <v>109</v>
      </c>
      <c r="I409" s="65" t="s">
        <v>235</v>
      </c>
      <c r="J409" s="50"/>
    </row>
    <row r="410" spans="1:10" ht="28.5" customHeight="1" x14ac:dyDescent="0.2">
      <c r="A410" s="22">
        <f t="shared" si="8"/>
        <v>402</v>
      </c>
      <c r="B410" s="29" t="s">
        <v>641</v>
      </c>
      <c r="C410" s="29" t="s">
        <v>51</v>
      </c>
      <c r="D410" s="29">
        <v>2016.3</v>
      </c>
      <c r="E410" s="32" t="s">
        <v>921</v>
      </c>
      <c r="F410" s="33">
        <v>1494</v>
      </c>
      <c r="G410" s="33">
        <v>2749</v>
      </c>
      <c r="H410" s="34" t="s">
        <v>108</v>
      </c>
      <c r="I410" s="35" t="s">
        <v>235</v>
      </c>
      <c r="J410" s="50"/>
    </row>
    <row r="411" spans="1:10" ht="27.75" customHeight="1" x14ac:dyDescent="0.2">
      <c r="A411" s="22">
        <f t="shared" si="8"/>
        <v>403</v>
      </c>
      <c r="B411" s="59" t="s">
        <v>649</v>
      </c>
      <c r="C411" s="203" t="s">
        <v>403</v>
      </c>
      <c r="D411" s="59">
        <v>2016.4</v>
      </c>
      <c r="E411" s="62" t="s">
        <v>999</v>
      </c>
      <c r="F411" s="63">
        <v>853</v>
      </c>
      <c r="G411" s="63">
        <v>1752</v>
      </c>
      <c r="H411" s="64" t="s">
        <v>253</v>
      </c>
      <c r="I411" s="65" t="s">
        <v>235</v>
      </c>
      <c r="J411" s="67"/>
    </row>
    <row r="412" spans="1:10" ht="28.5" customHeight="1" x14ac:dyDescent="0.2">
      <c r="A412" s="22">
        <f t="shared" si="8"/>
        <v>404</v>
      </c>
      <c r="B412" s="29" t="s">
        <v>650</v>
      </c>
      <c r="C412" s="29" t="s">
        <v>51</v>
      </c>
      <c r="D412" s="29">
        <v>2016.4</v>
      </c>
      <c r="E412" s="32" t="s">
        <v>930</v>
      </c>
      <c r="F412" s="33">
        <v>1267</v>
      </c>
      <c r="G412" s="33">
        <v>2693</v>
      </c>
      <c r="H412" s="34" t="s">
        <v>108</v>
      </c>
      <c r="I412" s="35" t="s">
        <v>235</v>
      </c>
      <c r="J412" s="67"/>
    </row>
    <row r="413" spans="1:10" ht="27.75" customHeight="1" x14ac:dyDescent="0.2">
      <c r="A413" s="22">
        <f t="shared" si="8"/>
        <v>405</v>
      </c>
      <c r="B413" s="59" t="s">
        <v>656</v>
      </c>
      <c r="C413" s="203" t="s">
        <v>403</v>
      </c>
      <c r="D413" s="59">
        <v>2016.5</v>
      </c>
      <c r="E413" s="62" t="s">
        <v>1002</v>
      </c>
      <c r="F413" s="63">
        <v>311</v>
      </c>
      <c r="G413" s="63">
        <v>598</v>
      </c>
      <c r="H413" s="64" t="s">
        <v>109</v>
      </c>
      <c r="I413" s="65" t="s">
        <v>235</v>
      </c>
      <c r="J413" s="50" t="s">
        <v>2441</v>
      </c>
    </row>
    <row r="414" spans="1:10" ht="27.75" customHeight="1" x14ac:dyDescent="0.2">
      <c r="A414" s="22">
        <f t="shared" si="8"/>
        <v>406</v>
      </c>
      <c r="B414" s="59" t="s">
        <v>668</v>
      </c>
      <c r="C414" s="203" t="s">
        <v>403</v>
      </c>
      <c r="D414" s="59">
        <v>2016.6</v>
      </c>
      <c r="E414" s="62" t="s">
        <v>964</v>
      </c>
      <c r="F414" s="63">
        <v>123</v>
      </c>
      <c r="G414" s="63">
        <v>283</v>
      </c>
      <c r="H414" s="64" t="s">
        <v>108</v>
      </c>
      <c r="I414" s="65" t="s">
        <v>235</v>
      </c>
      <c r="J414" s="49"/>
    </row>
    <row r="415" spans="1:10" ht="27.75" customHeight="1" x14ac:dyDescent="0.2">
      <c r="A415" s="22">
        <f t="shared" si="8"/>
        <v>407</v>
      </c>
      <c r="B415" s="59" t="s">
        <v>670</v>
      </c>
      <c r="C415" s="203" t="s">
        <v>403</v>
      </c>
      <c r="D415" s="59">
        <v>2016.6</v>
      </c>
      <c r="E415" s="62" t="s">
        <v>927</v>
      </c>
      <c r="F415" s="63">
        <v>1207</v>
      </c>
      <c r="G415" s="63">
        <v>1630</v>
      </c>
      <c r="H415" s="64" t="s">
        <v>108</v>
      </c>
      <c r="I415" s="65" t="s">
        <v>235</v>
      </c>
      <c r="J415" s="49"/>
    </row>
    <row r="416" spans="1:10" ht="27.75" customHeight="1" x14ac:dyDescent="0.2">
      <c r="A416" s="22">
        <f t="shared" si="8"/>
        <v>408</v>
      </c>
      <c r="B416" s="59" t="s">
        <v>703</v>
      </c>
      <c r="C416" s="203" t="s">
        <v>403</v>
      </c>
      <c r="D416" s="59">
        <v>2016.8</v>
      </c>
      <c r="E416" s="62" t="s">
        <v>998</v>
      </c>
      <c r="F416" s="63">
        <v>457</v>
      </c>
      <c r="G416" s="63">
        <v>914</v>
      </c>
      <c r="H416" s="64" t="s">
        <v>108</v>
      </c>
      <c r="I416" s="65" t="s">
        <v>235</v>
      </c>
      <c r="J416" s="50" t="s">
        <v>2444</v>
      </c>
    </row>
    <row r="417" spans="1:10" ht="27.75" customHeight="1" x14ac:dyDescent="0.2">
      <c r="A417" s="22">
        <f t="shared" si="8"/>
        <v>409</v>
      </c>
      <c r="B417" s="59" t="s">
        <v>705</v>
      </c>
      <c r="C417" s="203" t="s">
        <v>403</v>
      </c>
      <c r="D417" s="59">
        <v>2016.8</v>
      </c>
      <c r="E417" s="62" t="s">
        <v>1021</v>
      </c>
      <c r="F417" s="63">
        <v>392</v>
      </c>
      <c r="G417" s="63">
        <v>861</v>
      </c>
      <c r="H417" s="64" t="s">
        <v>106</v>
      </c>
      <c r="I417" s="65" t="s">
        <v>235</v>
      </c>
      <c r="J417" s="50"/>
    </row>
    <row r="418" spans="1:10" ht="27.75" customHeight="1" x14ac:dyDescent="0.2">
      <c r="A418" s="22">
        <f t="shared" si="8"/>
        <v>410</v>
      </c>
      <c r="B418" s="59" t="s">
        <v>785</v>
      </c>
      <c r="C418" s="203" t="s">
        <v>403</v>
      </c>
      <c r="D418" s="59">
        <v>2016.9</v>
      </c>
      <c r="E418" s="62" t="s">
        <v>945</v>
      </c>
      <c r="F418" s="63">
        <v>173</v>
      </c>
      <c r="G418" s="63">
        <v>390</v>
      </c>
      <c r="H418" s="64" t="s">
        <v>108</v>
      </c>
      <c r="I418" s="65" t="s">
        <v>235</v>
      </c>
      <c r="J418" s="50"/>
    </row>
    <row r="419" spans="1:10" ht="27.75" customHeight="1" x14ac:dyDescent="0.2">
      <c r="A419" s="22">
        <f t="shared" si="8"/>
        <v>411</v>
      </c>
      <c r="B419" s="83" t="s">
        <v>737</v>
      </c>
      <c r="C419" s="204" t="s">
        <v>403</v>
      </c>
      <c r="D419" s="205">
        <v>2016.1</v>
      </c>
      <c r="E419" s="113" t="s">
        <v>961</v>
      </c>
      <c r="F419" s="84">
        <v>191</v>
      </c>
      <c r="G419" s="84">
        <v>446</v>
      </c>
      <c r="H419" s="85" t="s">
        <v>180</v>
      </c>
      <c r="I419" s="202" t="s">
        <v>235</v>
      </c>
      <c r="J419" s="50"/>
    </row>
    <row r="420" spans="1:10" ht="27.75" customHeight="1" x14ac:dyDescent="0.2">
      <c r="A420" s="22">
        <f t="shared" si="8"/>
        <v>412</v>
      </c>
      <c r="B420" s="59" t="s">
        <v>740</v>
      </c>
      <c r="C420" s="59" t="s">
        <v>403</v>
      </c>
      <c r="D420" s="60">
        <v>2016.1</v>
      </c>
      <c r="E420" s="62" t="s">
        <v>985</v>
      </c>
      <c r="F420" s="63">
        <v>618</v>
      </c>
      <c r="G420" s="63">
        <v>1141</v>
      </c>
      <c r="H420" s="64" t="s">
        <v>108</v>
      </c>
      <c r="I420" s="65" t="s">
        <v>235</v>
      </c>
      <c r="J420" s="50"/>
    </row>
    <row r="421" spans="1:10" ht="28.5" customHeight="1" x14ac:dyDescent="0.2">
      <c r="A421" s="22">
        <f t="shared" si="8"/>
        <v>413</v>
      </c>
      <c r="B421" s="29" t="s">
        <v>738</v>
      </c>
      <c r="C421" s="29" t="s">
        <v>51</v>
      </c>
      <c r="D421" s="31">
        <v>2016.1</v>
      </c>
      <c r="E421" s="32" t="s">
        <v>945</v>
      </c>
      <c r="F421" s="33">
        <v>505</v>
      </c>
      <c r="G421" s="33">
        <v>915</v>
      </c>
      <c r="H421" s="34" t="s">
        <v>108</v>
      </c>
      <c r="I421" s="35" t="s">
        <v>235</v>
      </c>
      <c r="J421" s="50"/>
    </row>
    <row r="422" spans="1:10" ht="28.5" customHeight="1" x14ac:dyDescent="0.2">
      <c r="A422" s="22">
        <f t="shared" si="8"/>
        <v>414</v>
      </c>
      <c r="B422" s="37" t="s">
        <v>1383</v>
      </c>
      <c r="C422" s="37" t="s">
        <v>51</v>
      </c>
      <c r="D422" s="206">
        <v>2016.1</v>
      </c>
      <c r="E422" s="207" t="s">
        <v>989</v>
      </c>
      <c r="F422" s="208">
        <v>1236</v>
      </c>
      <c r="G422" s="208">
        <v>2552</v>
      </c>
      <c r="H422" s="209" t="s">
        <v>108</v>
      </c>
      <c r="I422" s="210" t="s">
        <v>235</v>
      </c>
      <c r="J422" s="50"/>
    </row>
    <row r="423" spans="1:10" ht="27.75" customHeight="1" x14ac:dyDescent="0.2">
      <c r="A423" s="22">
        <f t="shared" si="8"/>
        <v>415</v>
      </c>
      <c r="B423" s="59" t="s">
        <v>774</v>
      </c>
      <c r="C423" s="59" t="s">
        <v>403</v>
      </c>
      <c r="D423" s="59">
        <v>2016.12</v>
      </c>
      <c r="E423" s="62" t="s">
        <v>930</v>
      </c>
      <c r="F423" s="63">
        <v>686</v>
      </c>
      <c r="G423" s="63">
        <v>1551</v>
      </c>
      <c r="H423" s="78" t="s">
        <v>253</v>
      </c>
      <c r="I423" s="79" t="s">
        <v>235</v>
      </c>
      <c r="J423" s="50"/>
    </row>
    <row r="424" spans="1:10" ht="27.75" customHeight="1" x14ac:dyDescent="0.2">
      <c r="A424" s="22">
        <f t="shared" si="8"/>
        <v>416</v>
      </c>
      <c r="B424" s="59" t="s">
        <v>776</v>
      </c>
      <c r="C424" s="59" t="s">
        <v>403</v>
      </c>
      <c r="D424" s="59">
        <v>2016.12</v>
      </c>
      <c r="E424" s="62" t="s">
        <v>930</v>
      </c>
      <c r="F424" s="63">
        <v>1229</v>
      </c>
      <c r="G424" s="63">
        <v>1954</v>
      </c>
      <c r="H424" s="78" t="s">
        <v>189</v>
      </c>
      <c r="I424" s="79" t="s">
        <v>235</v>
      </c>
      <c r="J424" s="50"/>
    </row>
    <row r="425" spans="1:10" ht="27.75" customHeight="1" x14ac:dyDescent="0.2">
      <c r="A425" s="22">
        <f t="shared" si="8"/>
        <v>417</v>
      </c>
      <c r="B425" s="59" t="s">
        <v>788</v>
      </c>
      <c r="C425" s="59" t="s">
        <v>403</v>
      </c>
      <c r="D425" s="59">
        <v>2017.1</v>
      </c>
      <c r="E425" s="62" t="s">
        <v>942</v>
      </c>
      <c r="F425" s="76">
        <v>212</v>
      </c>
      <c r="G425" s="63">
        <v>520</v>
      </c>
      <c r="H425" s="64" t="s">
        <v>402</v>
      </c>
      <c r="I425" s="65" t="s">
        <v>511</v>
      </c>
      <c r="J425" s="50"/>
    </row>
    <row r="426" spans="1:10" ht="27.75" customHeight="1" x14ac:dyDescent="0.2">
      <c r="A426" s="22">
        <f t="shared" si="8"/>
        <v>418</v>
      </c>
      <c r="B426" s="59" t="s">
        <v>786</v>
      </c>
      <c r="C426" s="59" t="s">
        <v>403</v>
      </c>
      <c r="D426" s="59">
        <v>2017.1</v>
      </c>
      <c r="E426" s="62" t="s">
        <v>942</v>
      </c>
      <c r="F426" s="76">
        <v>448</v>
      </c>
      <c r="G426" s="63">
        <v>850</v>
      </c>
      <c r="H426" s="78" t="s">
        <v>189</v>
      </c>
      <c r="I426" s="79" t="s">
        <v>235</v>
      </c>
      <c r="J426" s="67"/>
    </row>
    <row r="427" spans="1:10" ht="27.75" customHeight="1" x14ac:dyDescent="0.2">
      <c r="A427" s="22">
        <f t="shared" si="8"/>
        <v>419</v>
      </c>
      <c r="B427" s="59" t="s">
        <v>787</v>
      </c>
      <c r="C427" s="59" t="s">
        <v>403</v>
      </c>
      <c r="D427" s="59">
        <v>2017.1</v>
      </c>
      <c r="E427" s="62" t="s">
        <v>932</v>
      </c>
      <c r="F427" s="76">
        <v>266</v>
      </c>
      <c r="G427" s="63">
        <v>596</v>
      </c>
      <c r="H427" s="78" t="s">
        <v>189</v>
      </c>
      <c r="I427" s="79" t="s">
        <v>235</v>
      </c>
      <c r="J427" s="50" t="s">
        <v>2441</v>
      </c>
    </row>
    <row r="428" spans="1:10" ht="27.75" customHeight="1" x14ac:dyDescent="0.2">
      <c r="A428" s="22">
        <f t="shared" si="8"/>
        <v>420</v>
      </c>
      <c r="B428" s="59" t="s">
        <v>1362</v>
      </c>
      <c r="C428" s="59" t="s">
        <v>403</v>
      </c>
      <c r="D428" s="59">
        <v>2017.2</v>
      </c>
      <c r="E428" s="62" t="s">
        <v>947</v>
      </c>
      <c r="F428" s="76">
        <v>309</v>
      </c>
      <c r="G428" s="63">
        <v>627</v>
      </c>
      <c r="H428" s="78" t="s">
        <v>189</v>
      </c>
      <c r="I428" s="79" t="s">
        <v>235</v>
      </c>
      <c r="J428" s="50"/>
    </row>
    <row r="429" spans="1:10" ht="27.75" customHeight="1" x14ac:dyDescent="0.2">
      <c r="A429" s="22">
        <f t="shared" si="8"/>
        <v>421</v>
      </c>
      <c r="B429" s="83" t="s">
        <v>797</v>
      </c>
      <c r="C429" s="83" t="s">
        <v>403</v>
      </c>
      <c r="D429" s="83">
        <v>2017.2</v>
      </c>
      <c r="E429" s="113" t="s">
        <v>941</v>
      </c>
      <c r="F429" s="211">
        <v>774</v>
      </c>
      <c r="G429" s="84">
        <v>1116</v>
      </c>
      <c r="H429" s="85" t="s">
        <v>108</v>
      </c>
      <c r="I429" s="86" t="s">
        <v>435</v>
      </c>
      <c r="J429" s="50"/>
    </row>
    <row r="430" spans="1:10" ht="27.75" customHeight="1" x14ac:dyDescent="0.2">
      <c r="A430" s="22">
        <f t="shared" si="8"/>
        <v>422</v>
      </c>
      <c r="B430" s="59" t="s">
        <v>792</v>
      </c>
      <c r="C430" s="59" t="s">
        <v>403</v>
      </c>
      <c r="D430" s="59">
        <v>2017.2</v>
      </c>
      <c r="E430" s="62" t="s">
        <v>949</v>
      </c>
      <c r="F430" s="76">
        <v>326</v>
      </c>
      <c r="G430" s="63">
        <v>674</v>
      </c>
      <c r="H430" s="78" t="s">
        <v>189</v>
      </c>
      <c r="I430" s="79" t="s">
        <v>235</v>
      </c>
      <c r="J430" s="50"/>
    </row>
    <row r="431" spans="1:10" ht="28.5" customHeight="1" x14ac:dyDescent="0.2">
      <c r="A431" s="22">
        <f t="shared" si="8"/>
        <v>423</v>
      </c>
      <c r="B431" s="44" t="s">
        <v>791</v>
      </c>
      <c r="C431" s="29" t="s">
        <v>51</v>
      </c>
      <c r="D431" s="44">
        <v>2017.2</v>
      </c>
      <c r="E431" s="212" t="s">
        <v>940</v>
      </c>
      <c r="F431" s="213">
        <v>211</v>
      </c>
      <c r="G431" s="128">
        <v>459</v>
      </c>
      <c r="H431" s="214" t="s">
        <v>189</v>
      </c>
      <c r="I431" s="215" t="s">
        <v>235</v>
      </c>
      <c r="J431" s="50"/>
    </row>
    <row r="432" spans="1:10" ht="28.5" customHeight="1" x14ac:dyDescent="0.2">
      <c r="A432" s="22">
        <f t="shared" si="8"/>
        <v>424</v>
      </c>
      <c r="B432" s="29" t="s">
        <v>804</v>
      </c>
      <c r="C432" s="29" t="s">
        <v>51</v>
      </c>
      <c r="D432" s="29">
        <v>2017.3</v>
      </c>
      <c r="E432" s="32" t="s">
        <v>882</v>
      </c>
      <c r="F432" s="33">
        <v>348</v>
      </c>
      <c r="G432" s="33">
        <v>843</v>
      </c>
      <c r="H432" s="74" t="s">
        <v>189</v>
      </c>
      <c r="I432" s="73" t="s">
        <v>235</v>
      </c>
      <c r="J432" s="50"/>
    </row>
    <row r="433" spans="1:10" ht="28.5" customHeight="1" x14ac:dyDescent="0.2">
      <c r="A433" s="22">
        <f t="shared" si="8"/>
        <v>425</v>
      </c>
      <c r="B433" s="89" t="s">
        <v>860</v>
      </c>
      <c r="C433" s="29" t="s">
        <v>51</v>
      </c>
      <c r="D433" s="29">
        <v>2017.7</v>
      </c>
      <c r="E433" s="32" t="s">
        <v>896</v>
      </c>
      <c r="F433" s="33">
        <v>989</v>
      </c>
      <c r="G433" s="33">
        <v>2213</v>
      </c>
      <c r="H433" s="34" t="s">
        <v>189</v>
      </c>
      <c r="I433" s="35" t="s">
        <v>235</v>
      </c>
      <c r="J433" s="50" t="s">
        <v>2441</v>
      </c>
    </row>
    <row r="434" spans="1:10" ht="28.5" customHeight="1" x14ac:dyDescent="0.2">
      <c r="A434" s="22">
        <f t="shared" si="8"/>
        <v>426</v>
      </c>
      <c r="B434" s="29" t="s">
        <v>865</v>
      </c>
      <c r="C434" s="29" t="s">
        <v>51</v>
      </c>
      <c r="D434" s="29">
        <v>2017.7</v>
      </c>
      <c r="E434" s="32" t="s">
        <v>884</v>
      </c>
      <c r="F434" s="33">
        <v>387</v>
      </c>
      <c r="G434" s="33">
        <v>814</v>
      </c>
      <c r="H434" s="34" t="s">
        <v>6</v>
      </c>
      <c r="I434" s="35" t="s">
        <v>235</v>
      </c>
      <c r="J434" s="50"/>
    </row>
    <row r="435" spans="1:10" ht="27.75" customHeight="1" x14ac:dyDescent="0.2">
      <c r="A435" s="22">
        <f t="shared" si="8"/>
        <v>427</v>
      </c>
      <c r="B435" s="88" t="s">
        <v>862</v>
      </c>
      <c r="C435" s="59" t="s">
        <v>403</v>
      </c>
      <c r="D435" s="59">
        <v>2017.7</v>
      </c>
      <c r="E435" s="62" t="s">
        <v>893</v>
      </c>
      <c r="F435" s="63">
        <v>1254</v>
      </c>
      <c r="G435" s="63">
        <v>1784</v>
      </c>
      <c r="H435" s="64" t="s">
        <v>109</v>
      </c>
      <c r="I435" s="65" t="s">
        <v>235</v>
      </c>
      <c r="J435" s="50"/>
    </row>
    <row r="436" spans="1:10" ht="27.75" customHeight="1" x14ac:dyDescent="0.2">
      <c r="A436" s="22">
        <f t="shared" si="8"/>
        <v>428</v>
      </c>
      <c r="B436" s="88" t="s">
        <v>874</v>
      </c>
      <c r="C436" s="59" t="s">
        <v>403</v>
      </c>
      <c r="D436" s="59">
        <v>2017.8</v>
      </c>
      <c r="E436" s="62" t="s">
        <v>882</v>
      </c>
      <c r="F436" s="63">
        <v>325</v>
      </c>
      <c r="G436" s="63">
        <v>671</v>
      </c>
      <c r="H436" s="64" t="s">
        <v>189</v>
      </c>
      <c r="I436" s="202" t="s">
        <v>511</v>
      </c>
      <c r="J436" s="50"/>
    </row>
    <row r="437" spans="1:10" ht="27.75" customHeight="1" x14ac:dyDescent="0.2">
      <c r="A437" s="22">
        <f t="shared" si="8"/>
        <v>429</v>
      </c>
      <c r="B437" s="216" t="s">
        <v>872</v>
      </c>
      <c r="C437" s="159" t="s">
        <v>403</v>
      </c>
      <c r="D437" s="159">
        <v>2017.8</v>
      </c>
      <c r="E437" s="68" t="s">
        <v>880</v>
      </c>
      <c r="F437" s="69">
        <v>897</v>
      </c>
      <c r="G437" s="69">
        <v>2263</v>
      </c>
      <c r="H437" s="170" t="s">
        <v>189</v>
      </c>
      <c r="I437" s="65" t="s">
        <v>235</v>
      </c>
      <c r="J437" s="50"/>
    </row>
    <row r="438" spans="1:10" ht="27.75" customHeight="1" x14ac:dyDescent="0.2">
      <c r="A438" s="22">
        <f t="shared" ref="A438:A490" si="9">ROW()-8</f>
        <v>430</v>
      </c>
      <c r="B438" s="88" t="s">
        <v>870</v>
      </c>
      <c r="C438" s="59" t="s">
        <v>403</v>
      </c>
      <c r="D438" s="59">
        <v>2017.8</v>
      </c>
      <c r="E438" s="62" t="s">
        <v>876</v>
      </c>
      <c r="F438" s="63">
        <v>189</v>
      </c>
      <c r="G438" s="63">
        <v>427</v>
      </c>
      <c r="H438" s="64" t="s">
        <v>189</v>
      </c>
      <c r="I438" s="65" t="s">
        <v>235</v>
      </c>
      <c r="J438" s="50"/>
    </row>
    <row r="439" spans="1:10" ht="28.5" customHeight="1" x14ac:dyDescent="0.2">
      <c r="A439" s="22">
        <f t="shared" si="9"/>
        <v>431</v>
      </c>
      <c r="B439" s="89" t="s">
        <v>873</v>
      </c>
      <c r="C439" s="29" t="s">
        <v>51</v>
      </c>
      <c r="D439" s="29">
        <v>2017.8</v>
      </c>
      <c r="E439" s="32" t="s">
        <v>881</v>
      </c>
      <c r="F439" s="33">
        <v>910</v>
      </c>
      <c r="G439" s="33">
        <v>2237</v>
      </c>
      <c r="H439" s="34" t="s">
        <v>6</v>
      </c>
      <c r="I439" s="35" t="s">
        <v>235</v>
      </c>
      <c r="J439" s="50" t="s">
        <v>2443</v>
      </c>
    </row>
    <row r="440" spans="1:10" ht="28.5" customHeight="1" x14ac:dyDescent="0.2">
      <c r="A440" s="22">
        <f t="shared" si="9"/>
        <v>432</v>
      </c>
      <c r="B440" s="89" t="s">
        <v>867</v>
      </c>
      <c r="C440" s="29" t="s">
        <v>51</v>
      </c>
      <c r="D440" s="29">
        <v>2017.8</v>
      </c>
      <c r="E440" s="32" t="s">
        <v>880</v>
      </c>
      <c r="F440" s="33">
        <v>897</v>
      </c>
      <c r="G440" s="33">
        <v>2263</v>
      </c>
      <c r="H440" s="34" t="s">
        <v>189</v>
      </c>
      <c r="I440" s="35" t="s">
        <v>235</v>
      </c>
      <c r="J440" s="50" t="s">
        <v>2443</v>
      </c>
    </row>
    <row r="441" spans="1:10" ht="28.5" customHeight="1" x14ac:dyDescent="0.2">
      <c r="A441" s="22">
        <f t="shared" si="9"/>
        <v>433</v>
      </c>
      <c r="B441" s="89" t="s">
        <v>1378</v>
      </c>
      <c r="C441" s="29" t="s">
        <v>51</v>
      </c>
      <c r="D441" s="29">
        <v>2017.9</v>
      </c>
      <c r="E441" s="32" t="s">
        <v>1307</v>
      </c>
      <c r="F441" s="33">
        <v>429</v>
      </c>
      <c r="G441" s="33">
        <v>947</v>
      </c>
      <c r="H441" s="34" t="s">
        <v>1322</v>
      </c>
      <c r="I441" s="35" t="s">
        <v>235</v>
      </c>
      <c r="J441" s="50"/>
    </row>
    <row r="442" spans="1:10" ht="28.5" customHeight="1" x14ac:dyDescent="0.2">
      <c r="A442" s="22">
        <f t="shared" si="9"/>
        <v>434</v>
      </c>
      <c r="B442" s="89" t="s">
        <v>1300</v>
      </c>
      <c r="C442" s="29" t="s">
        <v>51</v>
      </c>
      <c r="D442" s="29">
        <v>2017.9</v>
      </c>
      <c r="E442" s="32" t="s">
        <v>1309</v>
      </c>
      <c r="F442" s="33">
        <v>1606</v>
      </c>
      <c r="G442" s="33">
        <v>4036</v>
      </c>
      <c r="H442" s="34" t="s">
        <v>181</v>
      </c>
      <c r="I442" s="35" t="s">
        <v>235</v>
      </c>
      <c r="J442" s="28"/>
    </row>
    <row r="443" spans="1:10" s="4" customFormat="1" ht="28.5" customHeight="1" x14ac:dyDescent="0.2">
      <c r="A443" s="22">
        <f t="shared" si="9"/>
        <v>435</v>
      </c>
      <c r="B443" s="89" t="s">
        <v>1379</v>
      </c>
      <c r="C443" s="29" t="s">
        <v>51</v>
      </c>
      <c r="D443" s="29">
        <v>2017.9</v>
      </c>
      <c r="E443" s="32" t="s">
        <v>1313</v>
      </c>
      <c r="F443" s="33">
        <v>952</v>
      </c>
      <c r="G443" s="33">
        <v>1861</v>
      </c>
      <c r="H443" s="34" t="s">
        <v>124</v>
      </c>
      <c r="I443" s="35" t="s">
        <v>235</v>
      </c>
      <c r="J443" s="82"/>
    </row>
    <row r="444" spans="1:10" ht="28.5" customHeight="1" x14ac:dyDescent="0.2">
      <c r="A444" s="22">
        <f t="shared" si="9"/>
        <v>436</v>
      </c>
      <c r="B444" s="89" t="s">
        <v>1396</v>
      </c>
      <c r="C444" s="29" t="s">
        <v>51</v>
      </c>
      <c r="D444" s="31">
        <v>2017.1</v>
      </c>
      <c r="E444" s="32" t="s">
        <v>1398</v>
      </c>
      <c r="F444" s="33">
        <v>400</v>
      </c>
      <c r="G444" s="217">
        <v>1069</v>
      </c>
      <c r="H444" s="34" t="s">
        <v>6</v>
      </c>
      <c r="I444" s="35" t="s">
        <v>235</v>
      </c>
      <c r="J444" s="28"/>
    </row>
    <row r="445" spans="1:10" ht="28.5" customHeight="1" x14ac:dyDescent="0.2">
      <c r="A445" s="22">
        <f t="shared" si="9"/>
        <v>437</v>
      </c>
      <c r="B445" s="89" t="s">
        <v>1397</v>
      </c>
      <c r="C445" s="29" t="s">
        <v>51</v>
      </c>
      <c r="D445" s="31">
        <v>2017.1</v>
      </c>
      <c r="E445" s="32" t="s">
        <v>916</v>
      </c>
      <c r="F445" s="33">
        <v>400</v>
      </c>
      <c r="G445" s="33">
        <v>1412</v>
      </c>
      <c r="H445" s="34" t="s">
        <v>124</v>
      </c>
      <c r="I445" s="35" t="s">
        <v>235</v>
      </c>
      <c r="J445" s="50"/>
    </row>
    <row r="446" spans="1:10" ht="28.5" customHeight="1" x14ac:dyDescent="0.2">
      <c r="A446" s="22">
        <f t="shared" si="9"/>
        <v>438</v>
      </c>
      <c r="B446" s="89" t="s">
        <v>1401</v>
      </c>
      <c r="C446" s="29" t="s">
        <v>51</v>
      </c>
      <c r="D446" s="29">
        <v>2017.11</v>
      </c>
      <c r="E446" s="32" t="s">
        <v>1411</v>
      </c>
      <c r="F446" s="33">
        <v>1106</v>
      </c>
      <c r="G446" s="33">
        <v>1257</v>
      </c>
      <c r="H446" s="34" t="s">
        <v>180</v>
      </c>
      <c r="I446" s="35" t="s">
        <v>235</v>
      </c>
      <c r="J446" s="28"/>
    </row>
    <row r="447" spans="1:10" ht="28.5" customHeight="1" x14ac:dyDescent="0.2">
      <c r="A447" s="22">
        <f t="shared" si="9"/>
        <v>439</v>
      </c>
      <c r="B447" s="89" t="s">
        <v>1404</v>
      </c>
      <c r="C447" s="29" t="s">
        <v>51</v>
      </c>
      <c r="D447" s="29">
        <v>2017.11</v>
      </c>
      <c r="E447" s="32" t="s">
        <v>1196</v>
      </c>
      <c r="F447" s="33">
        <v>204</v>
      </c>
      <c r="G447" s="33">
        <v>519</v>
      </c>
      <c r="H447" s="34" t="s">
        <v>106</v>
      </c>
      <c r="I447" s="35" t="s">
        <v>235</v>
      </c>
      <c r="J447" s="28" t="s">
        <v>2442</v>
      </c>
    </row>
    <row r="448" spans="1:10" ht="28.5" customHeight="1" x14ac:dyDescent="0.2">
      <c r="A448" s="22">
        <f t="shared" si="9"/>
        <v>440</v>
      </c>
      <c r="B448" s="89" t="s">
        <v>1430</v>
      </c>
      <c r="C448" s="29" t="s">
        <v>51</v>
      </c>
      <c r="D448" s="29">
        <v>2017.12</v>
      </c>
      <c r="E448" s="90" t="s">
        <v>815</v>
      </c>
      <c r="F448" s="33">
        <v>516</v>
      </c>
      <c r="G448" s="33">
        <v>1104</v>
      </c>
      <c r="H448" s="34" t="s">
        <v>402</v>
      </c>
      <c r="I448" s="35" t="s">
        <v>235</v>
      </c>
      <c r="J448" s="28"/>
    </row>
    <row r="449" spans="1:10" ht="28.5" customHeight="1" x14ac:dyDescent="0.2">
      <c r="A449" s="22">
        <f t="shared" si="9"/>
        <v>441</v>
      </c>
      <c r="B449" s="89" t="s">
        <v>1434</v>
      </c>
      <c r="C449" s="29" t="s">
        <v>51</v>
      </c>
      <c r="D449" s="29">
        <v>2017.12</v>
      </c>
      <c r="E449" s="90" t="s">
        <v>898</v>
      </c>
      <c r="F449" s="33">
        <v>1898</v>
      </c>
      <c r="G449" s="33">
        <v>4066</v>
      </c>
      <c r="H449" s="34" t="s">
        <v>109</v>
      </c>
      <c r="I449" s="35" t="s">
        <v>235</v>
      </c>
      <c r="J449" s="199"/>
    </row>
    <row r="450" spans="1:10" ht="27.75" customHeight="1" x14ac:dyDescent="0.2">
      <c r="A450" s="22">
        <f t="shared" si="9"/>
        <v>442</v>
      </c>
      <c r="B450" s="88" t="s">
        <v>1427</v>
      </c>
      <c r="C450" s="59" t="s">
        <v>403</v>
      </c>
      <c r="D450" s="59">
        <v>2017.12</v>
      </c>
      <c r="E450" s="91" t="s">
        <v>1193</v>
      </c>
      <c r="F450" s="63">
        <v>816</v>
      </c>
      <c r="G450" s="63">
        <v>1712</v>
      </c>
      <c r="H450" s="64" t="s">
        <v>189</v>
      </c>
      <c r="I450" s="65" t="s">
        <v>235</v>
      </c>
      <c r="J450" s="50"/>
    </row>
    <row r="451" spans="1:10" ht="27.75" customHeight="1" x14ac:dyDescent="0.2">
      <c r="A451" s="22">
        <f t="shared" si="9"/>
        <v>443</v>
      </c>
      <c r="B451" s="88" t="s">
        <v>1519</v>
      </c>
      <c r="C451" s="59" t="s">
        <v>403</v>
      </c>
      <c r="D451" s="59">
        <v>2018.4</v>
      </c>
      <c r="E451" s="91" t="s">
        <v>1398</v>
      </c>
      <c r="F451" s="63">
        <v>669</v>
      </c>
      <c r="G451" s="63">
        <v>1549</v>
      </c>
      <c r="H451" s="64" t="s">
        <v>1540</v>
      </c>
      <c r="I451" s="65" t="s">
        <v>188</v>
      </c>
      <c r="J451" s="82"/>
    </row>
    <row r="452" spans="1:10" ht="27.75" customHeight="1" x14ac:dyDescent="0.2">
      <c r="A452" s="22">
        <f t="shared" si="9"/>
        <v>444</v>
      </c>
      <c r="B452" s="88" t="s">
        <v>1568</v>
      </c>
      <c r="C452" s="59" t="s">
        <v>403</v>
      </c>
      <c r="D452" s="59">
        <v>2018.5</v>
      </c>
      <c r="E452" s="62" t="s">
        <v>916</v>
      </c>
      <c r="F452" s="63">
        <v>9463</v>
      </c>
      <c r="G452" s="63">
        <v>19629</v>
      </c>
      <c r="H452" s="64" t="s">
        <v>189</v>
      </c>
      <c r="I452" s="65" t="s">
        <v>188</v>
      </c>
      <c r="J452" s="50"/>
    </row>
    <row r="453" spans="1:10" ht="27.75" customHeight="1" x14ac:dyDescent="0.2">
      <c r="A453" s="22">
        <f t="shared" si="9"/>
        <v>445</v>
      </c>
      <c r="B453" s="94" t="s">
        <v>1688</v>
      </c>
      <c r="C453" s="94" t="s">
        <v>2125</v>
      </c>
      <c r="D453" s="94">
        <v>2018.7</v>
      </c>
      <c r="E453" s="95" t="s">
        <v>1643</v>
      </c>
      <c r="F453" s="96">
        <v>3299</v>
      </c>
      <c r="G453" s="96">
        <v>7688</v>
      </c>
      <c r="H453" s="97" t="s">
        <v>106</v>
      </c>
      <c r="I453" s="98" t="s">
        <v>188</v>
      </c>
      <c r="J453" s="50"/>
    </row>
    <row r="454" spans="1:10" ht="27.75" customHeight="1" x14ac:dyDescent="0.2">
      <c r="A454" s="22">
        <f t="shared" si="9"/>
        <v>446</v>
      </c>
      <c r="B454" s="88" t="s">
        <v>1704</v>
      </c>
      <c r="C454" s="108" t="s">
        <v>1677</v>
      </c>
      <c r="D454" s="59">
        <v>2018.9</v>
      </c>
      <c r="E454" s="109" t="s">
        <v>654</v>
      </c>
      <c r="F454" s="110">
        <v>1281</v>
      </c>
      <c r="G454" s="106">
        <v>2895</v>
      </c>
      <c r="H454" s="111" t="s">
        <v>236</v>
      </c>
      <c r="I454" s="107" t="s">
        <v>235</v>
      </c>
      <c r="J454" s="50"/>
    </row>
    <row r="455" spans="1:10" ht="27.75" customHeight="1" x14ac:dyDescent="0.2">
      <c r="A455" s="22">
        <f t="shared" si="9"/>
        <v>447</v>
      </c>
      <c r="B455" s="88" t="s">
        <v>1741</v>
      </c>
      <c r="C455" s="59" t="s">
        <v>2125</v>
      </c>
      <c r="D455" s="59" t="s">
        <v>1707</v>
      </c>
      <c r="E455" s="91" t="s">
        <v>1654</v>
      </c>
      <c r="F455" s="63">
        <v>231</v>
      </c>
      <c r="G455" s="63">
        <v>790</v>
      </c>
      <c r="H455" s="64" t="s">
        <v>1749</v>
      </c>
      <c r="I455" s="65" t="s">
        <v>1751</v>
      </c>
      <c r="J455" s="50"/>
    </row>
    <row r="456" spans="1:10" ht="27.75" customHeight="1" x14ac:dyDescent="0.2">
      <c r="A456" s="22">
        <f t="shared" si="9"/>
        <v>448</v>
      </c>
      <c r="B456" s="88" t="s">
        <v>1769</v>
      </c>
      <c r="C456" s="108" t="s">
        <v>403</v>
      </c>
      <c r="D456" s="59">
        <v>2018.11</v>
      </c>
      <c r="E456" s="62" t="s">
        <v>1770</v>
      </c>
      <c r="F456" s="106">
        <v>578</v>
      </c>
      <c r="G456" s="106">
        <v>1089</v>
      </c>
      <c r="H456" s="111" t="s">
        <v>189</v>
      </c>
      <c r="I456" s="107" t="s">
        <v>188</v>
      </c>
      <c r="J456" s="50" t="s">
        <v>2443</v>
      </c>
    </row>
    <row r="457" spans="1:10" ht="27.75" customHeight="1" x14ac:dyDescent="0.2">
      <c r="A457" s="22">
        <f t="shared" si="9"/>
        <v>449</v>
      </c>
      <c r="B457" s="59" t="s">
        <v>1754</v>
      </c>
      <c r="C457" s="108" t="s">
        <v>403</v>
      </c>
      <c r="D457" s="59">
        <v>2018.11</v>
      </c>
      <c r="E457" s="62" t="s">
        <v>1770</v>
      </c>
      <c r="F457" s="106">
        <v>275</v>
      </c>
      <c r="G457" s="106">
        <v>559</v>
      </c>
      <c r="H457" s="64" t="s">
        <v>189</v>
      </c>
      <c r="I457" s="107" t="s">
        <v>188</v>
      </c>
      <c r="J457" s="50"/>
    </row>
    <row r="458" spans="1:10" ht="27.75" customHeight="1" x14ac:dyDescent="0.2">
      <c r="A458" s="22">
        <f t="shared" si="9"/>
        <v>450</v>
      </c>
      <c r="B458" s="218" t="s">
        <v>1762</v>
      </c>
      <c r="C458" s="75" t="s">
        <v>403</v>
      </c>
      <c r="D458" s="59">
        <v>2018.11</v>
      </c>
      <c r="E458" s="62" t="s">
        <v>1773</v>
      </c>
      <c r="F458" s="106">
        <v>1058</v>
      </c>
      <c r="G458" s="106">
        <v>1538</v>
      </c>
      <c r="H458" s="64" t="s">
        <v>189</v>
      </c>
      <c r="I458" s="107" t="s">
        <v>188</v>
      </c>
      <c r="J458" s="28"/>
    </row>
    <row r="459" spans="1:10" ht="27.75" customHeight="1" x14ac:dyDescent="0.2">
      <c r="A459" s="22">
        <f t="shared" si="9"/>
        <v>451</v>
      </c>
      <c r="B459" s="88" t="s">
        <v>1783</v>
      </c>
      <c r="C459" s="108" t="s">
        <v>403</v>
      </c>
      <c r="D459" s="59">
        <v>2018.11</v>
      </c>
      <c r="E459" s="109" t="s">
        <v>1786</v>
      </c>
      <c r="F459" s="110">
        <v>237</v>
      </c>
      <c r="G459" s="106">
        <v>622</v>
      </c>
      <c r="H459" s="64" t="s">
        <v>109</v>
      </c>
      <c r="I459" s="219" t="s">
        <v>188</v>
      </c>
      <c r="J459" s="28"/>
    </row>
    <row r="460" spans="1:10" ht="27.75" customHeight="1" x14ac:dyDescent="0.2">
      <c r="A460" s="22">
        <f t="shared" si="9"/>
        <v>452</v>
      </c>
      <c r="B460" s="159" t="s">
        <v>1802</v>
      </c>
      <c r="C460" s="220" t="s">
        <v>2246</v>
      </c>
      <c r="D460" s="159">
        <v>2018.12</v>
      </c>
      <c r="E460" s="221" t="s">
        <v>1818</v>
      </c>
      <c r="F460" s="69">
        <v>2023</v>
      </c>
      <c r="G460" s="69">
        <v>4537</v>
      </c>
      <c r="H460" s="222" t="s">
        <v>109</v>
      </c>
      <c r="I460" s="107" t="s">
        <v>146</v>
      </c>
      <c r="J460" s="28"/>
    </row>
    <row r="461" spans="1:10" ht="27.75" customHeight="1" x14ac:dyDescent="0.2">
      <c r="A461" s="22">
        <f t="shared" si="9"/>
        <v>453</v>
      </c>
      <c r="B461" s="59" t="s">
        <v>1809</v>
      </c>
      <c r="C461" s="108" t="s">
        <v>2137</v>
      </c>
      <c r="D461" s="59">
        <v>2018.12</v>
      </c>
      <c r="E461" s="109" t="s">
        <v>1011</v>
      </c>
      <c r="F461" s="63">
        <v>677</v>
      </c>
      <c r="G461" s="63">
        <v>1445</v>
      </c>
      <c r="H461" s="111" t="s">
        <v>109</v>
      </c>
      <c r="I461" s="107" t="s">
        <v>146</v>
      </c>
      <c r="J461" s="28"/>
    </row>
    <row r="462" spans="1:10" ht="27.75" customHeight="1" x14ac:dyDescent="0.2">
      <c r="A462" s="22">
        <f t="shared" si="9"/>
        <v>454</v>
      </c>
      <c r="B462" s="59" t="s">
        <v>1887</v>
      </c>
      <c r="C462" s="108" t="s">
        <v>2251</v>
      </c>
      <c r="D462" s="59">
        <v>2019.4</v>
      </c>
      <c r="E462" s="109" t="s">
        <v>1899</v>
      </c>
      <c r="F462" s="63">
        <v>525</v>
      </c>
      <c r="G462" s="63">
        <v>1028</v>
      </c>
      <c r="H462" s="111" t="s">
        <v>236</v>
      </c>
      <c r="I462" s="107" t="s">
        <v>235</v>
      </c>
      <c r="J462" s="28"/>
    </row>
    <row r="463" spans="1:10" ht="27.75" customHeight="1" x14ac:dyDescent="0.2">
      <c r="A463" s="22">
        <f t="shared" si="9"/>
        <v>455</v>
      </c>
      <c r="B463" s="59" t="s">
        <v>1920</v>
      </c>
      <c r="C463" s="108" t="s">
        <v>1677</v>
      </c>
      <c r="D463" s="59">
        <v>2019.5</v>
      </c>
      <c r="E463" s="109" t="s">
        <v>1882</v>
      </c>
      <c r="F463" s="63">
        <v>373</v>
      </c>
      <c r="G463" s="63">
        <v>763</v>
      </c>
      <c r="H463" s="111" t="s">
        <v>236</v>
      </c>
      <c r="I463" s="107" t="s">
        <v>235</v>
      </c>
      <c r="J463" s="28"/>
    </row>
    <row r="464" spans="1:10" ht="27.75" customHeight="1" x14ac:dyDescent="0.2">
      <c r="A464" s="22">
        <f t="shared" si="9"/>
        <v>456</v>
      </c>
      <c r="B464" s="59" t="s">
        <v>2256</v>
      </c>
      <c r="C464" s="108" t="s">
        <v>2137</v>
      </c>
      <c r="D464" s="59">
        <v>2019.5</v>
      </c>
      <c r="E464" s="109" t="s">
        <v>1926</v>
      </c>
      <c r="F464" s="63">
        <v>306</v>
      </c>
      <c r="G464" s="63">
        <v>523</v>
      </c>
      <c r="H464" s="111" t="s">
        <v>181</v>
      </c>
      <c r="I464" s="107" t="s">
        <v>235</v>
      </c>
      <c r="J464" s="28"/>
    </row>
    <row r="465" spans="1:10" ht="27.75" customHeight="1" x14ac:dyDescent="0.2">
      <c r="A465" s="22">
        <f t="shared" si="9"/>
        <v>457</v>
      </c>
      <c r="B465" s="59" t="s">
        <v>1942</v>
      </c>
      <c r="C465" s="108" t="s">
        <v>403</v>
      </c>
      <c r="D465" s="59">
        <v>2019.6</v>
      </c>
      <c r="E465" s="109" t="s">
        <v>1823</v>
      </c>
      <c r="F465" s="63">
        <v>824</v>
      </c>
      <c r="G465" s="63">
        <v>1512</v>
      </c>
      <c r="H465" s="111" t="s">
        <v>1888</v>
      </c>
      <c r="I465" s="107" t="s">
        <v>146</v>
      </c>
      <c r="J465" s="199"/>
    </row>
    <row r="466" spans="1:10" ht="27.75" customHeight="1" x14ac:dyDescent="0.2">
      <c r="A466" s="22">
        <f t="shared" si="9"/>
        <v>458</v>
      </c>
      <c r="B466" s="59" t="s">
        <v>1949</v>
      </c>
      <c r="C466" s="108" t="s">
        <v>2137</v>
      </c>
      <c r="D466" s="59">
        <v>2019.7</v>
      </c>
      <c r="E466" s="109" t="s">
        <v>1958</v>
      </c>
      <c r="F466" s="63">
        <v>1674</v>
      </c>
      <c r="G466" s="63">
        <v>4463</v>
      </c>
      <c r="H466" s="111" t="s">
        <v>236</v>
      </c>
      <c r="I466" s="107" t="s">
        <v>235</v>
      </c>
      <c r="J466" s="28"/>
    </row>
    <row r="467" spans="1:10" ht="27.75" customHeight="1" x14ac:dyDescent="0.2">
      <c r="A467" s="22">
        <f t="shared" si="9"/>
        <v>459</v>
      </c>
      <c r="B467" s="59" t="s">
        <v>1974</v>
      </c>
      <c r="C467" s="108" t="s">
        <v>2273</v>
      </c>
      <c r="D467" s="59">
        <v>2019.8</v>
      </c>
      <c r="E467" s="109" t="s">
        <v>1987</v>
      </c>
      <c r="F467" s="63">
        <v>886</v>
      </c>
      <c r="G467" s="63">
        <v>1900</v>
      </c>
      <c r="H467" s="111" t="s">
        <v>236</v>
      </c>
      <c r="I467" s="107" t="s">
        <v>146</v>
      </c>
      <c r="J467" s="50"/>
    </row>
    <row r="468" spans="1:10" ht="28.5" customHeight="1" x14ac:dyDescent="0.2">
      <c r="A468" s="22">
        <f t="shared" si="9"/>
        <v>460</v>
      </c>
      <c r="B468" s="89" t="s">
        <v>1456</v>
      </c>
      <c r="C468" s="29" t="s">
        <v>51</v>
      </c>
      <c r="D468" s="29">
        <v>2018.1</v>
      </c>
      <c r="E468" s="32" t="s">
        <v>663</v>
      </c>
      <c r="F468" s="33">
        <v>200</v>
      </c>
      <c r="G468" s="33">
        <v>289</v>
      </c>
      <c r="H468" s="34" t="s">
        <v>108</v>
      </c>
      <c r="I468" s="35" t="s">
        <v>235</v>
      </c>
      <c r="J468" s="199"/>
    </row>
    <row r="469" spans="1:10" ht="28.5" customHeight="1" x14ac:dyDescent="0.2">
      <c r="A469" s="22">
        <f t="shared" si="9"/>
        <v>461</v>
      </c>
      <c r="B469" s="29" t="s">
        <v>1460</v>
      </c>
      <c r="C469" s="29" t="s">
        <v>51</v>
      </c>
      <c r="D469" s="29">
        <v>2018.1</v>
      </c>
      <c r="E469" s="32" t="s">
        <v>1466</v>
      </c>
      <c r="F469" s="33">
        <v>201</v>
      </c>
      <c r="G469" s="33">
        <v>427</v>
      </c>
      <c r="H469" s="34" t="s">
        <v>234</v>
      </c>
      <c r="I469" s="35" t="s">
        <v>235</v>
      </c>
      <c r="J469" s="28"/>
    </row>
    <row r="470" spans="1:10" ht="28.5" customHeight="1" x14ac:dyDescent="0.2">
      <c r="A470" s="22">
        <f t="shared" si="9"/>
        <v>462</v>
      </c>
      <c r="B470" s="29" t="s">
        <v>1494</v>
      </c>
      <c r="C470" s="29" t="s">
        <v>51</v>
      </c>
      <c r="D470" s="29">
        <v>2018.3</v>
      </c>
      <c r="E470" s="32" t="s">
        <v>881</v>
      </c>
      <c r="F470" s="33">
        <v>893</v>
      </c>
      <c r="G470" s="33">
        <v>1559</v>
      </c>
      <c r="H470" s="34" t="s">
        <v>6</v>
      </c>
      <c r="I470" s="35" t="s">
        <v>188</v>
      </c>
      <c r="J470" s="28"/>
    </row>
    <row r="471" spans="1:10" ht="28.5" customHeight="1" x14ac:dyDescent="0.2">
      <c r="A471" s="22">
        <f t="shared" si="9"/>
        <v>463</v>
      </c>
      <c r="B471" s="29" t="s">
        <v>1580</v>
      </c>
      <c r="C471" s="29" t="s">
        <v>51</v>
      </c>
      <c r="D471" s="29">
        <v>2018.6</v>
      </c>
      <c r="E471" s="32" t="s">
        <v>1586</v>
      </c>
      <c r="F471" s="33">
        <v>960</v>
      </c>
      <c r="G471" s="33">
        <v>1725</v>
      </c>
      <c r="H471" s="34" t="s">
        <v>124</v>
      </c>
      <c r="I471" s="35" t="s">
        <v>1597</v>
      </c>
      <c r="J471" s="28" t="s">
        <v>2443</v>
      </c>
    </row>
    <row r="472" spans="1:10" s="4" customFormat="1" ht="28.5" customHeight="1" x14ac:dyDescent="0.2">
      <c r="A472" s="22">
        <f t="shared" si="9"/>
        <v>464</v>
      </c>
      <c r="B472" s="104" t="s">
        <v>1681</v>
      </c>
      <c r="C472" s="70" t="s">
        <v>51</v>
      </c>
      <c r="D472" s="29">
        <v>2018.9</v>
      </c>
      <c r="E472" s="32" t="s">
        <v>1672</v>
      </c>
      <c r="F472" s="101">
        <v>772</v>
      </c>
      <c r="G472" s="101">
        <v>1769</v>
      </c>
      <c r="H472" s="34" t="s">
        <v>181</v>
      </c>
      <c r="I472" s="103" t="s">
        <v>235</v>
      </c>
      <c r="J472" s="50"/>
    </row>
    <row r="473" spans="1:10" s="4" customFormat="1" ht="28.5" customHeight="1" x14ac:dyDescent="0.2">
      <c r="A473" s="22">
        <f t="shared" si="9"/>
        <v>465</v>
      </c>
      <c r="B473" s="29" t="s">
        <v>1668</v>
      </c>
      <c r="C473" s="70" t="s">
        <v>51</v>
      </c>
      <c r="D473" s="29">
        <v>2018.9</v>
      </c>
      <c r="E473" s="32" t="s">
        <v>1314</v>
      </c>
      <c r="F473" s="101">
        <v>593</v>
      </c>
      <c r="G473" s="101">
        <v>1264</v>
      </c>
      <c r="H473" s="34" t="s">
        <v>180</v>
      </c>
      <c r="I473" s="103" t="s">
        <v>235</v>
      </c>
      <c r="J473" s="50"/>
    </row>
    <row r="474" spans="1:10" s="4" customFormat="1" ht="28.5" customHeight="1" x14ac:dyDescent="0.2">
      <c r="A474" s="22">
        <f t="shared" si="9"/>
        <v>466</v>
      </c>
      <c r="B474" s="89" t="s">
        <v>1670</v>
      </c>
      <c r="C474" s="70" t="s">
        <v>51</v>
      </c>
      <c r="D474" s="29">
        <v>2018.9</v>
      </c>
      <c r="E474" s="32" t="s">
        <v>1676</v>
      </c>
      <c r="F474" s="101">
        <v>766</v>
      </c>
      <c r="G474" s="101">
        <v>1566</v>
      </c>
      <c r="H474" s="102" t="s">
        <v>236</v>
      </c>
      <c r="I474" s="103" t="s">
        <v>235</v>
      </c>
      <c r="J474" s="28"/>
    </row>
    <row r="475" spans="1:10" s="4" customFormat="1" ht="28.5" customHeight="1" x14ac:dyDescent="0.2">
      <c r="A475" s="22">
        <f t="shared" si="9"/>
        <v>467</v>
      </c>
      <c r="B475" s="29" t="s">
        <v>1800</v>
      </c>
      <c r="C475" s="100" t="s">
        <v>51</v>
      </c>
      <c r="D475" s="29">
        <v>2018.12</v>
      </c>
      <c r="E475" s="131" t="s">
        <v>1798</v>
      </c>
      <c r="F475" s="33">
        <v>431</v>
      </c>
      <c r="G475" s="33">
        <v>853</v>
      </c>
      <c r="H475" s="102" t="s">
        <v>189</v>
      </c>
      <c r="I475" s="103" t="s">
        <v>146</v>
      </c>
      <c r="J475" s="28"/>
    </row>
    <row r="476" spans="1:10" s="4" customFormat="1" ht="28.5" customHeight="1" x14ac:dyDescent="0.2">
      <c r="A476" s="22">
        <f t="shared" si="9"/>
        <v>468</v>
      </c>
      <c r="B476" s="29" t="s">
        <v>1812</v>
      </c>
      <c r="C476" s="318" t="s">
        <v>51</v>
      </c>
      <c r="D476" s="309">
        <v>2018.12</v>
      </c>
      <c r="E476" s="325" t="s">
        <v>880</v>
      </c>
      <c r="F476" s="312">
        <v>364</v>
      </c>
      <c r="G476" s="312">
        <v>670</v>
      </c>
      <c r="H476" s="320" t="s">
        <v>109</v>
      </c>
      <c r="I476" s="322" t="s">
        <v>146</v>
      </c>
      <c r="J476" s="28"/>
    </row>
    <row r="477" spans="1:10" s="4" customFormat="1" ht="28.5" customHeight="1" x14ac:dyDescent="0.2">
      <c r="A477" s="22">
        <f t="shared" si="9"/>
        <v>469</v>
      </c>
      <c r="B477" s="324" t="s">
        <v>1822</v>
      </c>
      <c r="C477" s="53" t="s">
        <v>51</v>
      </c>
      <c r="D477" s="235">
        <v>2019.1</v>
      </c>
      <c r="E477" s="53" t="s">
        <v>1823</v>
      </c>
      <c r="F477" s="236">
        <v>1555</v>
      </c>
      <c r="G477" s="236">
        <v>2880</v>
      </c>
      <c r="H477" s="237" t="s">
        <v>108</v>
      </c>
      <c r="I477" s="244" t="s">
        <v>146</v>
      </c>
      <c r="J477" s="50" t="s">
        <v>2449</v>
      </c>
    </row>
    <row r="478" spans="1:10" ht="28.5" customHeight="1" x14ac:dyDescent="0.2">
      <c r="A478" s="22">
        <f t="shared" si="9"/>
        <v>470</v>
      </c>
      <c r="B478" s="324" t="s">
        <v>1844</v>
      </c>
      <c r="C478" s="53" t="s">
        <v>51</v>
      </c>
      <c r="D478" s="235">
        <v>2019.2</v>
      </c>
      <c r="E478" s="52" t="s">
        <v>663</v>
      </c>
      <c r="F478" s="243">
        <v>191</v>
      </c>
      <c r="G478" s="243">
        <v>448</v>
      </c>
      <c r="H478" s="244" t="s">
        <v>189</v>
      </c>
      <c r="I478" s="326" t="s">
        <v>146</v>
      </c>
      <c r="J478" s="50"/>
    </row>
    <row r="479" spans="1:10" s="4" customFormat="1" ht="28.5" customHeight="1" x14ac:dyDescent="0.2">
      <c r="A479" s="22">
        <f t="shared" si="9"/>
        <v>471</v>
      </c>
      <c r="B479" s="315" t="s">
        <v>1945</v>
      </c>
      <c r="C479" s="108" t="s">
        <v>51</v>
      </c>
      <c r="D479" s="59">
        <v>2019.6</v>
      </c>
      <c r="E479" s="109" t="s">
        <v>1938</v>
      </c>
      <c r="F479" s="63">
        <v>1838</v>
      </c>
      <c r="G479" s="63">
        <v>5183</v>
      </c>
      <c r="H479" s="111" t="s">
        <v>236</v>
      </c>
      <c r="I479" s="111" t="s">
        <v>146</v>
      </c>
      <c r="J479" s="50"/>
    </row>
    <row r="480" spans="1:10" s="4" customFormat="1" ht="28.5" customHeight="1" x14ac:dyDescent="0.2">
      <c r="A480" s="22">
        <f t="shared" si="9"/>
        <v>472</v>
      </c>
      <c r="B480" s="315" t="s">
        <v>1950</v>
      </c>
      <c r="C480" s="108" t="s">
        <v>51</v>
      </c>
      <c r="D480" s="59">
        <v>2019.7</v>
      </c>
      <c r="E480" s="109" t="s">
        <v>1882</v>
      </c>
      <c r="F480" s="63">
        <v>254</v>
      </c>
      <c r="G480" s="63">
        <v>539</v>
      </c>
      <c r="H480" s="111" t="s">
        <v>236</v>
      </c>
      <c r="I480" s="111" t="s">
        <v>146</v>
      </c>
      <c r="J480" s="28"/>
    </row>
    <row r="481" spans="1:10" s="4" customFormat="1" ht="28.5" customHeight="1" x14ac:dyDescent="0.2">
      <c r="A481" s="22">
        <f t="shared" si="9"/>
        <v>473</v>
      </c>
      <c r="B481" s="315" t="s">
        <v>1973</v>
      </c>
      <c r="C481" s="108" t="s">
        <v>51</v>
      </c>
      <c r="D481" s="59">
        <v>2019.8</v>
      </c>
      <c r="E481" s="109" t="s">
        <v>1556</v>
      </c>
      <c r="F481" s="63">
        <v>444</v>
      </c>
      <c r="G481" s="63">
        <v>854</v>
      </c>
      <c r="H481" s="111" t="s">
        <v>1888</v>
      </c>
      <c r="I481" s="111" t="s">
        <v>146</v>
      </c>
      <c r="J481" s="28"/>
    </row>
    <row r="482" spans="1:10" s="4" customFormat="1" ht="28.5" customHeight="1" x14ac:dyDescent="0.2">
      <c r="A482" s="22">
        <f t="shared" si="9"/>
        <v>474</v>
      </c>
      <c r="B482" s="315" t="s">
        <v>1978</v>
      </c>
      <c r="C482" s="108" t="s">
        <v>51</v>
      </c>
      <c r="D482" s="59">
        <v>2019.8</v>
      </c>
      <c r="E482" s="109" t="s">
        <v>1986</v>
      </c>
      <c r="F482" s="63">
        <v>2330</v>
      </c>
      <c r="G482" s="63">
        <v>5953</v>
      </c>
      <c r="H482" s="111" t="s">
        <v>1905</v>
      </c>
      <c r="I482" s="111" t="s">
        <v>146</v>
      </c>
      <c r="J482" s="28" t="s">
        <v>2443</v>
      </c>
    </row>
    <row r="483" spans="1:10" s="4" customFormat="1" ht="28.5" customHeight="1" x14ac:dyDescent="0.2">
      <c r="A483" s="22">
        <f t="shared" si="9"/>
        <v>475</v>
      </c>
      <c r="B483" s="315" t="s">
        <v>2075</v>
      </c>
      <c r="C483" s="108" t="s">
        <v>51</v>
      </c>
      <c r="D483" s="59">
        <v>2019.12</v>
      </c>
      <c r="E483" s="109" t="s">
        <v>1556</v>
      </c>
      <c r="F483" s="63">
        <v>369</v>
      </c>
      <c r="G483" s="63">
        <v>785</v>
      </c>
      <c r="H483" s="111" t="s">
        <v>236</v>
      </c>
      <c r="I483" s="111" t="s">
        <v>235</v>
      </c>
      <c r="J483" s="50"/>
    </row>
    <row r="484" spans="1:10" s="4" customFormat="1" ht="28.5" customHeight="1" x14ac:dyDescent="0.2">
      <c r="A484" s="22">
        <f t="shared" si="9"/>
        <v>476</v>
      </c>
      <c r="B484" s="315" t="s">
        <v>2078</v>
      </c>
      <c r="C484" s="108" t="s">
        <v>51</v>
      </c>
      <c r="D484" s="59">
        <v>2019.12</v>
      </c>
      <c r="E484" s="109" t="s">
        <v>2069</v>
      </c>
      <c r="F484" s="63">
        <v>721</v>
      </c>
      <c r="G484" s="63">
        <v>1465</v>
      </c>
      <c r="H484" s="111" t="s">
        <v>181</v>
      </c>
      <c r="I484" s="111" t="s">
        <v>235</v>
      </c>
      <c r="J484" s="50"/>
    </row>
    <row r="485" spans="1:10" s="4" customFormat="1" ht="28.5" customHeight="1" x14ac:dyDescent="0.2">
      <c r="A485" s="22">
        <f t="shared" si="9"/>
        <v>477</v>
      </c>
      <c r="B485" s="223" t="s">
        <v>2393</v>
      </c>
      <c r="C485" s="108" t="s">
        <v>51</v>
      </c>
      <c r="D485" s="59">
        <v>2020.7</v>
      </c>
      <c r="E485" s="109" t="s">
        <v>2395</v>
      </c>
      <c r="F485" s="63">
        <v>1332</v>
      </c>
      <c r="G485" s="63">
        <v>2617</v>
      </c>
      <c r="H485" s="111" t="s">
        <v>236</v>
      </c>
      <c r="I485" s="111" t="s">
        <v>1883</v>
      </c>
      <c r="J485" s="50"/>
    </row>
    <row r="486" spans="1:10" s="4" customFormat="1" ht="28.5" customHeight="1" x14ac:dyDescent="0.2">
      <c r="A486" s="22">
        <f t="shared" si="9"/>
        <v>478</v>
      </c>
      <c r="B486" s="223" t="s">
        <v>2394</v>
      </c>
      <c r="C486" s="108" t="s">
        <v>51</v>
      </c>
      <c r="D486" s="59">
        <v>2020.7</v>
      </c>
      <c r="E486" s="109" t="s">
        <v>2396</v>
      </c>
      <c r="F486" s="63">
        <v>967</v>
      </c>
      <c r="G486" s="63">
        <v>1968</v>
      </c>
      <c r="H486" s="111" t="s">
        <v>2427</v>
      </c>
      <c r="I486" s="111" t="s">
        <v>235</v>
      </c>
      <c r="J486" s="50" t="s">
        <v>2442</v>
      </c>
    </row>
    <row r="487" spans="1:10" s="4" customFormat="1" ht="28.5" customHeight="1" x14ac:dyDescent="0.2">
      <c r="A487" s="22">
        <f t="shared" si="9"/>
        <v>479</v>
      </c>
      <c r="B487" s="223" t="s">
        <v>2434</v>
      </c>
      <c r="C487" s="108" t="s">
        <v>1677</v>
      </c>
      <c r="D487" s="59">
        <v>2020.8</v>
      </c>
      <c r="E487" s="109" t="s">
        <v>2435</v>
      </c>
      <c r="F487" s="63">
        <v>890</v>
      </c>
      <c r="G487" s="63">
        <v>1473</v>
      </c>
      <c r="H487" s="111" t="s">
        <v>236</v>
      </c>
      <c r="I487" s="111" t="s">
        <v>235</v>
      </c>
      <c r="J487" s="50" t="s">
        <v>2443</v>
      </c>
    </row>
    <row r="488" spans="1:10" s="4" customFormat="1" ht="28.5" customHeight="1" x14ac:dyDescent="0.2">
      <c r="A488" s="22">
        <f t="shared" si="9"/>
        <v>480</v>
      </c>
      <c r="B488" s="52" t="s">
        <v>2457</v>
      </c>
      <c r="C488" s="52" t="s">
        <v>1677</v>
      </c>
      <c r="D488" s="52">
        <v>2020.9</v>
      </c>
      <c r="E488" s="53" t="s">
        <v>1135</v>
      </c>
      <c r="F488" s="54">
        <v>1711</v>
      </c>
      <c r="G488" s="54">
        <v>3489</v>
      </c>
      <c r="H488" s="55" t="s">
        <v>236</v>
      </c>
      <c r="I488" s="201" t="s">
        <v>235</v>
      </c>
      <c r="J488" s="28" t="s">
        <v>2441</v>
      </c>
    </row>
    <row r="489" spans="1:10" s="4" customFormat="1" ht="28.5" customHeight="1" x14ac:dyDescent="0.2">
      <c r="A489" s="22">
        <f t="shared" si="9"/>
        <v>481</v>
      </c>
      <c r="B489" s="52" t="s">
        <v>2494</v>
      </c>
      <c r="C489" s="52" t="s">
        <v>1677</v>
      </c>
      <c r="D489" s="52" t="s">
        <v>2484</v>
      </c>
      <c r="E489" s="53" t="s">
        <v>2372</v>
      </c>
      <c r="F489" s="54">
        <v>1938</v>
      </c>
      <c r="G489" s="54">
        <v>5057</v>
      </c>
      <c r="H489" s="55" t="s">
        <v>2495</v>
      </c>
      <c r="I489" s="201" t="s">
        <v>235</v>
      </c>
      <c r="J489" s="28"/>
    </row>
    <row r="490" spans="1:10" s="4" customFormat="1" ht="28.5" customHeight="1" x14ac:dyDescent="0.2">
      <c r="A490" s="22">
        <f t="shared" si="9"/>
        <v>482</v>
      </c>
      <c r="B490" s="52" t="s">
        <v>2496</v>
      </c>
      <c r="C490" s="52" t="s">
        <v>1677</v>
      </c>
      <c r="D490" s="52" t="s">
        <v>2484</v>
      </c>
      <c r="E490" s="53" t="s">
        <v>1899</v>
      </c>
      <c r="F490" s="54">
        <v>270</v>
      </c>
      <c r="G490" s="54">
        <v>595</v>
      </c>
      <c r="H490" s="55" t="s">
        <v>181</v>
      </c>
      <c r="I490" s="201" t="s">
        <v>235</v>
      </c>
      <c r="J490" s="28"/>
    </row>
    <row r="491" spans="1:10" ht="27.75" customHeight="1" x14ac:dyDescent="0.2">
      <c r="A491" s="330" t="s">
        <v>2312</v>
      </c>
      <c r="B491" s="331"/>
      <c r="C491" s="331"/>
      <c r="D491" s="331"/>
      <c r="E491" s="331"/>
      <c r="F491" s="331"/>
      <c r="G491" s="331"/>
      <c r="H491" s="331"/>
      <c r="I491" s="331"/>
      <c r="J491" s="332"/>
    </row>
    <row r="492" spans="1:10" s="7" customFormat="1" ht="28.5" customHeight="1" x14ac:dyDescent="0.2">
      <c r="A492" s="22">
        <f>ROW()-9</f>
        <v>483</v>
      </c>
      <c r="B492" s="149" t="s">
        <v>159</v>
      </c>
      <c r="C492" s="150" t="s">
        <v>325</v>
      </c>
      <c r="D492" s="150">
        <v>2010.12</v>
      </c>
      <c r="E492" s="224" t="s">
        <v>1238</v>
      </c>
      <c r="F492" s="225">
        <v>2835</v>
      </c>
      <c r="G492" s="225">
        <v>4512</v>
      </c>
      <c r="H492" s="226" t="s">
        <v>124</v>
      </c>
      <c r="I492" s="227" t="s">
        <v>235</v>
      </c>
      <c r="J492" s="28"/>
    </row>
    <row r="493" spans="1:10" s="7" customFormat="1" ht="28.5" customHeight="1" x14ac:dyDescent="0.2">
      <c r="A493" s="22">
        <f t="shared" ref="A493:A511" si="10">ROW()-9</f>
        <v>484</v>
      </c>
      <c r="B493" s="149" t="s">
        <v>284</v>
      </c>
      <c r="C493" s="150" t="s">
        <v>325</v>
      </c>
      <c r="D493" s="150">
        <v>2011.11</v>
      </c>
      <c r="E493" s="224" t="s">
        <v>1191</v>
      </c>
      <c r="F493" s="225">
        <v>3981</v>
      </c>
      <c r="G493" s="225">
        <v>6960</v>
      </c>
      <c r="H493" s="228" t="s">
        <v>189</v>
      </c>
      <c r="I493" s="229" t="s">
        <v>235</v>
      </c>
      <c r="J493" s="28"/>
    </row>
    <row r="494" spans="1:10" s="7" customFormat="1" ht="28.5" customHeight="1" x14ac:dyDescent="0.2">
      <c r="A494" s="22">
        <f t="shared" si="10"/>
        <v>485</v>
      </c>
      <c r="B494" s="149" t="s">
        <v>323</v>
      </c>
      <c r="C494" s="150" t="s">
        <v>325</v>
      </c>
      <c r="D494" s="149">
        <v>2012.6</v>
      </c>
      <c r="E494" s="224" t="s">
        <v>1097</v>
      </c>
      <c r="F494" s="225">
        <v>2346</v>
      </c>
      <c r="G494" s="225">
        <v>3337</v>
      </c>
      <c r="H494" s="228" t="s">
        <v>6</v>
      </c>
      <c r="I494" s="229" t="s">
        <v>235</v>
      </c>
      <c r="J494" s="28"/>
    </row>
    <row r="495" spans="1:10" s="7" customFormat="1" ht="28.5" customHeight="1" x14ac:dyDescent="0.2">
      <c r="A495" s="22">
        <f t="shared" si="10"/>
        <v>486</v>
      </c>
      <c r="B495" s="149" t="s">
        <v>324</v>
      </c>
      <c r="C495" s="150" t="s">
        <v>325</v>
      </c>
      <c r="D495" s="149">
        <v>2012.6</v>
      </c>
      <c r="E495" s="224" t="s">
        <v>1097</v>
      </c>
      <c r="F495" s="225">
        <v>1518</v>
      </c>
      <c r="G495" s="225">
        <v>2234</v>
      </c>
      <c r="H495" s="228" t="s">
        <v>6</v>
      </c>
      <c r="I495" s="229" t="s">
        <v>235</v>
      </c>
      <c r="J495" s="28"/>
    </row>
    <row r="496" spans="1:10" s="7" customFormat="1" ht="28.5" customHeight="1" x14ac:dyDescent="0.2">
      <c r="A496" s="22">
        <f t="shared" si="10"/>
        <v>487</v>
      </c>
      <c r="B496" s="150" t="s">
        <v>327</v>
      </c>
      <c r="C496" s="150" t="s">
        <v>325</v>
      </c>
      <c r="D496" s="149">
        <v>2013.2</v>
      </c>
      <c r="E496" s="224" t="s">
        <v>1169</v>
      </c>
      <c r="F496" s="225">
        <v>1561</v>
      </c>
      <c r="G496" s="225">
        <v>5288</v>
      </c>
      <c r="H496" s="228" t="s">
        <v>251</v>
      </c>
      <c r="I496" s="229" t="s">
        <v>235</v>
      </c>
      <c r="J496" s="50"/>
    </row>
    <row r="497" spans="1:223" s="7" customFormat="1" ht="28.5" customHeight="1" x14ac:dyDescent="0.2">
      <c r="A497" s="22">
        <f t="shared" si="10"/>
        <v>488</v>
      </c>
      <c r="B497" s="150" t="s">
        <v>333</v>
      </c>
      <c r="C497" s="150" t="s">
        <v>325</v>
      </c>
      <c r="D497" s="149">
        <v>2013.3</v>
      </c>
      <c r="E497" s="224" t="s">
        <v>1173</v>
      </c>
      <c r="F497" s="225">
        <v>2433</v>
      </c>
      <c r="G497" s="225">
        <v>5947</v>
      </c>
      <c r="H497" s="228" t="s">
        <v>253</v>
      </c>
      <c r="I497" s="229" t="s">
        <v>235</v>
      </c>
      <c r="J497" s="50"/>
    </row>
    <row r="498" spans="1:223" s="7" customFormat="1" ht="28.5" customHeight="1" x14ac:dyDescent="0.2">
      <c r="A498" s="22">
        <f t="shared" si="10"/>
        <v>489</v>
      </c>
      <c r="B498" s="150" t="s">
        <v>336</v>
      </c>
      <c r="C498" s="150" t="s">
        <v>325</v>
      </c>
      <c r="D498" s="149">
        <v>2013.4</v>
      </c>
      <c r="E498" s="224" t="s">
        <v>1174</v>
      </c>
      <c r="F498" s="225">
        <v>2632</v>
      </c>
      <c r="G498" s="225">
        <v>4792</v>
      </c>
      <c r="H498" s="228" t="s">
        <v>189</v>
      </c>
      <c r="I498" s="229" t="s">
        <v>235</v>
      </c>
      <c r="J498" s="28"/>
    </row>
    <row r="499" spans="1:223" s="5" customFormat="1" ht="28.5" customHeight="1" x14ac:dyDescent="0.2">
      <c r="A499" s="22">
        <f t="shared" si="10"/>
        <v>490</v>
      </c>
      <c r="B499" s="150" t="s">
        <v>337</v>
      </c>
      <c r="C499" s="150" t="s">
        <v>325</v>
      </c>
      <c r="D499" s="149">
        <v>2013.4</v>
      </c>
      <c r="E499" s="224" t="s">
        <v>1174</v>
      </c>
      <c r="F499" s="225">
        <v>2499</v>
      </c>
      <c r="G499" s="225">
        <v>4958</v>
      </c>
      <c r="H499" s="228" t="s">
        <v>109</v>
      </c>
      <c r="I499" s="229" t="s">
        <v>235</v>
      </c>
      <c r="J499" s="28"/>
    </row>
    <row r="500" spans="1:223" s="7" customFormat="1" ht="28.5" customHeight="1" x14ac:dyDescent="0.2">
      <c r="A500" s="22">
        <f t="shared" si="10"/>
        <v>491</v>
      </c>
      <c r="B500" s="150" t="s">
        <v>338</v>
      </c>
      <c r="C500" s="150" t="s">
        <v>325</v>
      </c>
      <c r="D500" s="149">
        <v>2013.4</v>
      </c>
      <c r="E500" s="224" t="s">
        <v>1174</v>
      </c>
      <c r="F500" s="225">
        <v>2057</v>
      </c>
      <c r="G500" s="225">
        <v>4949</v>
      </c>
      <c r="H500" s="228" t="s">
        <v>189</v>
      </c>
      <c r="I500" s="229" t="s">
        <v>235</v>
      </c>
      <c r="J500" s="28"/>
    </row>
    <row r="501" spans="1:223" s="7" customFormat="1" ht="28.5" customHeight="1" x14ac:dyDescent="0.2">
      <c r="A501" s="22">
        <f t="shared" si="10"/>
        <v>492</v>
      </c>
      <c r="B501" s="150" t="s">
        <v>299</v>
      </c>
      <c r="C501" s="150" t="s">
        <v>325</v>
      </c>
      <c r="D501" s="149">
        <v>2013.4</v>
      </c>
      <c r="E501" s="224" t="s">
        <v>991</v>
      </c>
      <c r="F501" s="225">
        <v>1285</v>
      </c>
      <c r="G501" s="225">
        <v>2699</v>
      </c>
      <c r="H501" s="228" t="s">
        <v>109</v>
      </c>
      <c r="I501" s="229" t="s">
        <v>235</v>
      </c>
      <c r="J501" s="28" t="s">
        <v>2444</v>
      </c>
    </row>
    <row r="502" spans="1:223" s="7" customFormat="1" ht="28.5" customHeight="1" x14ac:dyDescent="0.2">
      <c r="A502" s="22">
        <f t="shared" si="10"/>
        <v>493</v>
      </c>
      <c r="B502" s="150" t="s">
        <v>371</v>
      </c>
      <c r="C502" s="150" t="s">
        <v>325</v>
      </c>
      <c r="D502" s="149">
        <v>2013.9</v>
      </c>
      <c r="E502" s="224" t="s">
        <v>1070</v>
      </c>
      <c r="F502" s="225">
        <v>1389</v>
      </c>
      <c r="G502" s="225">
        <v>2725</v>
      </c>
      <c r="H502" s="228" t="s">
        <v>253</v>
      </c>
      <c r="I502" s="229" t="s">
        <v>235</v>
      </c>
      <c r="J502" s="28"/>
    </row>
    <row r="503" spans="1:223" ht="27.75" customHeight="1" x14ac:dyDescent="0.2">
      <c r="A503" s="22">
        <f t="shared" si="10"/>
        <v>494</v>
      </c>
      <c r="B503" s="59" t="s">
        <v>732</v>
      </c>
      <c r="C503" s="59" t="s">
        <v>2196</v>
      </c>
      <c r="D503" s="59">
        <v>2016.9</v>
      </c>
      <c r="E503" s="62" t="s">
        <v>978</v>
      </c>
      <c r="F503" s="63">
        <v>2057</v>
      </c>
      <c r="G503" s="63">
        <v>3604</v>
      </c>
      <c r="H503" s="64" t="s">
        <v>180</v>
      </c>
      <c r="I503" s="65" t="s">
        <v>235</v>
      </c>
      <c r="J503" s="50"/>
    </row>
    <row r="504" spans="1:223" ht="27.75" customHeight="1" x14ac:dyDescent="0.2">
      <c r="A504" s="22">
        <f t="shared" si="10"/>
        <v>495</v>
      </c>
      <c r="B504" s="159" t="s">
        <v>1357</v>
      </c>
      <c r="C504" s="230" t="s">
        <v>2196</v>
      </c>
      <c r="D504" s="159">
        <v>2016.11</v>
      </c>
      <c r="E504" s="68" t="s">
        <v>992</v>
      </c>
      <c r="F504" s="231">
        <v>3592</v>
      </c>
      <c r="G504" s="232">
        <v>7123</v>
      </c>
      <c r="H504" s="233" t="s">
        <v>189</v>
      </c>
      <c r="I504" s="234" t="s">
        <v>235</v>
      </c>
      <c r="J504" s="28"/>
    </row>
    <row r="505" spans="1:223" ht="27.75" customHeight="1" x14ac:dyDescent="0.2">
      <c r="A505" s="22">
        <f t="shared" si="10"/>
        <v>496</v>
      </c>
      <c r="B505" s="88" t="s">
        <v>1453</v>
      </c>
      <c r="C505" s="59" t="s">
        <v>1469</v>
      </c>
      <c r="D505" s="59">
        <v>2018.1</v>
      </c>
      <c r="E505" s="62" t="s">
        <v>1461</v>
      </c>
      <c r="F505" s="63">
        <v>1098</v>
      </c>
      <c r="G505" s="63">
        <v>2234</v>
      </c>
      <c r="H505" s="64" t="s">
        <v>124</v>
      </c>
      <c r="I505" s="65" t="s">
        <v>235</v>
      </c>
      <c r="J505" s="67"/>
    </row>
    <row r="506" spans="1:223" ht="27.75" customHeight="1" x14ac:dyDescent="0.2">
      <c r="A506" s="22">
        <f t="shared" si="10"/>
        <v>497</v>
      </c>
      <c r="B506" s="52" t="s">
        <v>1829</v>
      </c>
      <c r="C506" s="53" t="s">
        <v>1469</v>
      </c>
      <c r="D506" s="235">
        <v>2019.1</v>
      </c>
      <c r="E506" s="53" t="s">
        <v>996</v>
      </c>
      <c r="F506" s="236">
        <v>2467</v>
      </c>
      <c r="G506" s="236">
        <v>5511</v>
      </c>
      <c r="H506" s="237" t="s">
        <v>1828</v>
      </c>
      <c r="I506" s="238" t="s">
        <v>146</v>
      </c>
      <c r="J506" s="28" t="s">
        <v>2442</v>
      </c>
    </row>
    <row r="507" spans="1:223" ht="27.75" customHeight="1" x14ac:dyDescent="0.2">
      <c r="A507" s="22">
        <f t="shared" si="10"/>
        <v>498</v>
      </c>
      <c r="B507" s="52" t="s">
        <v>1830</v>
      </c>
      <c r="C507" s="53" t="s">
        <v>1469</v>
      </c>
      <c r="D507" s="235">
        <v>2019.1</v>
      </c>
      <c r="E507" s="52" t="s">
        <v>1831</v>
      </c>
      <c r="F507" s="236">
        <v>2357</v>
      </c>
      <c r="G507" s="236">
        <v>5269</v>
      </c>
      <c r="H507" s="237" t="s">
        <v>181</v>
      </c>
      <c r="I507" s="238" t="s">
        <v>146</v>
      </c>
      <c r="J507" s="28" t="s">
        <v>2443</v>
      </c>
    </row>
    <row r="508" spans="1:223" ht="28.5" customHeight="1" x14ac:dyDescent="0.2">
      <c r="A508" s="22">
        <f t="shared" si="10"/>
        <v>499</v>
      </c>
      <c r="B508" s="23" t="s">
        <v>1846</v>
      </c>
      <c r="C508" s="53" t="s">
        <v>1469</v>
      </c>
      <c r="D508" s="140">
        <v>2019.2</v>
      </c>
      <c r="E508" s="23" t="s">
        <v>1853</v>
      </c>
      <c r="F508" s="141">
        <v>1839</v>
      </c>
      <c r="G508" s="141">
        <v>4701</v>
      </c>
      <c r="H508" s="142" t="s">
        <v>1852</v>
      </c>
      <c r="I508" s="143" t="s">
        <v>146</v>
      </c>
      <c r="J508" s="28" t="s">
        <v>2441</v>
      </c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</row>
    <row r="509" spans="1:223" ht="27.75" customHeight="1" x14ac:dyDescent="0.2">
      <c r="A509" s="22">
        <f t="shared" si="10"/>
        <v>500</v>
      </c>
      <c r="B509" s="59" t="s">
        <v>1875</v>
      </c>
      <c r="C509" s="108" t="s">
        <v>1469</v>
      </c>
      <c r="D509" s="59">
        <v>2019.3</v>
      </c>
      <c r="E509" s="109" t="s">
        <v>1881</v>
      </c>
      <c r="F509" s="63">
        <v>2956</v>
      </c>
      <c r="G509" s="63">
        <v>6392</v>
      </c>
      <c r="H509" s="111" t="s">
        <v>1872</v>
      </c>
      <c r="I509" s="107" t="s">
        <v>146</v>
      </c>
      <c r="J509" s="50"/>
    </row>
    <row r="510" spans="1:223" ht="27.6" customHeight="1" x14ac:dyDescent="0.2">
      <c r="A510" s="22">
        <f t="shared" si="10"/>
        <v>501</v>
      </c>
      <c r="B510" s="59" t="s">
        <v>2051</v>
      </c>
      <c r="C510" s="108" t="s">
        <v>1469</v>
      </c>
      <c r="D510" s="60">
        <v>2019.11</v>
      </c>
      <c r="E510" s="109" t="s">
        <v>2046</v>
      </c>
      <c r="F510" s="63">
        <v>2656</v>
      </c>
      <c r="G510" s="63">
        <v>5630</v>
      </c>
      <c r="H510" s="111" t="s">
        <v>2048</v>
      </c>
      <c r="I510" s="107" t="s">
        <v>235</v>
      </c>
      <c r="J510" s="49"/>
    </row>
    <row r="511" spans="1:223" ht="27.6" customHeight="1" x14ac:dyDescent="0.2">
      <c r="A511" s="22">
        <f t="shared" si="10"/>
        <v>502</v>
      </c>
      <c r="B511" s="52" t="s">
        <v>2458</v>
      </c>
      <c r="C511" s="52" t="s">
        <v>1469</v>
      </c>
      <c r="D511" s="52">
        <v>2020.9</v>
      </c>
      <c r="E511" s="53" t="s">
        <v>2459</v>
      </c>
      <c r="F511" s="54">
        <v>901</v>
      </c>
      <c r="G511" s="54">
        <v>2101</v>
      </c>
      <c r="H511" s="55" t="s">
        <v>1872</v>
      </c>
      <c r="I511" s="201" t="s">
        <v>235</v>
      </c>
      <c r="J511" s="28" t="s">
        <v>2443</v>
      </c>
    </row>
    <row r="512" spans="1:223" s="4" customFormat="1" ht="28.5" customHeight="1" x14ac:dyDescent="0.2">
      <c r="A512" s="330" t="s">
        <v>187</v>
      </c>
      <c r="B512" s="331"/>
      <c r="C512" s="331"/>
      <c r="D512" s="331"/>
      <c r="E512" s="331"/>
      <c r="F512" s="331"/>
      <c r="G512" s="331"/>
      <c r="H512" s="331"/>
      <c r="I512" s="331"/>
      <c r="J512" s="332"/>
    </row>
    <row r="513" spans="1:223" s="4" customFormat="1" ht="28.5" customHeight="1" x14ac:dyDescent="0.2">
      <c r="A513" s="22">
        <f>ROW()-10</f>
        <v>503</v>
      </c>
      <c r="B513" s="23" t="s">
        <v>76</v>
      </c>
      <c r="C513" s="29" t="s">
        <v>187</v>
      </c>
      <c r="D513" s="23">
        <v>2004.1</v>
      </c>
      <c r="E513" s="24" t="s">
        <v>1281</v>
      </c>
      <c r="F513" s="25">
        <f>740/3</f>
        <v>246.66666666666666</v>
      </c>
      <c r="G513" s="25">
        <v>313</v>
      </c>
      <c r="H513" s="30" t="s">
        <v>7</v>
      </c>
      <c r="I513" s="27" t="s">
        <v>1470</v>
      </c>
      <c r="J513" s="92"/>
    </row>
    <row r="514" spans="1:223" s="4" customFormat="1" ht="28.5" customHeight="1" x14ac:dyDescent="0.2">
      <c r="A514" s="22">
        <f t="shared" ref="A514:A554" si="11">ROW()-10</f>
        <v>504</v>
      </c>
      <c r="B514" s="23" t="s">
        <v>83</v>
      </c>
      <c r="C514" s="29" t="s">
        <v>187</v>
      </c>
      <c r="D514" s="23">
        <v>2005.6</v>
      </c>
      <c r="E514" s="24" t="s">
        <v>1283</v>
      </c>
      <c r="F514" s="25">
        <v>214</v>
      </c>
      <c r="G514" s="25">
        <v>232</v>
      </c>
      <c r="H514" s="30" t="s">
        <v>7</v>
      </c>
      <c r="I514" s="27" t="s">
        <v>1470</v>
      </c>
      <c r="J514" s="92"/>
    </row>
    <row r="515" spans="1:223" s="4" customFormat="1" ht="28.5" customHeight="1" x14ac:dyDescent="0.2">
      <c r="A515" s="22">
        <f t="shared" si="11"/>
        <v>505</v>
      </c>
      <c r="B515" s="23" t="s">
        <v>84</v>
      </c>
      <c r="C515" s="29" t="s">
        <v>187</v>
      </c>
      <c r="D515" s="23">
        <v>2005.6</v>
      </c>
      <c r="E515" s="24" t="s">
        <v>946</v>
      </c>
      <c r="F515" s="25">
        <v>254</v>
      </c>
      <c r="G515" s="25">
        <v>405</v>
      </c>
      <c r="H515" s="30" t="s">
        <v>7</v>
      </c>
      <c r="I515" s="27" t="s">
        <v>1470</v>
      </c>
      <c r="J515" s="50"/>
    </row>
    <row r="516" spans="1:223" s="4" customFormat="1" ht="28.5" customHeight="1" x14ac:dyDescent="0.2">
      <c r="A516" s="22">
        <f t="shared" si="11"/>
        <v>506</v>
      </c>
      <c r="B516" s="23" t="s">
        <v>113</v>
      </c>
      <c r="C516" s="29" t="s">
        <v>187</v>
      </c>
      <c r="D516" s="29">
        <v>2009.9</v>
      </c>
      <c r="E516" s="24" t="s">
        <v>946</v>
      </c>
      <c r="F516" s="25">
        <v>371</v>
      </c>
      <c r="G516" s="25">
        <v>918</v>
      </c>
      <c r="H516" s="34" t="s">
        <v>114</v>
      </c>
      <c r="I516" s="27" t="s">
        <v>115</v>
      </c>
      <c r="J516" s="50"/>
    </row>
    <row r="517" spans="1:223" s="3" customFormat="1" ht="28.5" customHeight="1" x14ac:dyDescent="0.2">
      <c r="A517" s="22">
        <f t="shared" si="11"/>
        <v>507</v>
      </c>
      <c r="B517" s="23" t="s">
        <v>1350</v>
      </c>
      <c r="C517" s="29" t="s">
        <v>187</v>
      </c>
      <c r="D517" s="29">
        <v>2011.7</v>
      </c>
      <c r="E517" s="24" t="s">
        <v>1178</v>
      </c>
      <c r="F517" s="25">
        <v>53</v>
      </c>
      <c r="G517" s="25">
        <v>86</v>
      </c>
      <c r="H517" s="30" t="s">
        <v>114</v>
      </c>
      <c r="I517" s="27" t="s">
        <v>235</v>
      </c>
      <c r="J517" s="50" t="s">
        <v>2441</v>
      </c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  <c r="DC517" s="10"/>
      <c r="DD517" s="10"/>
      <c r="DE517" s="10"/>
      <c r="DF517" s="10"/>
      <c r="DG517" s="10"/>
      <c r="DH517" s="10"/>
      <c r="DI517" s="10"/>
      <c r="DJ517" s="10"/>
      <c r="DK517" s="10"/>
      <c r="DL517" s="10"/>
      <c r="DM517" s="10"/>
      <c r="DN517" s="10"/>
      <c r="DO517" s="10"/>
      <c r="DP517" s="10"/>
      <c r="DQ517" s="10"/>
      <c r="DR517" s="10"/>
      <c r="DS517" s="10"/>
      <c r="DT517" s="10"/>
      <c r="DU517" s="10"/>
      <c r="DV517" s="10"/>
      <c r="DW517" s="10"/>
      <c r="DX517" s="10"/>
      <c r="DY517" s="10"/>
      <c r="DZ517" s="10"/>
      <c r="EA517" s="10"/>
      <c r="EB517" s="10"/>
      <c r="EC517" s="10"/>
      <c r="ED517" s="10"/>
      <c r="EE517" s="10"/>
      <c r="EF517" s="10"/>
      <c r="EG517" s="10"/>
      <c r="EH517" s="10"/>
      <c r="EI517" s="10"/>
      <c r="EJ517" s="10"/>
      <c r="EK517" s="10"/>
      <c r="EL517" s="10"/>
      <c r="EM517" s="10"/>
      <c r="EN517" s="10"/>
      <c r="EO517" s="10"/>
      <c r="EP517" s="10"/>
      <c r="EQ517" s="10"/>
      <c r="ER517" s="10"/>
      <c r="ES517" s="10"/>
      <c r="ET517" s="10"/>
      <c r="EU517" s="10"/>
      <c r="EV517" s="10"/>
      <c r="EW517" s="10"/>
      <c r="EX517" s="10"/>
      <c r="EY517" s="10"/>
      <c r="EZ517" s="10"/>
      <c r="FA517" s="10"/>
      <c r="FB517" s="10"/>
      <c r="FC517" s="10"/>
      <c r="FD517" s="10"/>
      <c r="FE517" s="10"/>
      <c r="FF517" s="10"/>
      <c r="FG517" s="10"/>
      <c r="FH517" s="10"/>
      <c r="FI517" s="10"/>
      <c r="FJ517" s="10"/>
      <c r="FK517" s="10"/>
      <c r="FL517" s="10"/>
      <c r="FM517" s="10"/>
      <c r="FN517" s="10"/>
      <c r="FO517" s="10"/>
      <c r="FP517" s="10"/>
      <c r="FQ517" s="10"/>
      <c r="FR517" s="10"/>
      <c r="FS517" s="10"/>
      <c r="FT517" s="10"/>
      <c r="FU517" s="10"/>
      <c r="FV517" s="10"/>
      <c r="FW517" s="10"/>
      <c r="FX517" s="10"/>
      <c r="FY517" s="10"/>
      <c r="FZ517" s="10"/>
      <c r="GA517" s="10"/>
      <c r="GB517" s="10"/>
      <c r="GC517" s="10"/>
      <c r="GD517" s="10"/>
      <c r="GE517" s="10"/>
      <c r="GF517" s="10"/>
      <c r="GG517" s="10"/>
      <c r="GH517" s="10"/>
      <c r="GI517" s="10"/>
      <c r="GJ517" s="10"/>
      <c r="GK517" s="10"/>
      <c r="GL517" s="10"/>
      <c r="GM517" s="10"/>
      <c r="GN517" s="10"/>
      <c r="GO517" s="10"/>
      <c r="GP517" s="10"/>
      <c r="GQ517" s="10"/>
      <c r="GR517" s="10"/>
      <c r="GS517" s="10"/>
      <c r="GT517" s="10"/>
      <c r="GU517" s="10"/>
      <c r="GV517" s="10"/>
      <c r="GW517" s="10"/>
      <c r="GX517" s="10"/>
      <c r="GY517" s="10"/>
      <c r="GZ517" s="10"/>
      <c r="HA517" s="10"/>
      <c r="HB517" s="10"/>
      <c r="HC517" s="10"/>
      <c r="HD517" s="10"/>
      <c r="HE517" s="10"/>
      <c r="HF517" s="10"/>
      <c r="HG517" s="10"/>
      <c r="HH517" s="10"/>
      <c r="HI517" s="10"/>
      <c r="HJ517" s="10"/>
      <c r="HK517" s="10"/>
      <c r="HL517" s="10"/>
      <c r="HM517" s="10"/>
      <c r="HN517" s="10"/>
      <c r="HO517" s="10"/>
    </row>
    <row r="518" spans="1:223" s="3" customFormat="1" ht="28.5" customHeight="1" x14ac:dyDescent="0.2">
      <c r="A518" s="22">
        <f t="shared" si="11"/>
        <v>508</v>
      </c>
      <c r="B518" s="23" t="s">
        <v>287</v>
      </c>
      <c r="C518" s="29" t="s">
        <v>187</v>
      </c>
      <c r="D518" s="29">
        <v>2011.12</v>
      </c>
      <c r="E518" s="24" t="s">
        <v>997</v>
      </c>
      <c r="F518" s="25">
        <v>534</v>
      </c>
      <c r="G518" s="25">
        <v>938</v>
      </c>
      <c r="H518" s="30" t="s">
        <v>114</v>
      </c>
      <c r="I518" s="27" t="s">
        <v>235</v>
      </c>
      <c r="J518" s="28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  <c r="DD518" s="10"/>
      <c r="DE518" s="10"/>
      <c r="DF518" s="10"/>
      <c r="DG518" s="10"/>
      <c r="DH518" s="10"/>
      <c r="DI518" s="10"/>
      <c r="DJ518" s="10"/>
      <c r="DK518" s="10"/>
      <c r="DL518" s="10"/>
      <c r="DM518" s="10"/>
      <c r="DN518" s="10"/>
      <c r="DO518" s="10"/>
      <c r="DP518" s="10"/>
      <c r="DQ518" s="10"/>
      <c r="DR518" s="10"/>
      <c r="DS518" s="10"/>
      <c r="DT518" s="10"/>
      <c r="DU518" s="10"/>
      <c r="DV518" s="10"/>
      <c r="DW518" s="10"/>
      <c r="DX518" s="10"/>
      <c r="DY518" s="10"/>
      <c r="DZ518" s="10"/>
      <c r="EA518" s="10"/>
      <c r="EB518" s="10"/>
      <c r="EC518" s="10"/>
      <c r="ED518" s="10"/>
      <c r="EE518" s="10"/>
      <c r="EF518" s="10"/>
      <c r="EG518" s="10"/>
      <c r="EH518" s="10"/>
      <c r="EI518" s="10"/>
      <c r="EJ518" s="10"/>
      <c r="EK518" s="10"/>
      <c r="EL518" s="10"/>
      <c r="EM518" s="10"/>
      <c r="EN518" s="10"/>
      <c r="EO518" s="10"/>
      <c r="EP518" s="10"/>
      <c r="EQ518" s="10"/>
      <c r="ER518" s="10"/>
      <c r="ES518" s="10"/>
      <c r="ET518" s="10"/>
      <c r="EU518" s="10"/>
      <c r="EV518" s="10"/>
      <c r="EW518" s="10"/>
      <c r="EX518" s="10"/>
      <c r="EY518" s="10"/>
      <c r="EZ518" s="10"/>
      <c r="FA518" s="10"/>
      <c r="FB518" s="10"/>
      <c r="FC518" s="10"/>
      <c r="FD518" s="10"/>
      <c r="FE518" s="10"/>
      <c r="FF518" s="10"/>
      <c r="FG518" s="10"/>
      <c r="FH518" s="10"/>
      <c r="FI518" s="10"/>
      <c r="FJ518" s="10"/>
      <c r="FK518" s="10"/>
      <c r="FL518" s="10"/>
      <c r="FM518" s="10"/>
      <c r="FN518" s="10"/>
      <c r="FO518" s="10"/>
      <c r="FP518" s="10"/>
      <c r="FQ518" s="10"/>
      <c r="FR518" s="10"/>
      <c r="FS518" s="10"/>
      <c r="FT518" s="10"/>
      <c r="FU518" s="10"/>
      <c r="FV518" s="10"/>
      <c r="FW518" s="10"/>
      <c r="FX518" s="10"/>
      <c r="FY518" s="10"/>
      <c r="FZ518" s="10"/>
      <c r="GA518" s="10"/>
      <c r="GB518" s="10"/>
      <c r="GC518" s="10"/>
      <c r="GD518" s="10"/>
      <c r="GE518" s="10"/>
      <c r="GF518" s="10"/>
      <c r="GG518" s="10"/>
      <c r="GH518" s="10"/>
      <c r="GI518" s="10"/>
      <c r="GJ518" s="10"/>
      <c r="GK518" s="10"/>
      <c r="GL518" s="10"/>
      <c r="GM518" s="10"/>
      <c r="GN518" s="10"/>
      <c r="GO518" s="10"/>
      <c r="GP518" s="10"/>
      <c r="GQ518" s="10"/>
      <c r="GR518" s="10"/>
      <c r="GS518" s="10"/>
      <c r="GT518" s="10"/>
      <c r="GU518" s="10"/>
      <c r="GV518" s="10"/>
      <c r="GW518" s="10"/>
      <c r="GX518" s="10"/>
      <c r="GY518" s="10"/>
      <c r="GZ518" s="10"/>
      <c r="HA518" s="10"/>
      <c r="HB518" s="10"/>
      <c r="HC518" s="10"/>
      <c r="HD518" s="10"/>
      <c r="HE518" s="10"/>
      <c r="HF518" s="10"/>
      <c r="HG518" s="10"/>
      <c r="HH518" s="10"/>
      <c r="HI518" s="10"/>
      <c r="HJ518" s="10"/>
      <c r="HK518" s="10"/>
      <c r="HL518" s="10"/>
      <c r="HM518" s="10"/>
      <c r="HN518" s="10"/>
      <c r="HO518" s="10"/>
    </row>
    <row r="519" spans="1:223" s="3" customFormat="1" ht="28.5" customHeight="1" x14ac:dyDescent="0.2">
      <c r="A519" s="22">
        <f t="shared" si="11"/>
        <v>509</v>
      </c>
      <c r="B519" s="23" t="s">
        <v>1352</v>
      </c>
      <c r="C519" s="29" t="s">
        <v>187</v>
      </c>
      <c r="D519" s="23">
        <v>2012.5</v>
      </c>
      <c r="E519" s="24" t="s">
        <v>930</v>
      </c>
      <c r="F519" s="25">
        <v>252</v>
      </c>
      <c r="G519" s="25">
        <v>527</v>
      </c>
      <c r="H519" s="30" t="s">
        <v>114</v>
      </c>
      <c r="I519" s="27" t="s">
        <v>235</v>
      </c>
      <c r="J519" s="28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  <c r="DC519" s="10"/>
      <c r="DD519" s="10"/>
      <c r="DE519" s="10"/>
      <c r="DF519" s="10"/>
      <c r="DG519" s="10"/>
      <c r="DH519" s="10"/>
      <c r="DI519" s="10"/>
      <c r="DJ519" s="10"/>
      <c r="DK519" s="10"/>
      <c r="DL519" s="10"/>
      <c r="DM519" s="10"/>
      <c r="DN519" s="10"/>
      <c r="DO519" s="10"/>
      <c r="DP519" s="10"/>
      <c r="DQ519" s="10"/>
      <c r="DR519" s="10"/>
      <c r="DS519" s="10"/>
      <c r="DT519" s="10"/>
      <c r="DU519" s="10"/>
      <c r="DV519" s="10"/>
      <c r="DW519" s="10"/>
      <c r="DX519" s="10"/>
      <c r="DY519" s="10"/>
      <c r="DZ519" s="10"/>
      <c r="EA519" s="10"/>
      <c r="EB519" s="10"/>
      <c r="EC519" s="10"/>
      <c r="ED519" s="10"/>
      <c r="EE519" s="10"/>
      <c r="EF519" s="10"/>
      <c r="EG519" s="10"/>
      <c r="EH519" s="10"/>
      <c r="EI519" s="10"/>
      <c r="EJ519" s="10"/>
      <c r="EK519" s="10"/>
      <c r="EL519" s="10"/>
      <c r="EM519" s="10"/>
      <c r="EN519" s="10"/>
      <c r="EO519" s="10"/>
      <c r="EP519" s="10"/>
      <c r="EQ519" s="10"/>
      <c r="ER519" s="10"/>
      <c r="ES519" s="10"/>
      <c r="ET519" s="10"/>
      <c r="EU519" s="10"/>
      <c r="EV519" s="10"/>
      <c r="EW519" s="10"/>
      <c r="EX519" s="10"/>
      <c r="EY519" s="10"/>
      <c r="EZ519" s="10"/>
      <c r="FA519" s="10"/>
      <c r="FB519" s="10"/>
      <c r="FC519" s="10"/>
      <c r="FD519" s="10"/>
      <c r="FE519" s="10"/>
      <c r="FF519" s="10"/>
      <c r="FG519" s="10"/>
      <c r="FH519" s="10"/>
      <c r="FI519" s="10"/>
      <c r="FJ519" s="10"/>
      <c r="FK519" s="10"/>
      <c r="FL519" s="10"/>
      <c r="FM519" s="10"/>
      <c r="FN519" s="10"/>
      <c r="FO519" s="10"/>
      <c r="FP519" s="10"/>
      <c r="FQ519" s="10"/>
      <c r="FR519" s="10"/>
      <c r="FS519" s="10"/>
      <c r="FT519" s="10"/>
      <c r="FU519" s="10"/>
      <c r="FV519" s="10"/>
      <c r="FW519" s="10"/>
      <c r="FX519" s="10"/>
      <c r="FY519" s="10"/>
      <c r="FZ519" s="10"/>
      <c r="GA519" s="10"/>
      <c r="GB519" s="10"/>
      <c r="GC519" s="10"/>
      <c r="GD519" s="10"/>
      <c r="GE519" s="10"/>
      <c r="GF519" s="10"/>
      <c r="GG519" s="10"/>
      <c r="GH519" s="10"/>
      <c r="GI519" s="10"/>
      <c r="GJ519" s="10"/>
      <c r="GK519" s="10"/>
      <c r="GL519" s="10"/>
      <c r="GM519" s="10"/>
      <c r="GN519" s="10"/>
      <c r="GO519" s="10"/>
      <c r="GP519" s="10"/>
      <c r="GQ519" s="10"/>
      <c r="GR519" s="10"/>
      <c r="GS519" s="10"/>
      <c r="GT519" s="10"/>
      <c r="GU519" s="10"/>
      <c r="GV519" s="10"/>
      <c r="GW519" s="10"/>
      <c r="GX519" s="10"/>
      <c r="GY519" s="10"/>
      <c r="GZ519" s="10"/>
      <c r="HA519" s="10"/>
      <c r="HB519" s="10"/>
      <c r="HC519" s="10"/>
      <c r="HD519" s="10"/>
      <c r="HE519" s="10"/>
      <c r="HF519" s="10"/>
      <c r="HG519" s="10"/>
      <c r="HH519" s="10"/>
      <c r="HI519" s="10"/>
      <c r="HJ519" s="10"/>
      <c r="HK519" s="10"/>
      <c r="HL519" s="10"/>
      <c r="HM519" s="10"/>
      <c r="HN519" s="10"/>
      <c r="HO519" s="10"/>
    </row>
    <row r="520" spans="1:223" s="4" customFormat="1" ht="28.5" customHeight="1" x14ac:dyDescent="0.2">
      <c r="A520" s="22">
        <f t="shared" si="11"/>
        <v>510</v>
      </c>
      <c r="B520" s="23" t="s">
        <v>231</v>
      </c>
      <c r="C520" s="29" t="s">
        <v>187</v>
      </c>
      <c r="D520" s="23">
        <v>2012.9</v>
      </c>
      <c r="E520" s="24" t="s">
        <v>1161</v>
      </c>
      <c r="F520" s="25">
        <v>373</v>
      </c>
      <c r="G520" s="25">
        <v>831</v>
      </c>
      <c r="H520" s="30" t="s">
        <v>114</v>
      </c>
      <c r="I520" s="27" t="s">
        <v>235</v>
      </c>
      <c r="J520" s="82"/>
    </row>
    <row r="521" spans="1:223" s="3" customFormat="1" ht="28.5" customHeight="1" x14ac:dyDescent="0.2">
      <c r="A521" s="22">
        <f t="shared" si="11"/>
        <v>511</v>
      </c>
      <c r="B521" s="29" t="s">
        <v>252</v>
      </c>
      <c r="C521" s="29" t="s">
        <v>187</v>
      </c>
      <c r="D521" s="23">
        <v>2013.2</v>
      </c>
      <c r="E521" s="32" t="s">
        <v>1170</v>
      </c>
      <c r="F521" s="33">
        <v>117</v>
      </c>
      <c r="G521" s="33">
        <v>198</v>
      </c>
      <c r="H521" s="34" t="s">
        <v>253</v>
      </c>
      <c r="I521" s="35" t="s">
        <v>235</v>
      </c>
      <c r="J521" s="28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  <c r="DC521" s="10"/>
      <c r="DD521" s="10"/>
      <c r="DE521" s="10"/>
      <c r="DF521" s="10"/>
      <c r="DG521" s="10"/>
      <c r="DH521" s="10"/>
      <c r="DI521" s="10"/>
      <c r="DJ521" s="10"/>
      <c r="DK521" s="10"/>
      <c r="DL521" s="10"/>
      <c r="DM521" s="10"/>
      <c r="DN521" s="10"/>
      <c r="DO521" s="10"/>
      <c r="DP521" s="10"/>
      <c r="DQ521" s="10"/>
      <c r="DR521" s="10"/>
      <c r="DS521" s="10"/>
      <c r="DT521" s="10"/>
      <c r="DU521" s="10"/>
      <c r="DV521" s="10"/>
      <c r="DW521" s="10"/>
      <c r="DX521" s="10"/>
      <c r="DY521" s="10"/>
      <c r="DZ521" s="10"/>
      <c r="EA521" s="10"/>
      <c r="EB521" s="10"/>
      <c r="EC521" s="10"/>
      <c r="ED521" s="10"/>
      <c r="EE521" s="10"/>
      <c r="EF521" s="10"/>
      <c r="EG521" s="10"/>
      <c r="EH521" s="10"/>
      <c r="EI521" s="10"/>
      <c r="EJ521" s="10"/>
      <c r="EK521" s="10"/>
      <c r="EL521" s="10"/>
      <c r="EM521" s="10"/>
      <c r="EN521" s="10"/>
      <c r="EO521" s="10"/>
      <c r="EP521" s="10"/>
      <c r="EQ521" s="10"/>
      <c r="ER521" s="10"/>
      <c r="ES521" s="10"/>
      <c r="ET521" s="10"/>
      <c r="EU521" s="10"/>
      <c r="EV521" s="10"/>
      <c r="EW521" s="10"/>
      <c r="EX521" s="10"/>
      <c r="EY521" s="10"/>
      <c r="EZ521" s="10"/>
      <c r="FA521" s="10"/>
      <c r="FB521" s="10"/>
      <c r="FC521" s="10"/>
      <c r="FD521" s="10"/>
      <c r="FE521" s="10"/>
      <c r="FF521" s="10"/>
      <c r="FG521" s="10"/>
      <c r="FH521" s="10"/>
      <c r="FI521" s="10"/>
      <c r="FJ521" s="10"/>
      <c r="FK521" s="10"/>
      <c r="FL521" s="10"/>
      <c r="FM521" s="10"/>
      <c r="FN521" s="10"/>
      <c r="FO521" s="10"/>
      <c r="FP521" s="10"/>
      <c r="FQ521" s="10"/>
      <c r="FR521" s="10"/>
      <c r="FS521" s="10"/>
      <c r="FT521" s="10"/>
      <c r="FU521" s="10"/>
      <c r="FV521" s="10"/>
      <c r="FW521" s="10"/>
      <c r="FX521" s="10"/>
      <c r="FY521" s="10"/>
      <c r="FZ521" s="10"/>
      <c r="GA521" s="10"/>
      <c r="GB521" s="10"/>
      <c r="GC521" s="10"/>
      <c r="GD521" s="10"/>
      <c r="GE521" s="10"/>
      <c r="GF521" s="10"/>
      <c r="GG521" s="10"/>
      <c r="GH521" s="10"/>
      <c r="GI521" s="10"/>
      <c r="GJ521" s="10"/>
      <c r="GK521" s="10"/>
      <c r="GL521" s="10"/>
      <c r="GM521" s="10"/>
      <c r="GN521" s="10"/>
      <c r="GO521" s="10"/>
      <c r="GP521" s="10"/>
      <c r="GQ521" s="10"/>
      <c r="GR521" s="10"/>
      <c r="GS521" s="10"/>
      <c r="GT521" s="10"/>
      <c r="GU521" s="10"/>
      <c r="GV521" s="10"/>
      <c r="GW521" s="10"/>
      <c r="GX521" s="10"/>
      <c r="GY521" s="10"/>
      <c r="GZ521" s="10"/>
      <c r="HA521" s="10"/>
      <c r="HB521" s="10"/>
      <c r="HC521" s="10"/>
      <c r="HD521" s="10"/>
      <c r="HE521" s="10"/>
      <c r="HF521" s="10"/>
      <c r="HG521" s="10"/>
      <c r="HH521" s="10"/>
      <c r="HI521" s="10"/>
      <c r="HJ521" s="10"/>
      <c r="HK521" s="10"/>
      <c r="HL521" s="10"/>
      <c r="HM521" s="10"/>
      <c r="HN521" s="10"/>
      <c r="HO521" s="10"/>
    </row>
    <row r="522" spans="1:223" s="4" customFormat="1" ht="28.5" customHeight="1" x14ac:dyDescent="0.2">
      <c r="A522" s="22">
        <f t="shared" si="11"/>
        <v>512</v>
      </c>
      <c r="B522" s="29" t="s">
        <v>351</v>
      </c>
      <c r="C522" s="29" t="s">
        <v>187</v>
      </c>
      <c r="D522" s="23">
        <v>2013.6</v>
      </c>
      <c r="E522" s="24" t="s">
        <v>930</v>
      </c>
      <c r="F522" s="25">
        <v>424</v>
      </c>
      <c r="G522" s="25">
        <v>1400</v>
      </c>
      <c r="H522" s="30" t="s">
        <v>253</v>
      </c>
      <c r="I522" s="27" t="s">
        <v>115</v>
      </c>
      <c r="J522" s="28" t="s">
        <v>2442</v>
      </c>
    </row>
    <row r="523" spans="1:223" s="4" customFormat="1" ht="28.5" customHeight="1" x14ac:dyDescent="0.2">
      <c r="A523" s="22">
        <f t="shared" si="11"/>
        <v>513</v>
      </c>
      <c r="B523" s="29" t="s">
        <v>370</v>
      </c>
      <c r="C523" s="29" t="s">
        <v>187</v>
      </c>
      <c r="D523" s="23">
        <v>2013.9</v>
      </c>
      <c r="E523" s="24" t="s">
        <v>1023</v>
      </c>
      <c r="F523" s="25">
        <v>655</v>
      </c>
      <c r="G523" s="25">
        <v>1526</v>
      </c>
      <c r="H523" s="30" t="s">
        <v>189</v>
      </c>
      <c r="I523" s="27" t="s">
        <v>235</v>
      </c>
      <c r="J523" s="50" t="s">
        <v>2442</v>
      </c>
    </row>
    <row r="524" spans="1:223" s="4" customFormat="1" ht="28.5" customHeight="1" x14ac:dyDescent="0.2">
      <c r="A524" s="22">
        <f t="shared" si="11"/>
        <v>514</v>
      </c>
      <c r="B524" s="29" t="s">
        <v>424</v>
      </c>
      <c r="C524" s="29" t="s">
        <v>187</v>
      </c>
      <c r="D524" s="29">
        <v>2014.4</v>
      </c>
      <c r="E524" s="57" t="s">
        <v>1031</v>
      </c>
      <c r="F524" s="58">
        <v>94</v>
      </c>
      <c r="G524" s="25">
        <v>214</v>
      </c>
      <c r="H524" s="30" t="s">
        <v>106</v>
      </c>
      <c r="I524" s="27" t="s">
        <v>235</v>
      </c>
      <c r="J524" s="28"/>
    </row>
    <row r="525" spans="1:223" s="4" customFormat="1" ht="28.5" customHeight="1" x14ac:dyDescent="0.2">
      <c r="A525" s="22">
        <f t="shared" si="11"/>
        <v>515</v>
      </c>
      <c r="B525" s="29" t="s">
        <v>431</v>
      </c>
      <c r="C525" s="29" t="s">
        <v>187</v>
      </c>
      <c r="D525" s="29">
        <v>2014.4</v>
      </c>
      <c r="E525" s="57" t="s">
        <v>1122</v>
      </c>
      <c r="F525" s="33">
        <v>416</v>
      </c>
      <c r="G525" s="33">
        <v>623</v>
      </c>
      <c r="H525" s="34" t="s">
        <v>432</v>
      </c>
      <c r="I525" s="35" t="s">
        <v>115</v>
      </c>
      <c r="J525" s="28"/>
    </row>
    <row r="526" spans="1:223" ht="27.75" customHeight="1" x14ac:dyDescent="0.2">
      <c r="A526" s="22">
        <f t="shared" si="11"/>
        <v>516</v>
      </c>
      <c r="B526" s="59" t="s">
        <v>1388</v>
      </c>
      <c r="C526" s="29" t="s">
        <v>187</v>
      </c>
      <c r="D526" s="59">
        <v>2014.5</v>
      </c>
      <c r="E526" s="164" t="s">
        <v>927</v>
      </c>
      <c r="F526" s="165">
        <v>140</v>
      </c>
      <c r="G526" s="54">
        <v>187</v>
      </c>
      <c r="H526" s="55" t="s">
        <v>189</v>
      </c>
      <c r="I526" s="56" t="s">
        <v>435</v>
      </c>
      <c r="J526" s="50"/>
    </row>
    <row r="527" spans="1:223" ht="27.75" customHeight="1" x14ac:dyDescent="0.2">
      <c r="A527" s="22">
        <f t="shared" si="11"/>
        <v>517</v>
      </c>
      <c r="B527" s="159" t="s">
        <v>533</v>
      </c>
      <c r="C527" s="29" t="s">
        <v>187</v>
      </c>
      <c r="D527" s="159">
        <v>2015.3</v>
      </c>
      <c r="E527" s="68" t="s">
        <v>1052</v>
      </c>
      <c r="F527" s="69">
        <v>227</v>
      </c>
      <c r="G527" s="69">
        <v>483</v>
      </c>
      <c r="H527" s="170" t="s">
        <v>189</v>
      </c>
      <c r="I527" s="171" t="s">
        <v>235</v>
      </c>
      <c r="J527" s="50"/>
    </row>
    <row r="528" spans="1:223" ht="27.75" customHeight="1" x14ac:dyDescent="0.2">
      <c r="A528" s="22">
        <f t="shared" si="11"/>
        <v>518</v>
      </c>
      <c r="B528" s="59" t="s">
        <v>1389</v>
      </c>
      <c r="C528" s="29" t="s">
        <v>187</v>
      </c>
      <c r="D528" s="59">
        <v>2015.5</v>
      </c>
      <c r="E528" s="62" t="s">
        <v>961</v>
      </c>
      <c r="F528" s="63">
        <v>267</v>
      </c>
      <c r="G528" s="63">
        <v>937</v>
      </c>
      <c r="H528" s="64" t="s">
        <v>253</v>
      </c>
      <c r="I528" s="65" t="s">
        <v>511</v>
      </c>
      <c r="J528" s="67"/>
    </row>
    <row r="529" spans="1:10" ht="27.75" customHeight="1" x14ac:dyDescent="0.2">
      <c r="A529" s="22">
        <f t="shared" si="11"/>
        <v>519</v>
      </c>
      <c r="B529" s="59" t="s">
        <v>566</v>
      </c>
      <c r="C529" s="29" t="s">
        <v>187</v>
      </c>
      <c r="D529" s="59">
        <v>2015.7</v>
      </c>
      <c r="E529" s="62" t="s">
        <v>1075</v>
      </c>
      <c r="F529" s="63">
        <v>444</v>
      </c>
      <c r="G529" s="63">
        <v>952</v>
      </c>
      <c r="H529" s="64" t="s">
        <v>253</v>
      </c>
      <c r="I529" s="65" t="s">
        <v>511</v>
      </c>
      <c r="J529" s="67"/>
    </row>
    <row r="530" spans="1:10" ht="27.75" customHeight="1" x14ac:dyDescent="0.2">
      <c r="A530" s="22">
        <f t="shared" si="11"/>
        <v>520</v>
      </c>
      <c r="B530" s="59" t="s">
        <v>585</v>
      </c>
      <c r="C530" s="29" t="s">
        <v>187</v>
      </c>
      <c r="D530" s="59">
        <v>2015.8</v>
      </c>
      <c r="E530" s="62" t="s">
        <v>940</v>
      </c>
      <c r="F530" s="63">
        <v>111</v>
      </c>
      <c r="G530" s="63">
        <v>204</v>
      </c>
      <c r="H530" s="64" t="s">
        <v>586</v>
      </c>
      <c r="I530" s="65" t="s">
        <v>511</v>
      </c>
      <c r="J530" s="67"/>
    </row>
    <row r="531" spans="1:10" ht="27.75" customHeight="1" x14ac:dyDescent="0.2">
      <c r="A531" s="22">
        <f t="shared" si="11"/>
        <v>521</v>
      </c>
      <c r="B531" s="59" t="s">
        <v>599</v>
      </c>
      <c r="C531" s="29" t="s">
        <v>187</v>
      </c>
      <c r="D531" s="60">
        <v>2015.1</v>
      </c>
      <c r="E531" s="62" t="s">
        <v>948</v>
      </c>
      <c r="F531" s="63">
        <v>690</v>
      </c>
      <c r="G531" s="63">
        <v>1500</v>
      </c>
      <c r="H531" s="64" t="s">
        <v>253</v>
      </c>
      <c r="I531" s="65" t="s">
        <v>235</v>
      </c>
      <c r="J531" s="155"/>
    </row>
    <row r="532" spans="1:10" ht="27.75" customHeight="1" x14ac:dyDescent="0.2">
      <c r="A532" s="22">
        <f t="shared" si="11"/>
        <v>522</v>
      </c>
      <c r="B532" s="59" t="s">
        <v>600</v>
      </c>
      <c r="C532" s="29" t="s">
        <v>187</v>
      </c>
      <c r="D532" s="60">
        <v>2015.1</v>
      </c>
      <c r="E532" s="62" t="s">
        <v>948</v>
      </c>
      <c r="F532" s="63">
        <v>687</v>
      </c>
      <c r="G532" s="63">
        <v>1443</v>
      </c>
      <c r="H532" s="64" t="s">
        <v>253</v>
      </c>
      <c r="I532" s="65" t="s">
        <v>235</v>
      </c>
      <c r="J532" s="28"/>
    </row>
    <row r="533" spans="1:10" ht="27.75" customHeight="1" x14ac:dyDescent="0.2">
      <c r="A533" s="22">
        <f t="shared" si="11"/>
        <v>523</v>
      </c>
      <c r="B533" s="59" t="s">
        <v>637</v>
      </c>
      <c r="C533" s="29" t="s">
        <v>187</v>
      </c>
      <c r="D533" s="59">
        <v>2016.3</v>
      </c>
      <c r="E533" s="62" t="s">
        <v>927</v>
      </c>
      <c r="F533" s="63">
        <v>342</v>
      </c>
      <c r="G533" s="63">
        <v>675</v>
      </c>
      <c r="H533" s="64" t="s">
        <v>253</v>
      </c>
      <c r="I533" s="65" t="s">
        <v>511</v>
      </c>
      <c r="J533" s="50" t="s">
        <v>2441</v>
      </c>
    </row>
    <row r="534" spans="1:10" ht="27.75" customHeight="1" x14ac:dyDescent="0.2">
      <c r="A534" s="22">
        <f t="shared" si="11"/>
        <v>524</v>
      </c>
      <c r="B534" s="59" t="s">
        <v>724</v>
      </c>
      <c r="C534" s="29" t="s">
        <v>187</v>
      </c>
      <c r="D534" s="59">
        <v>2016.9</v>
      </c>
      <c r="E534" s="62" t="s">
        <v>948</v>
      </c>
      <c r="F534" s="63">
        <v>1299</v>
      </c>
      <c r="G534" s="63">
        <v>2547</v>
      </c>
      <c r="H534" s="64" t="s">
        <v>106</v>
      </c>
      <c r="I534" s="65" t="s">
        <v>235</v>
      </c>
      <c r="J534" s="28" t="s">
        <v>2441</v>
      </c>
    </row>
    <row r="535" spans="1:10" ht="27.75" customHeight="1" x14ac:dyDescent="0.2">
      <c r="A535" s="22">
        <f t="shared" si="11"/>
        <v>525</v>
      </c>
      <c r="B535" s="59" t="s">
        <v>725</v>
      </c>
      <c r="C535" s="29" t="s">
        <v>187</v>
      </c>
      <c r="D535" s="59">
        <v>2016.9</v>
      </c>
      <c r="E535" s="62" t="s">
        <v>948</v>
      </c>
      <c r="F535" s="63">
        <v>1186</v>
      </c>
      <c r="G535" s="63">
        <v>2345</v>
      </c>
      <c r="H535" s="64" t="s">
        <v>106</v>
      </c>
      <c r="I535" s="65" t="s">
        <v>235</v>
      </c>
      <c r="J535" s="49"/>
    </row>
    <row r="536" spans="1:10" ht="27.75" customHeight="1" x14ac:dyDescent="0.2">
      <c r="A536" s="22">
        <f t="shared" si="11"/>
        <v>526</v>
      </c>
      <c r="B536" s="59" t="s">
        <v>795</v>
      </c>
      <c r="C536" s="29" t="s">
        <v>187</v>
      </c>
      <c r="D536" s="59">
        <v>2017.2</v>
      </c>
      <c r="E536" s="62" t="s">
        <v>946</v>
      </c>
      <c r="F536" s="76">
        <v>167</v>
      </c>
      <c r="G536" s="63">
        <v>432</v>
      </c>
      <c r="H536" s="78" t="s">
        <v>189</v>
      </c>
      <c r="I536" s="65" t="s">
        <v>511</v>
      </c>
      <c r="J536" s="50" t="s">
        <v>2441</v>
      </c>
    </row>
    <row r="537" spans="1:10" ht="27.75" customHeight="1" x14ac:dyDescent="0.2">
      <c r="A537" s="22">
        <f t="shared" si="11"/>
        <v>527</v>
      </c>
      <c r="B537" s="88" t="s">
        <v>1489</v>
      </c>
      <c r="C537" s="29" t="s">
        <v>187</v>
      </c>
      <c r="D537" s="59">
        <v>2017.4</v>
      </c>
      <c r="E537" s="62" t="s">
        <v>980</v>
      </c>
      <c r="F537" s="63">
        <v>96.5</v>
      </c>
      <c r="G537" s="63">
        <v>184</v>
      </c>
      <c r="H537" s="64" t="s">
        <v>189</v>
      </c>
      <c r="I537" s="239" t="s">
        <v>233</v>
      </c>
      <c r="J537" s="28"/>
    </row>
    <row r="538" spans="1:10" ht="27.75" customHeight="1" x14ac:dyDescent="0.2">
      <c r="A538" s="22">
        <f t="shared" si="11"/>
        <v>528</v>
      </c>
      <c r="B538" s="115" t="s">
        <v>841</v>
      </c>
      <c r="C538" s="29" t="s">
        <v>187</v>
      </c>
      <c r="D538" s="83">
        <v>2017.6</v>
      </c>
      <c r="E538" s="113" t="s">
        <v>911</v>
      </c>
      <c r="F538" s="84">
        <v>271</v>
      </c>
      <c r="G538" s="84">
        <v>501</v>
      </c>
      <c r="H538" s="85" t="s">
        <v>106</v>
      </c>
      <c r="I538" s="202" t="s">
        <v>115</v>
      </c>
      <c r="J538" s="28"/>
    </row>
    <row r="539" spans="1:10" ht="27.75" customHeight="1" x14ac:dyDescent="0.2">
      <c r="A539" s="22">
        <f t="shared" si="11"/>
        <v>529</v>
      </c>
      <c r="B539" s="88" t="s">
        <v>1486</v>
      </c>
      <c r="C539" s="29" t="s">
        <v>187</v>
      </c>
      <c r="D539" s="59">
        <v>2018.2</v>
      </c>
      <c r="E539" s="62" t="s">
        <v>1487</v>
      </c>
      <c r="F539" s="63">
        <v>295</v>
      </c>
      <c r="G539" s="63">
        <v>525</v>
      </c>
      <c r="H539" s="64" t="s">
        <v>234</v>
      </c>
      <c r="I539" s="65" t="s">
        <v>1488</v>
      </c>
      <c r="J539" s="28"/>
    </row>
    <row r="540" spans="1:10" ht="27.75" customHeight="1" x14ac:dyDescent="0.2">
      <c r="A540" s="22">
        <f t="shared" si="11"/>
        <v>530</v>
      </c>
      <c r="B540" s="59" t="s">
        <v>1474</v>
      </c>
      <c r="C540" s="29" t="s">
        <v>187</v>
      </c>
      <c r="D540" s="59">
        <v>2018.2</v>
      </c>
      <c r="E540" s="62" t="s">
        <v>1481</v>
      </c>
      <c r="F540" s="63">
        <v>142</v>
      </c>
      <c r="G540" s="63">
        <v>274</v>
      </c>
      <c r="H540" s="64" t="s">
        <v>106</v>
      </c>
      <c r="I540" s="65" t="s">
        <v>188</v>
      </c>
      <c r="J540" s="28" t="s">
        <v>2441</v>
      </c>
    </row>
    <row r="541" spans="1:10" s="4" customFormat="1" ht="28.5" customHeight="1" x14ac:dyDescent="0.2">
      <c r="A541" s="22">
        <f t="shared" si="11"/>
        <v>531</v>
      </c>
      <c r="B541" s="29" t="s">
        <v>1498</v>
      </c>
      <c r="C541" s="29" t="s">
        <v>187</v>
      </c>
      <c r="D541" s="29">
        <v>2018.3</v>
      </c>
      <c r="E541" s="32" t="s">
        <v>1190</v>
      </c>
      <c r="F541" s="33">
        <v>368</v>
      </c>
      <c r="G541" s="33">
        <v>810</v>
      </c>
      <c r="H541" s="34" t="s">
        <v>114</v>
      </c>
      <c r="I541" s="35" t="s">
        <v>1470</v>
      </c>
      <c r="J541" s="28"/>
    </row>
    <row r="542" spans="1:10" s="4" customFormat="1" ht="28.5" customHeight="1" x14ac:dyDescent="0.2">
      <c r="A542" s="22">
        <f t="shared" si="11"/>
        <v>532</v>
      </c>
      <c r="B542" s="29" t="s">
        <v>1538</v>
      </c>
      <c r="C542" s="29" t="s">
        <v>187</v>
      </c>
      <c r="D542" s="29">
        <v>2018.4</v>
      </c>
      <c r="E542" s="132" t="s">
        <v>1525</v>
      </c>
      <c r="F542" s="33">
        <v>379</v>
      </c>
      <c r="G542" s="33">
        <v>973</v>
      </c>
      <c r="H542" s="34" t="s">
        <v>1537</v>
      </c>
      <c r="I542" s="35" t="s">
        <v>188</v>
      </c>
      <c r="J542" s="49"/>
    </row>
    <row r="543" spans="1:10" ht="27.75" customHeight="1" x14ac:dyDescent="0.2">
      <c r="A543" s="22">
        <f t="shared" si="11"/>
        <v>533</v>
      </c>
      <c r="B543" s="88" t="s">
        <v>1520</v>
      </c>
      <c r="C543" s="29" t="s">
        <v>187</v>
      </c>
      <c r="D543" s="59">
        <v>2018.4</v>
      </c>
      <c r="E543" s="91" t="s">
        <v>907</v>
      </c>
      <c r="F543" s="63">
        <v>1725</v>
      </c>
      <c r="G543" s="63">
        <v>3384</v>
      </c>
      <c r="H543" s="64" t="s">
        <v>1541</v>
      </c>
      <c r="I543" s="202" t="s">
        <v>775</v>
      </c>
      <c r="J543" s="28"/>
    </row>
    <row r="544" spans="1:10" ht="27.75" customHeight="1" x14ac:dyDescent="0.2">
      <c r="A544" s="22">
        <f t="shared" si="11"/>
        <v>534</v>
      </c>
      <c r="B544" s="59" t="s">
        <v>1544</v>
      </c>
      <c r="C544" s="29" t="s">
        <v>187</v>
      </c>
      <c r="D544" s="59">
        <v>2018.5</v>
      </c>
      <c r="E544" s="62" t="s">
        <v>1559</v>
      </c>
      <c r="F544" s="63">
        <v>505</v>
      </c>
      <c r="G544" s="63">
        <v>989</v>
      </c>
      <c r="H544" s="64" t="s">
        <v>106</v>
      </c>
      <c r="I544" s="65" t="s">
        <v>511</v>
      </c>
      <c r="J544" s="28"/>
    </row>
    <row r="545" spans="1:223" ht="27.75" customHeight="1" x14ac:dyDescent="0.2">
      <c r="A545" s="22">
        <f t="shared" si="11"/>
        <v>535</v>
      </c>
      <c r="B545" s="59" t="s">
        <v>1547</v>
      </c>
      <c r="C545" s="29" t="s">
        <v>187</v>
      </c>
      <c r="D545" s="59">
        <v>2018.5</v>
      </c>
      <c r="E545" s="62" t="s">
        <v>1563</v>
      </c>
      <c r="F545" s="63">
        <v>415</v>
      </c>
      <c r="G545" s="63">
        <v>1106</v>
      </c>
      <c r="H545" s="64" t="s">
        <v>106</v>
      </c>
      <c r="I545" s="202" t="s">
        <v>775</v>
      </c>
      <c r="J545" s="28"/>
    </row>
    <row r="546" spans="1:223" s="4" customFormat="1" ht="28.5" customHeight="1" x14ac:dyDescent="0.2">
      <c r="A546" s="22">
        <f t="shared" si="11"/>
        <v>536</v>
      </c>
      <c r="B546" s="134" t="s">
        <v>1634</v>
      </c>
      <c r="C546" s="29" t="s">
        <v>187</v>
      </c>
      <c r="D546" s="134">
        <v>2018.7</v>
      </c>
      <c r="E546" s="135" t="s">
        <v>1618</v>
      </c>
      <c r="F546" s="240">
        <v>677</v>
      </c>
      <c r="G546" s="240">
        <v>1438</v>
      </c>
      <c r="H546" s="241" t="s">
        <v>108</v>
      </c>
      <c r="I546" s="242" t="s">
        <v>188</v>
      </c>
      <c r="J546" s="50"/>
    </row>
    <row r="547" spans="1:223" s="4" customFormat="1" ht="28.5" customHeight="1" x14ac:dyDescent="0.2">
      <c r="A547" s="22">
        <f t="shared" si="11"/>
        <v>537</v>
      </c>
      <c r="B547" s="134" t="s">
        <v>1636</v>
      </c>
      <c r="C547" s="29" t="s">
        <v>187</v>
      </c>
      <c r="D547" s="134">
        <v>2018.7</v>
      </c>
      <c r="E547" s="135" t="s">
        <v>1625</v>
      </c>
      <c r="F547" s="240">
        <v>193</v>
      </c>
      <c r="G547" s="240">
        <v>193</v>
      </c>
      <c r="H547" s="241" t="s">
        <v>180</v>
      </c>
      <c r="I547" s="242" t="s">
        <v>511</v>
      </c>
      <c r="J547" s="50"/>
    </row>
    <row r="548" spans="1:223" s="4" customFormat="1" ht="28.5" customHeight="1" x14ac:dyDescent="0.2">
      <c r="A548" s="22">
        <f t="shared" si="11"/>
        <v>538</v>
      </c>
      <c r="B548" s="134" t="s">
        <v>1626</v>
      </c>
      <c r="C548" s="29" t="s">
        <v>187</v>
      </c>
      <c r="D548" s="134">
        <v>2018.7</v>
      </c>
      <c r="E548" s="135" t="s">
        <v>1625</v>
      </c>
      <c r="F548" s="240">
        <v>193</v>
      </c>
      <c r="G548" s="240">
        <v>193</v>
      </c>
      <c r="H548" s="241" t="s">
        <v>180</v>
      </c>
      <c r="I548" s="242" t="s">
        <v>511</v>
      </c>
      <c r="J548" s="50"/>
    </row>
    <row r="549" spans="1:223" s="4" customFormat="1" ht="28.5" customHeight="1" x14ac:dyDescent="0.2">
      <c r="A549" s="22">
        <f t="shared" si="11"/>
        <v>539</v>
      </c>
      <c r="B549" s="23" t="s">
        <v>1824</v>
      </c>
      <c r="C549" s="29" t="s">
        <v>187</v>
      </c>
      <c r="D549" s="140">
        <v>2019.1</v>
      </c>
      <c r="E549" s="24" t="s">
        <v>880</v>
      </c>
      <c r="F549" s="177">
        <v>346</v>
      </c>
      <c r="G549" s="177">
        <v>786</v>
      </c>
      <c r="H549" s="178" t="s">
        <v>251</v>
      </c>
      <c r="I549" s="179" t="s">
        <v>115</v>
      </c>
      <c r="J549" s="50"/>
    </row>
    <row r="550" spans="1:223" s="4" customFormat="1" ht="28.2" customHeight="1" x14ac:dyDescent="0.2">
      <c r="A550" s="22">
        <f t="shared" si="11"/>
        <v>540</v>
      </c>
      <c r="B550" s="29" t="s">
        <v>2385</v>
      </c>
      <c r="C550" s="29" t="s">
        <v>187</v>
      </c>
      <c r="D550" s="29">
        <v>2019.9</v>
      </c>
      <c r="E550" s="131" t="s">
        <v>2009</v>
      </c>
      <c r="F550" s="33">
        <v>889</v>
      </c>
      <c r="G550" s="33">
        <v>3199</v>
      </c>
      <c r="H550" s="102" t="s">
        <v>236</v>
      </c>
      <c r="I550" s="103" t="s">
        <v>235</v>
      </c>
      <c r="J550" s="28"/>
    </row>
    <row r="551" spans="1:223" ht="27.75" customHeight="1" x14ac:dyDescent="0.2">
      <c r="A551" s="22">
        <f t="shared" si="11"/>
        <v>541</v>
      </c>
      <c r="B551" s="52" t="s">
        <v>1841</v>
      </c>
      <c r="C551" s="29" t="s">
        <v>187</v>
      </c>
      <c r="D551" s="235">
        <v>2019.2</v>
      </c>
      <c r="E551" s="52" t="s">
        <v>1856</v>
      </c>
      <c r="F551" s="243">
        <v>270</v>
      </c>
      <c r="G551" s="243">
        <v>467</v>
      </c>
      <c r="H551" s="244" t="s">
        <v>109</v>
      </c>
      <c r="I551" s="245" t="s">
        <v>146</v>
      </c>
      <c r="J551" s="28" t="s">
        <v>2441</v>
      </c>
    </row>
    <row r="552" spans="1:223" ht="27.75" customHeight="1" x14ac:dyDescent="0.2">
      <c r="A552" s="22">
        <f t="shared" si="11"/>
        <v>542</v>
      </c>
      <c r="B552" s="59" t="s">
        <v>1992</v>
      </c>
      <c r="C552" s="29" t="s">
        <v>187</v>
      </c>
      <c r="D552" s="59">
        <v>2019.9</v>
      </c>
      <c r="E552" s="109" t="s">
        <v>2014</v>
      </c>
      <c r="F552" s="63">
        <v>161</v>
      </c>
      <c r="G552" s="63">
        <v>249</v>
      </c>
      <c r="H552" s="111" t="s">
        <v>236</v>
      </c>
      <c r="I552" s="107" t="s">
        <v>1995</v>
      </c>
      <c r="J552" s="28"/>
    </row>
    <row r="553" spans="1:223" ht="27.75" customHeight="1" x14ac:dyDescent="0.2">
      <c r="A553" s="22">
        <f t="shared" si="11"/>
        <v>543</v>
      </c>
      <c r="B553" s="59" t="s">
        <v>2024</v>
      </c>
      <c r="C553" s="29" t="s">
        <v>187</v>
      </c>
      <c r="D553" s="60">
        <v>2019.1</v>
      </c>
      <c r="E553" s="109" t="s">
        <v>2022</v>
      </c>
      <c r="F553" s="63">
        <v>51</v>
      </c>
      <c r="G553" s="111" t="s">
        <v>264</v>
      </c>
      <c r="H553" s="111" t="s">
        <v>236</v>
      </c>
      <c r="I553" s="107" t="s">
        <v>1883</v>
      </c>
      <c r="J553" s="49" t="s">
        <v>2442</v>
      </c>
    </row>
    <row r="554" spans="1:223" ht="27.75" customHeight="1" x14ac:dyDescent="0.2">
      <c r="A554" s="22">
        <f t="shared" si="11"/>
        <v>544</v>
      </c>
      <c r="B554" s="59" t="s">
        <v>2331</v>
      </c>
      <c r="C554" s="108" t="s">
        <v>2332</v>
      </c>
      <c r="D554" s="59">
        <v>2020.4</v>
      </c>
      <c r="E554" s="109" t="s">
        <v>2333</v>
      </c>
      <c r="F554" s="63">
        <v>164</v>
      </c>
      <c r="G554" s="63">
        <v>234</v>
      </c>
      <c r="H554" s="111" t="s">
        <v>181</v>
      </c>
      <c r="I554" s="107" t="s">
        <v>1995</v>
      </c>
      <c r="J554" s="28"/>
    </row>
    <row r="555" spans="1:223" ht="27.6" customHeight="1" x14ac:dyDescent="0.2">
      <c r="A555" s="145">
        <f>ROW()-10</f>
        <v>545</v>
      </c>
      <c r="B555" s="59" t="s">
        <v>2356</v>
      </c>
      <c r="C555" s="108" t="s">
        <v>2332</v>
      </c>
      <c r="D555" s="59">
        <v>2020.5</v>
      </c>
      <c r="E555" s="109" t="s">
        <v>2357</v>
      </c>
      <c r="F555" s="63">
        <v>738</v>
      </c>
      <c r="G555" s="63">
        <v>292</v>
      </c>
      <c r="H555" s="111" t="s">
        <v>236</v>
      </c>
      <c r="I555" s="107" t="s">
        <v>235</v>
      </c>
      <c r="J555" s="28"/>
    </row>
    <row r="556" spans="1:223" s="6" customFormat="1" ht="28.5" customHeight="1" x14ac:dyDescent="0.2">
      <c r="A556" s="330" t="s">
        <v>2294</v>
      </c>
      <c r="B556" s="331"/>
      <c r="C556" s="331"/>
      <c r="D556" s="331"/>
      <c r="E556" s="331"/>
      <c r="F556" s="331"/>
      <c r="G556" s="331"/>
      <c r="H556" s="331"/>
      <c r="I556" s="331"/>
      <c r="J556" s="332"/>
    </row>
    <row r="557" spans="1:223" s="3" customFormat="1" ht="28.5" customHeight="1" x14ac:dyDescent="0.2">
      <c r="A557" s="22">
        <f>ROW()-11</f>
        <v>546</v>
      </c>
      <c r="B557" s="246" t="s">
        <v>1972</v>
      </c>
      <c r="C557" s="100" t="s">
        <v>1954</v>
      </c>
      <c r="D557" s="29">
        <v>2019.7</v>
      </c>
      <c r="E557" s="131" t="s">
        <v>1953</v>
      </c>
      <c r="F557" s="33">
        <v>299</v>
      </c>
      <c r="G557" s="33">
        <v>624</v>
      </c>
      <c r="H557" s="102" t="s">
        <v>1888</v>
      </c>
      <c r="I557" s="103" t="s">
        <v>146</v>
      </c>
      <c r="J557" s="50" t="s">
        <v>2441</v>
      </c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  <c r="DC557" s="10"/>
      <c r="DD557" s="10"/>
      <c r="DE557" s="10"/>
      <c r="DF557" s="10"/>
      <c r="DG557" s="10"/>
      <c r="DH557" s="10"/>
      <c r="DI557" s="10"/>
      <c r="DJ557" s="10"/>
      <c r="DK557" s="10"/>
      <c r="DL557" s="10"/>
      <c r="DM557" s="10"/>
      <c r="DN557" s="10"/>
      <c r="DO557" s="10"/>
      <c r="DP557" s="10"/>
      <c r="DQ557" s="10"/>
      <c r="DR557" s="10"/>
      <c r="DS557" s="10"/>
      <c r="DT557" s="10"/>
      <c r="DU557" s="10"/>
      <c r="DV557" s="10"/>
      <c r="DW557" s="10"/>
      <c r="DX557" s="10"/>
      <c r="DY557" s="10"/>
      <c r="DZ557" s="10"/>
      <c r="EA557" s="10"/>
      <c r="EB557" s="10"/>
      <c r="EC557" s="10"/>
      <c r="ED557" s="10"/>
      <c r="EE557" s="10"/>
      <c r="EF557" s="10"/>
      <c r="EG557" s="10"/>
      <c r="EH557" s="10"/>
      <c r="EI557" s="10"/>
      <c r="EJ557" s="10"/>
      <c r="EK557" s="10"/>
      <c r="EL557" s="10"/>
      <c r="EM557" s="10"/>
      <c r="EN557" s="10"/>
      <c r="EO557" s="10"/>
      <c r="EP557" s="10"/>
      <c r="EQ557" s="10"/>
      <c r="ER557" s="10"/>
      <c r="ES557" s="10"/>
      <c r="ET557" s="10"/>
      <c r="EU557" s="10"/>
      <c r="EV557" s="10"/>
      <c r="EW557" s="10"/>
      <c r="EX557" s="10"/>
      <c r="EY557" s="10"/>
      <c r="EZ557" s="10"/>
      <c r="FA557" s="10"/>
      <c r="FB557" s="10"/>
      <c r="FC557" s="10"/>
      <c r="FD557" s="10"/>
      <c r="FE557" s="10"/>
      <c r="FF557" s="10"/>
      <c r="FG557" s="10"/>
      <c r="FH557" s="10"/>
      <c r="FI557" s="10"/>
      <c r="FJ557" s="10"/>
      <c r="FK557" s="10"/>
      <c r="FL557" s="10"/>
      <c r="FM557" s="10"/>
      <c r="FN557" s="10"/>
      <c r="FO557" s="10"/>
      <c r="FP557" s="10"/>
      <c r="FQ557" s="10"/>
      <c r="FR557" s="10"/>
      <c r="FS557" s="10"/>
      <c r="FT557" s="10"/>
      <c r="FU557" s="10"/>
      <c r="FV557" s="10"/>
      <c r="FW557" s="10"/>
      <c r="FX557" s="10"/>
      <c r="FY557" s="10"/>
      <c r="FZ557" s="10"/>
      <c r="GA557" s="10"/>
      <c r="GB557" s="10"/>
      <c r="GC557" s="10"/>
      <c r="GD557" s="10"/>
      <c r="GE557" s="10"/>
      <c r="GF557" s="10"/>
      <c r="GG557" s="10"/>
      <c r="GH557" s="10"/>
      <c r="GI557" s="10"/>
      <c r="GJ557" s="10"/>
      <c r="GK557" s="10"/>
      <c r="GL557" s="10"/>
      <c r="GM557" s="10"/>
      <c r="GN557" s="10"/>
      <c r="GO557" s="10"/>
      <c r="GP557" s="10"/>
      <c r="GQ557" s="10"/>
      <c r="GR557" s="10"/>
      <c r="GS557" s="10"/>
      <c r="GT557" s="10"/>
      <c r="GU557" s="10"/>
      <c r="GV557" s="10"/>
      <c r="GW557" s="10"/>
      <c r="GX557" s="10"/>
      <c r="GY557" s="10"/>
      <c r="GZ557" s="10"/>
      <c r="HA557" s="10"/>
      <c r="HB557" s="10"/>
      <c r="HC557" s="10"/>
      <c r="HD557" s="10"/>
      <c r="HE557" s="10"/>
      <c r="HF557" s="10"/>
      <c r="HG557" s="10"/>
      <c r="HH557" s="10"/>
      <c r="HI557" s="10"/>
      <c r="HJ557" s="10"/>
      <c r="HK557" s="10"/>
      <c r="HL557" s="10"/>
      <c r="HM557" s="10"/>
      <c r="HN557" s="10"/>
      <c r="HO557" s="10"/>
    </row>
    <row r="558" spans="1:223" s="3" customFormat="1" ht="28.5" customHeight="1" x14ac:dyDescent="0.2">
      <c r="A558" s="330" t="s">
        <v>2283</v>
      </c>
      <c r="B558" s="331"/>
      <c r="C558" s="331"/>
      <c r="D558" s="331"/>
      <c r="E558" s="331"/>
      <c r="F558" s="331"/>
      <c r="G558" s="331"/>
      <c r="H558" s="331"/>
      <c r="I558" s="331"/>
      <c r="J558" s="332"/>
    </row>
    <row r="559" spans="1:223" s="3" customFormat="1" ht="28.5" customHeight="1" x14ac:dyDescent="0.2">
      <c r="A559" s="22">
        <f>ROW()-12</f>
        <v>547</v>
      </c>
      <c r="B559" s="23" t="s">
        <v>221</v>
      </c>
      <c r="C559" s="29" t="s">
        <v>296</v>
      </c>
      <c r="D559" s="23">
        <v>2012.9</v>
      </c>
      <c r="E559" s="24" t="s">
        <v>921</v>
      </c>
      <c r="F559" s="25">
        <v>6733</v>
      </c>
      <c r="G559" s="25">
        <v>10466</v>
      </c>
      <c r="H559" s="30" t="s">
        <v>109</v>
      </c>
      <c r="I559" s="27" t="s">
        <v>235</v>
      </c>
      <c r="J559" s="50"/>
    </row>
    <row r="560" spans="1:223" s="3" customFormat="1" ht="28.5" customHeight="1" x14ac:dyDescent="0.2">
      <c r="A560" s="22">
        <f t="shared" ref="A560:A567" si="12">ROW()-12</f>
        <v>548</v>
      </c>
      <c r="B560" s="29" t="s">
        <v>554</v>
      </c>
      <c r="C560" s="29" t="s">
        <v>296</v>
      </c>
      <c r="D560" s="29">
        <v>2015.6</v>
      </c>
      <c r="E560" s="32" t="s">
        <v>1068</v>
      </c>
      <c r="F560" s="33">
        <v>1004</v>
      </c>
      <c r="G560" s="33">
        <v>1896</v>
      </c>
      <c r="H560" s="34" t="s">
        <v>189</v>
      </c>
      <c r="I560" s="35" t="s">
        <v>235</v>
      </c>
      <c r="J560" s="50"/>
    </row>
    <row r="561" spans="1:223" s="3" customFormat="1" ht="28.5" customHeight="1" x14ac:dyDescent="0.2">
      <c r="A561" s="22">
        <f t="shared" si="12"/>
        <v>549</v>
      </c>
      <c r="B561" s="29" t="s">
        <v>710</v>
      </c>
      <c r="C561" s="29" t="s">
        <v>296</v>
      </c>
      <c r="D561" s="29">
        <v>2016.9</v>
      </c>
      <c r="E561" s="32" t="s">
        <v>969</v>
      </c>
      <c r="F561" s="33">
        <v>664</v>
      </c>
      <c r="G561" s="33">
        <v>1328</v>
      </c>
      <c r="H561" s="34" t="s">
        <v>180</v>
      </c>
      <c r="I561" s="35" t="s">
        <v>235</v>
      </c>
      <c r="J561" s="50"/>
    </row>
    <row r="562" spans="1:223" s="3" customFormat="1" ht="28.5" customHeight="1" x14ac:dyDescent="0.2">
      <c r="A562" s="22">
        <f t="shared" si="12"/>
        <v>550</v>
      </c>
      <c r="B562" s="29" t="s">
        <v>752</v>
      </c>
      <c r="C562" s="70" t="s">
        <v>296</v>
      </c>
      <c r="D562" s="29">
        <v>2016.11</v>
      </c>
      <c r="E562" s="32" t="s">
        <v>952</v>
      </c>
      <c r="F562" s="87">
        <v>212</v>
      </c>
      <c r="G562" s="247">
        <v>127</v>
      </c>
      <c r="H562" s="74" t="s">
        <v>264</v>
      </c>
      <c r="I562" s="73" t="s">
        <v>264</v>
      </c>
      <c r="J562" s="50" t="s">
        <v>2450</v>
      </c>
    </row>
    <row r="563" spans="1:223" s="3" customFormat="1" ht="28.5" customHeight="1" x14ac:dyDescent="0.2">
      <c r="A563" s="22">
        <f t="shared" si="12"/>
        <v>551</v>
      </c>
      <c r="B563" s="29" t="s">
        <v>802</v>
      </c>
      <c r="C563" s="29" t="s">
        <v>2211</v>
      </c>
      <c r="D563" s="29">
        <v>2017.2</v>
      </c>
      <c r="E563" s="32" t="s">
        <v>952</v>
      </c>
      <c r="F563" s="87">
        <v>827</v>
      </c>
      <c r="G563" s="33">
        <v>857</v>
      </c>
      <c r="H563" s="34" t="s">
        <v>264</v>
      </c>
      <c r="I563" s="35" t="s">
        <v>264</v>
      </c>
      <c r="J563" s="50"/>
    </row>
    <row r="564" spans="1:223" ht="28.5" customHeight="1" x14ac:dyDescent="0.2">
      <c r="A564" s="22">
        <f t="shared" si="12"/>
        <v>552</v>
      </c>
      <c r="B564" s="89" t="s">
        <v>1376</v>
      </c>
      <c r="C564" s="29" t="s">
        <v>296</v>
      </c>
      <c r="D564" s="29">
        <v>2017.7</v>
      </c>
      <c r="E564" s="32" t="s">
        <v>898</v>
      </c>
      <c r="F564" s="33">
        <v>160</v>
      </c>
      <c r="G564" s="33">
        <v>788</v>
      </c>
      <c r="H564" s="34" t="s">
        <v>109</v>
      </c>
      <c r="I564" s="35" t="s">
        <v>235</v>
      </c>
      <c r="J564" s="50" t="s">
        <v>2450</v>
      </c>
    </row>
    <row r="565" spans="1:223" ht="28.5" customHeight="1" x14ac:dyDescent="0.2">
      <c r="A565" s="22">
        <f t="shared" si="12"/>
        <v>553</v>
      </c>
      <c r="B565" s="89" t="s">
        <v>1312</v>
      </c>
      <c r="C565" s="29" t="s">
        <v>296</v>
      </c>
      <c r="D565" s="29">
        <v>2017.9</v>
      </c>
      <c r="E565" s="32" t="s">
        <v>1311</v>
      </c>
      <c r="F565" s="33">
        <v>1296</v>
      </c>
      <c r="G565" s="33">
        <v>3023</v>
      </c>
      <c r="H565" s="34" t="s">
        <v>181</v>
      </c>
      <c r="I565" s="35" t="s">
        <v>235</v>
      </c>
      <c r="J565" s="50" t="s">
        <v>2451</v>
      </c>
    </row>
    <row r="566" spans="1:223" ht="28.5" customHeight="1" x14ac:dyDescent="0.2">
      <c r="A566" s="22">
        <f t="shared" si="12"/>
        <v>554</v>
      </c>
      <c r="B566" s="89" t="s">
        <v>1514</v>
      </c>
      <c r="C566" s="29" t="s">
        <v>296</v>
      </c>
      <c r="D566" s="29">
        <v>2018.4</v>
      </c>
      <c r="E566" s="90" t="s">
        <v>1529</v>
      </c>
      <c r="F566" s="33">
        <v>1953</v>
      </c>
      <c r="G566" s="33">
        <v>4262</v>
      </c>
      <c r="H566" s="34" t="s">
        <v>109</v>
      </c>
      <c r="I566" s="35" t="s">
        <v>188</v>
      </c>
      <c r="J566" s="133" t="s">
        <v>2441</v>
      </c>
    </row>
    <row r="567" spans="1:223" ht="28.5" customHeight="1" x14ac:dyDescent="0.2">
      <c r="A567" s="22">
        <f t="shared" si="12"/>
        <v>555</v>
      </c>
      <c r="B567" s="29" t="s">
        <v>1697</v>
      </c>
      <c r="C567" s="29" t="s">
        <v>2242</v>
      </c>
      <c r="D567" s="29">
        <v>2018.8</v>
      </c>
      <c r="E567" s="132" t="s">
        <v>1659</v>
      </c>
      <c r="F567" s="33">
        <v>6033</v>
      </c>
      <c r="G567" s="33">
        <v>9483</v>
      </c>
      <c r="H567" s="34" t="s">
        <v>109</v>
      </c>
      <c r="I567" s="35" t="s">
        <v>188</v>
      </c>
      <c r="J567" s="50"/>
    </row>
    <row r="568" spans="1:223" ht="28.5" customHeight="1" x14ac:dyDescent="0.2">
      <c r="A568" s="330" t="s">
        <v>2298</v>
      </c>
      <c r="B568" s="331"/>
      <c r="C568" s="331"/>
      <c r="D568" s="331"/>
      <c r="E568" s="331"/>
      <c r="F568" s="331"/>
      <c r="G568" s="331"/>
      <c r="H568" s="331"/>
      <c r="I568" s="331"/>
      <c r="J568" s="332"/>
      <c r="ED568" s="3"/>
      <c r="EE568" s="3"/>
      <c r="EF568" s="3"/>
      <c r="EG568" s="3"/>
      <c r="EH568" s="3"/>
      <c r="EI568" s="3"/>
      <c r="EJ568" s="3"/>
      <c r="EK568" s="3"/>
      <c r="EL568" s="3"/>
      <c r="EM568" s="3"/>
      <c r="EN568" s="3"/>
      <c r="EO568" s="3"/>
      <c r="EP568" s="3"/>
      <c r="EQ568" s="3"/>
      <c r="ER568" s="3"/>
      <c r="ES568" s="3"/>
      <c r="ET568" s="3"/>
      <c r="EU568" s="3"/>
      <c r="EV568" s="3"/>
      <c r="EW568" s="3"/>
      <c r="EX568" s="3"/>
      <c r="EY568" s="3"/>
      <c r="EZ568" s="3"/>
      <c r="FA568" s="3"/>
      <c r="FB568" s="3"/>
      <c r="FC568" s="3"/>
      <c r="FD568" s="3"/>
      <c r="FE568" s="3"/>
      <c r="FF568" s="3"/>
      <c r="FG568" s="3"/>
      <c r="FH568" s="3"/>
      <c r="FI568" s="3"/>
      <c r="FJ568" s="3"/>
      <c r="FK568" s="3"/>
      <c r="FL568" s="3"/>
      <c r="FM568" s="3"/>
      <c r="FN568" s="3"/>
      <c r="FO568" s="3"/>
      <c r="FP568" s="3"/>
      <c r="FQ568" s="3"/>
      <c r="FR568" s="3"/>
      <c r="FS568" s="3"/>
      <c r="FT568" s="3"/>
      <c r="FU568" s="3"/>
      <c r="FV568" s="3"/>
      <c r="FW568" s="3"/>
      <c r="FX568" s="3"/>
      <c r="FY568" s="3"/>
      <c r="FZ568" s="3"/>
      <c r="GA568" s="3"/>
      <c r="GB568" s="3"/>
      <c r="GC568" s="3"/>
      <c r="GD568" s="3"/>
      <c r="GE568" s="3"/>
      <c r="GF568" s="3"/>
      <c r="GG568" s="3"/>
      <c r="GH568" s="3"/>
      <c r="GI568" s="3"/>
      <c r="GJ568" s="3"/>
      <c r="GK568" s="3"/>
      <c r="GL568" s="3"/>
      <c r="GM568" s="3"/>
      <c r="GN568" s="3"/>
      <c r="GO568" s="3"/>
      <c r="GP568" s="3"/>
      <c r="GQ568" s="3"/>
      <c r="GR568" s="3"/>
      <c r="GS568" s="3"/>
      <c r="GT568" s="3"/>
      <c r="GU568" s="3"/>
      <c r="GV568" s="3"/>
      <c r="GW568" s="3"/>
      <c r="GX568" s="3"/>
      <c r="GY568" s="3"/>
      <c r="GZ568" s="3"/>
      <c r="HA568" s="3"/>
      <c r="HB568" s="3"/>
      <c r="HC568" s="3"/>
      <c r="HD568" s="3"/>
      <c r="HE568" s="3"/>
      <c r="HF568" s="3"/>
      <c r="HG568" s="3"/>
      <c r="HH568" s="3"/>
      <c r="HI568" s="3"/>
      <c r="HJ568" s="3"/>
      <c r="HK568" s="3"/>
      <c r="HL568" s="3"/>
      <c r="HM568" s="3"/>
      <c r="HN568" s="3"/>
      <c r="HO568" s="3"/>
    </row>
    <row r="569" spans="1:223" ht="28.5" customHeight="1" x14ac:dyDescent="0.2">
      <c r="A569" s="22">
        <f>ROW()-13</f>
        <v>556</v>
      </c>
      <c r="B569" s="23" t="s">
        <v>1850</v>
      </c>
      <c r="C569" s="24" t="s">
        <v>1857</v>
      </c>
      <c r="D569" s="140">
        <v>2019.2</v>
      </c>
      <c r="E569" s="23" t="s">
        <v>1858</v>
      </c>
      <c r="F569" s="141">
        <v>681</v>
      </c>
      <c r="G569" s="141">
        <v>1548</v>
      </c>
      <c r="H569" s="142" t="s">
        <v>109</v>
      </c>
      <c r="I569" s="143" t="s">
        <v>146</v>
      </c>
      <c r="J569" s="50"/>
    </row>
    <row r="570" spans="1:223" ht="28.5" customHeight="1" x14ac:dyDescent="0.2">
      <c r="A570" s="22">
        <f t="shared" ref="A570:A571" si="13">ROW()-13</f>
        <v>557</v>
      </c>
      <c r="B570" s="29" t="s">
        <v>2073</v>
      </c>
      <c r="C570" s="100" t="s">
        <v>1857</v>
      </c>
      <c r="D570" s="29">
        <v>2019.12</v>
      </c>
      <c r="E570" s="131" t="s">
        <v>2071</v>
      </c>
      <c r="F570" s="33">
        <v>700</v>
      </c>
      <c r="G570" s="33">
        <v>1524</v>
      </c>
      <c r="H570" s="102" t="s">
        <v>181</v>
      </c>
      <c r="I570" s="103" t="s">
        <v>235</v>
      </c>
      <c r="J570" s="28"/>
      <c r="ED570" s="3"/>
      <c r="EE570" s="3"/>
      <c r="EF570" s="3"/>
      <c r="EG570" s="3"/>
      <c r="EH570" s="3"/>
      <c r="EI570" s="3"/>
      <c r="EJ570" s="3"/>
      <c r="EK570" s="3"/>
      <c r="EL570" s="3"/>
      <c r="EM570" s="3"/>
      <c r="EN570" s="3"/>
      <c r="EO570" s="3"/>
      <c r="EP570" s="3"/>
      <c r="EQ570" s="3"/>
      <c r="ER570" s="3"/>
      <c r="ES570" s="3"/>
      <c r="ET570" s="3"/>
      <c r="EU570" s="3"/>
      <c r="EV570" s="3"/>
      <c r="EW570" s="3"/>
      <c r="EX570" s="3"/>
      <c r="EY570" s="3"/>
      <c r="EZ570" s="3"/>
      <c r="FA570" s="3"/>
      <c r="FB570" s="3"/>
      <c r="FC570" s="3"/>
      <c r="FD570" s="3"/>
      <c r="FE570" s="3"/>
      <c r="FF570" s="3"/>
      <c r="FG570" s="3"/>
      <c r="FH570" s="3"/>
      <c r="FI570" s="3"/>
      <c r="FJ570" s="3"/>
      <c r="FK570" s="3"/>
      <c r="FL570" s="3"/>
      <c r="FM570" s="3"/>
      <c r="FN570" s="3"/>
      <c r="FO570" s="3"/>
      <c r="FP570" s="3"/>
      <c r="FQ570" s="3"/>
      <c r="FR570" s="3"/>
      <c r="FS570" s="3"/>
      <c r="FT570" s="3"/>
      <c r="FU570" s="3"/>
      <c r="FV570" s="3"/>
      <c r="FW570" s="3"/>
      <c r="FX570" s="3"/>
      <c r="FY570" s="3"/>
      <c r="FZ570" s="3"/>
      <c r="GA570" s="3"/>
      <c r="GB570" s="3"/>
      <c r="GC570" s="3"/>
      <c r="GD570" s="3"/>
      <c r="GE570" s="3"/>
    </row>
    <row r="571" spans="1:223" ht="27" customHeight="1" x14ac:dyDescent="0.2">
      <c r="A571" s="22">
        <f t="shared" si="13"/>
        <v>558</v>
      </c>
      <c r="B571" s="29" t="s">
        <v>2086</v>
      </c>
      <c r="C571" s="100" t="s">
        <v>1857</v>
      </c>
      <c r="D571" s="29">
        <v>2020.2</v>
      </c>
      <c r="E571" s="131" t="s">
        <v>2085</v>
      </c>
      <c r="F571" s="33">
        <v>848</v>
      </c>
      <c r="G571" s="33">
        <v>2159</v>
      </c>
      <c r="H571" s="102" t="s">
        <v>181</v>
      </c>
      <c r="I571" s="103" t="s">
        <v>235</v>
      </c>
      <c r="J571" s="28"/>
      <c r="ED571" s="3"/>
      <c r="EE571" s="3"/>
      <c r="EF571" s="3"/>
      <c r="EG571" s="3"/>
      <c r="EH571" s="3"/>
      <c r="EI571" s="3"/>
      <c r="EJ571" s="3"/>
      <c r="EK571" s="3"/>
      <c r="EL571" s="3"/>
      <c r="EM571" s="3"/>
      <c r="EN571" s="3"/>
      <c r="EO571" s="3"/>
      <c r="EP571" s="3"/>
      <c r="EQ571" s="3"/>
      <c r="ER571" s="3"/>
      <c r="ES571" s="3"/>
      <c r="ET571" s="3"/>
      <c r="EU571" s="3"/>
      <c r="EV571" s="3"/>
      <c r="EW571" s="3"/>
      <c r="EX571" s="3"/>
      <c r="EY571" s="3"/>
      <c r="EZ571" s="3"/>
      <c r="FA571" s="3"/>
      <c r="FB571" s="3"/>
      <c r="FC571" s="3"/>
      <c r="FD571" s="3"/>
      <c r="FE571" s="3"/>
      <c r="FF571" s="3"/>
      <c r="FG571" s="3"/>
      <c r="FH571" s="3"/>
      <c r="FI571" s="3"/>
      <c r="FJ571" s="3"/>
      <c r="FK571" s="3"/>
      <c r="FL571" s="3"/>
      <c r="FM571" s="3"/>
      <c r="FN571" s="3"/>
      <c r="FO571" s="3"/>
      <c r="FP571" s="3"/>
      <c r="FQ571" s="3"/>
      <c r="FR571" s="3"/>
      <c r="FS571" s="3"/>
      <c r="FT571" s="3"/>
      <c r="FU571" s="3"/>
      <c r="FV571" s="3"/>
      <c r="FW571" s="3"/>
      <c r="FX571" s="3"/>
      <c r="FY571" s="3"/>
      <c r="FZ571" s="3"/>
      <c r="GA571" s="3"/>
      <c r="GB571" s="3"/>
      <c r="GC571" s="3"/>
      <c r="GD571" s="3"/>
      <c r="GE571" s="3"/>
      <c r="GF571" s="3"/>
      <c r="GG571" s="3"/>
      <c r="GH571" s="3"/>
      <c r="GI571" s="3"/>
      <c r="GJ571" s="3"/>
      <c r="GK571" s="3"/>
      <c r="GL571" s="3"/>
      <c r="GM571" s="3"/>
      <c r="GN571" s="3"/>
      <c r="GO571" s="3"/>
      <c r="GP571" s="3"/>
      <c r="GQ571" s="3"/>
      <c r="GR571" s="3"/>
      <c r="GS571" s="3"/>
      <c r="GT571" s="3"/>
      <c r="GU571" s="3"/>
      <c r="GV571" s="3"/>
      <c r="GW571" s="3"/>
      <c r="GX571" s="3"/>
      <c r="GY571" s="3"/>
      <c r="GZ571" s="3"/>
      <c r="HA571" s="3"/>
      <c r="HB571" s="3"/>
      <c r="HC571" s="3"/>
      <c r="HD571" s="3"/>
      <c r="HE571" s="3"/>
      <c r="HF571" s="3"/>
      <c r="HG571" s="3"/>
      <c r="HH571" s="3"/>
      <c r="HI571" s="3"/>
      <c r="HJ571" s="3"/>
      <c r="HK571" s="3"/>
      <c r="HL571" s="3"/>
      <c r="HM571" s="3"/>
      <c r="HN571" s="3"/>
      <c r="HO571" s="3"/>
    </row>
    <row r="572" spans="1:223" ht="28.5" customHeight="1" x14ac:dyDescent="0.2">
      <c r="A572" s="330" t="s">
        <v>2314</v>
      </c>
      <c r="B572" s="331"/>
      <c r="C572" s="331"/>
      <c r="D572" s="331"/>
      <c r="E572" s="331"/>
      <c r="F572" s="331"/>
      <c r="G572" s="331"/>
      <c r="H572" s="331"/>
      <c r="I572" s="331"/>
      <c r="J572" s="332"/>
    </row>
    <row r="573" spans="1:223" ht="28.5" customHeight="1" x14ac:dyDescent="0.2">
      <c r="A573" s="22">
        <f>ROW()-14</f>
        <v>559</v>
      </c>
      <c r="B573" s="59" t="s">
        <v>384</v>
      </c>
      <c r="C573" s="190" t="s">
        <v>1867</v>
      </c>
      <c r="D573" s="59">
        <v>2013.12</v>
      </c>
      <c r="E573" s="164" t="s">
        <v>1056</v>
      </c>
      <c r="F573" s="63">
        <v>391</v>
      </c>
      <c r="G573" s="54">
        <v>111</v>
      </c>
      <c r="H573" s="55" t="s">
        <v>404</v>
      </c>
      <c r="I573" s="56" t="s">
        <v>405</v>
      </c>
      <c r="J573" s="50"/>
    </row>
    <row r="574" spans="1:223" ht="28.5" customHeight="1" x14ac:dyDescent="0.2">
      <c r="A574" s="22">
        <f t="shared" ref="A574:A581" si="14">ROW()-14</f>
        <v>560</v>
      </c>
      <c r="B574" s="59" t="s">
        <v>653</v>
      </c>
      <c r="C574" s="190" t="s">
        <v>1867</v>
      </c>
      <c r="D574" s="59">
        <v>2016.4</v>
      </c>
      <c r="E574" s="62" t="s">
        <v>928</v>
      </c>
      <c r="F574" s="63">
        <v>784</v>
      </c>
      <c r="G574" s="63">
        <v>1545</v>
      </c>
      <c r="H574" s="64" t="s">
        <v>109</v>
      </c>
      <c r="I574" s="65" t="s">
        <v>235</v>
      </c>
      <c r="J574" s="50"/>
    </row>
    <row r="575" spans="1:223" ht="28.5" customHeight="1" x14ac:dyDescent="0.2">
      <c r="A575" s="22">
        <f t="shared" si="14"/>
        <v>561</v>
      </c>
      <c r="B575" s="59" t="s">
        <v>811</v>
      </c>
      <c r="C575" s="190" t="s">
        <v>1867</v>
      </c>
      <c r="D575" s="59">
        <v>2017.3</v>
      </c>
      <c r="E575" s="62" t="s">
        <v>928</v>
      </c>
      <c r="F575" s="63">
        <v>425</v>
      </c>
      <c r="G575" s="63">
        <v>822</v>
      </c>
      <c r="H575" s="64" t="s">
        <v>264</v>
      </c>
      <c r="I575" s="79" t="s">
        <v>235</v>
      </c>
      <c r="J575" s="50"/>
    </row>
    <row r="576" spans="1:223" ht="28.5" customHeight="1" x14ac:dyDescent="0.2">
      <c r="A576" s="22">
        <f t="shared" si="14"/>
        <v>562</v>
      </c>
      <c r="B576" s="88" t="s">
        <v>1302</v>
      </c>
      <c r="C576" s="190" t="s">
        <v>1867</v>
      </c>
      <c r="D576" s="59">
        <v>2017.9</v>
      </c>
      <c r="E576" s="62" t="s">
        <v>1315</v>
      </c>
      <c r="F576" s="63">
        <v>391</v>
      </c>
      <c r="G576" s="63">
        <v>773</v>
      </c>
      <c r="H576" s="64" t="s">
        <v>264</v>
      </c>
      <c r="I576" s="65" t="s">
        <v>264</v>
      </c>
      <c r="J576" s="28" t="s">
        <v>2441</v>
      </c>
    </row>
    <row r="577" spans="1:223" s="3" customFormat="1" ht="28.2" customHeight="1" x14ac:dyDescent="0.2">
      <c r="A577" s="22">
        <f t="shared" si="14"/>
        <v>563</v>
      </c>
      <c r="B577" s="134" t="s">
        <v>1637</v>
      </c>
      <c r="C577" s="190" t="s">
        <v>1867</v>
      </c>
      <c r="D577" s="134">
        <v>2018.7</v>
      </c>
      <c r="E577" s="135" t="s">
        <v>1633</v>
      </c>
      <c r="F577" s="240">
        <v>1584</v>
      </c>
      <c r="G577" s="240">
        <v>3562</v>
      </c>
      <c r="H577" s="241" t="s">
        <v>109</v>
      </c>
      <c r="I577" s="242" t="s">
        <v>188</v>
      </c>
      <c r="J577" s="28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  <c r="DC577" s="10"/>
      <c r="DD577" s="10"/>
      <c r="DE577" s="10"/>
      <c r="DF577" s="10"/>
      <c r="DG577" s="10"/>
      <c r="DH577" s="10"/>
      <c r="DI577" s="10"/>
      <c r="DJ577" s="10"/>
      <c r="DK577" s="10"/>
      <c r="DL577" s="10"/>
      <c r="DM577" s="10"/>
      <c r="DN577" s="10"/>
      <c r="DO577" s="10"/>
      <c r="DP577" s="10"/>
      <c r="DQ577" s="10"/>
      <c r="DR577" s="10"/>
      <c r="DS577" s="10"/>
      <c r="DT577" s="10"/>
      <c r="DU577" s="10"/>
      <c r="DV577" s="10"/>
      <c r="DW577" s="10"/>
      <c r="DX577" s="10"/>
      <c r="DY577" s="10"/>
      <c r="DZ577" s="10"/>
      <c r="EA577" s="10"/>
      <c r="EB577" s="10"/>
      <c r="EC577" s="10"/>
      <c r="ED577" s="10"/>
      <c r="EE577" s="10"/>
      <c r="EF577" s="10"/>
      <c r="EG577" s="10"/>
      <c r="EH577" s="10"/>
      <c r="EI577" s="10"/>
      <c r="EJ577" s="10"/>
      <c r="EK577" s="10"/>
      <c r="EL577" s="10"/>
      <c r="EM577" s="10"/>
      <c r="EN577" s="10"/>
      <c r="EO577" s="10"/>
      <c r="EP577" s="10"/>
      <c r="EQ577" s="10"/>
      <c r="ER577" s="10"/>
      <c r="ES577" s="10"/>
      <c r="ET577" s="10"/>
      <c r="EU577" s="10"/>
      <c r="EV577" s="10"/>
      <c r="EW577" s="10"/>
      <c r="EX577" s="10"/>
      <c r="EY577" s="10"/>
      <c r="EZ577" s="10"/>
      <c r="FA577" s="10"/>
      <c r="FB577" s="10"/>
      <c r="FC577" s="10"/>
      <c r="FD577" s="10"/>
      <c r="FE577" s="10"/>
      <c r="FF577" s="10"/>
      <c r="FG577" s="10"/>
      <c r="FH577" s="10"/>
      <c r="FI577" s="10"/>
      <c r="FJ577" s="10"/>
      <c r="FK577" s="10"/>
      <c r="FL577" s="10"/>
      <c r="FM577" s="10"/>
      <c r="FN577" s="10"/>
      <c r="FO577" s="10"/>
      <c r="FP577" s="10"/>
      <c r="FQ577" s="10"/>
      <c r="FR577" s="10"/>
      <c r="FS577" s="10"/>
      <c r="FT577" s="10"/>
      <c r="FU577" s="10"/>
      <c r="FV577" s="10"/>
      <c r="FW577" s="10"/>
      <c r="FX577" s="10"/>
      <c r="FY577" s="10"/>
      <c r="FZ577" s="10"/>
      <c r="GA577" s="10"/>
      <c r="GB577" s="10"/>
      <c r="GC577" s="10"/>
      <c r="GD577" s="10"/>
      <c r="GE577" s="10"/>
      <c r="GF577" s="10"/>
      <c r="GG577" s="10"/>
      <c r="GH577" s="10"/>
      <c r="GI577" s="10"/>
      <c r="GJ577" s="10"/>
      <c r="GK577" s="10"/>
      <c r="GL577" s="10"/>
      <c r="GM577" s="10"/>
      <c r="GN577" s="10"/>
      <c r="GO577" s="10"/>
      <c r="GP577" s="10"/>
      <c r="GQ577" s="10"/>
      <c r="GR577" s="10"/>
      <c r="GS577" s="10"/>
      <c r="GT577" s="10"/>
      <c r="GU577" s="10"/>
      <c r="GV577" s="10"/>
      <c r="GW577" s="10"/>
      <c r="GX577" s="10"/>
      <c r="GY577" s="10"/>
      <c r="GZ577" s="10"/>
      <c r="HA577" s="10"/>
      <c r="HB577" s="10"/>
      <c r="HC577" s="10"/>
      <c r="HD577" s="10"/>
      <c r="HE577" s="10"/>
      <c r="HF577" s="10"/>
      <c r="HG577" s="10"/>
      <c r="HH577" s="10"/>
      <c r="HI577" s="10"/>
      <c r="HJ577" s="10"/>
      <c r="HK577" s="10"/>
      <c r="HL577" s="10"/>
      <c r="HM577" s="10"/>
      <c r="HN577" s="10"/>
      <c r="HO577" s="10"/>
    </row>
    <row r="578" spans="1:223" ht="28.2" customHeight="1" x14ac:dyDescent="0.2">
      <c r="A578" s="22">
        <f t="shared" si="14"/>
        <v>564</v>
      </c>
      <c r="B578" s="88" t="s">
        <v>1757</v>
      </c>
      <c r="C578" s="190" t="s">
        <v>1867</v>
      </c>
      <c r="D578" s="59">
        <v>2018.11</v>
      </c>
      <c r="E578" s="62" t="s">
        <v>1771</v>
      </c>
      <c r="F578" s="106">
        <v>530</v>
      </c>
      <c r="G578" s="106">
        <v>1006</v>
      </c>
      <c r="H578" s="111" t="s">
        <v>264</v>
      </c>
      <c r="I578" s="107" t="s">
        <v>188</v>
      </c>
      <c r="J578" s="28" t="s">
        <v>2442</v>
      </c>
    </row>
    <row r="579" spans="1:223" s="3" customFormat="1" ht="28.5" customHeight="1" x14ac:dyDescent="0.2">
      <c r="A579" s="22">
        <f t="shared" si="14"/>
        <v>565</v>
      </c>
      <c r="B579" s="29" t="s">
        <v>1799</v>
      </c>
      <c r="C579" s="190" t="s">
        <v>1867</v>
      </c>
      <c r="D579" s="29">
        <v>2018.12</v>
      </c>
      <c r="E579" s="131" t="s">
        <v>1798</v>
      </c>
      <c r="F579" s="33">
        <v>20</v>
      </c>
      <c r="G579" s="33">
        <v>20</v>
      </c>
      <c r="H579" s="102" t="s">
        <v>189</v>
      </c>
      <c r="I579" s="103" t="s">
        <v>146</v>
      </c>
      <c r="J579" s="28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  <c r="DC579" s="10"/>
      <c r="DD579" s="10"/>
      <c r="DE579" s="10"/>
      <c r="DF579" s="10"/>
      <c r="DG579" s="10"/>
      <c r="DH579" s="10"/>
      <c r="DI579" s="10"/>
      <c r="DJ579" s="10"/>
      <c r="DK579" s="10"/>
      <c r="DL579" s="10"/>
      <c r="DM579" s="10"/>
      <c r="DN579" s="10"/>
      <c r="DO579" s="10"/>
      <c r="DP579" s="10"/>
      <c r="DQ579" s="10"/>
      <c r="DR579" s="10"/>
      <c r="DS579" s="10"/>
      <c r="DT579" s="10"/>
      <c r="DU579" s="10"/>
      <c r="DV579" s="10"/>
      <c r="DW579" s="10"/>
      <c r="DX579" s="10"/>
      <c r="DY579" s="10"/>
      <c r="DZ579" s="10"/>
      <c r="EA579" s="10"/>
      <c r="EB579" s="10"/>
      <c r="EC579" s="10"/>
      <c r="ED579" s="10"/>
      <c r="EE579" s="10"/>
      <c r="EF579" s="10"/>
      <c r="EG579" s="10"/>
      <c r="EH579" s="10"/>
      <c r="EI579" s="10"/>
      <c r="EJ579" s="10"/>
      <c r="EK579" s="10"/>
      <c r="EL579" s="10"/>
      <c r="EM579" s="10"/>
      <c r="EN579" s="10"/>
      <c r="EO579" s="10"/>
      <c r="EP579" s="10"/>
      <c r="EQ579" s="10"/>
      <c r="ER579" s="10"/>
      <c r="ES579" s="10"/>
      <c r="ET579" s="10"/>
      <c r="EU579" s="10"/>
      <c r="EV579" s="10"/>
      <c r="EW579" s="10"/>
      <c r="EX579" s="10"/>
      <c r="EY579" s="10"/>
      <c r="EZ579" s="10"/>
      <c r="FA579" s="10"/>
      <c r="FB579" s="10"/>
      <c r="FC579" s="10"/>
      <c r="FD579" s="10"/>
      <c r="FE579" s="10"/>
      <c r="FF579" s="10"/>
      <c r="FG579" s="10"/>
      <c r="FH579" s="10"/>
      <c r="FI579" s="10"/>
      <c r="FJ579" s="10"/>
      <c r="FK579" s="10"/>
      <c r="FL579" s="10"/>
      <c r="FM579" s="10"/>
      <c r="FN579" s="10"/>
      <c r="FO579" s="10"/>
      <c r="FP579" s="10"/>
      <c r="FQ579" s="10"/>
      <c r="FR579" s="10"/>
      <c r="FS579" s="10"/>
      <c r="FT579" s="10"/>
      <c r="FU579" s="10"/>
      <c r="FV579" s="10"/>
      <c r="FW579" s="10"/>
      <c r="FX579" s="10"/>
      <c r="FY579" s="10"/>
      <c r="FZ579" s="10"/>
      <c r="GA579" s="10"/>
      <c r="GB579" s="10"/>
      <c r="GC579" s="10"/>
      <c r="GD579" s="10"/>
      <c r="GE579" s="10"/>
      <c r="GF579" s="10"/>
      <c r="GG579" s="10"/>
      <c r="GH579" s="10"/>
      <c r="GI579" s="10"/>
      <c r="GJ579" s="10"/>
      <c r="GK579" s="10"/>
      <c r="GL579" s="10"/>
      <c r="GM579" s="10"/>
      <c r="GN579" s="10"/>
      <c r="GO579" s="10"/>
      <c r="GP579" s="10"/>
      <c r="GQ579" s="10"/>
      <c r="GR579" s="10"/>
      <c r="GS579" s="10"/>
      <c r="GT579" s="10"/>
      <c r="GU579" s="10"/>
      <c r="GV579" s="10"/>
      <c r="GW579" s="10"/>
      <c r="GX579" s="10"/>
      <c r="GY579" s="10"/>
      <c r="GZ579" s="10"/>
      <c r="HA579" s="10"/>
      <c r="HB579" s="10"/>
      <c r="HC579" s="10"/>
      <c r="HD579" s="10"/>
      <c r="HE579" s="10"/>
      <c r="HF579" s="10"/>
      <c r="HG579" s="10"/>
      <c r="HH579" s="10"/>
      <c r="HI579" s="10"/>
      <c r="HJ579" s="10"/>
      <c r="HK579" s="10"/>
      <c r="HL579" s="10"/>
      <c r="HM579" s="10"/>
      <c r="HN579" s="10"/>
      <c r="HO579" s="10"/>
    </row>
    <row r="580" spans="1:223" s="3" customFormat="1" ht="28.5" customHeight="1" x14ac:dyDescent="0.2">
      <c r="A580" s="22">
        <f t="shared" si="14"/>
        <v>566</v>
      </c>
      <c r="B580" s="29" t="s">
        <v>1803</v>
      </c>
      <c r="C580" s="190" t="s">
        <v>1867</v>
      </c>
      <c r="D580" s="29">
        <v>2018.12</v>
      </c>
      <c r="E580" s="131" t="s">
        <v>1818</v>
      </c>
      <c r="F580" s="33">
        <v>91</v>
      </c>
      <c r="G580" s="33">
        <v>399</v>
      </c>
      <c r="H580" s="102" t="s">
        <v>109</v>
      </c>
      <c r="I580" s="103" t="s">
        <v>146</v>
      </c>
      <c r="J580" s="28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  <c r="DD580" s="10"/>
      <c r="DE580" s="10"/>
      <c r="DF580" s="10"/>
      <c r="DG580" s="10"/>
      <c r="DH580" s="10"/>
      <c r="DI580" s="10"/>
      <c r="DJ580" s="10"/>
      <c r="DK580" s="10"/>
      <c r="DL580" s="10"/>
      <c r="DM580" s="10"/>
      <c r="DN580" s="10"/>
      <c r="DO580" s="10"/>
      <c r="DP580" s="10"/>
      <c r="DQ580" s="10"/>
      <c r="DR580" s="10"/>
      <c r="DS580" s="10"/>
      <c r="DT580" s="10"/>
      <c r="DU580" s="10"/>
      <c r="DV580" s="10"/>
      <c r="DW580" s="10"/>
      <c r="DX580" s="10"/>
      <c r="DY580" s="10"/>
      <c r="DZ580" s="10"/>
      <c r="EA580" s="10"/>
      <c r="EB580" s="10"/>
      <c r="EC580" s="10"/>
      <c r="ED580" s="10"/>
      <c r="EE580" s="10"/>
      <c r="EF580" s="10"/>
      <c r="EG580" s="10"/>
      <c r="EH580" s="10"/>
      <c r="EI580" s="10"/>
      <c r="EJ580" s="10"/>
      <c r="EK580" s="10"/>
      <c r="EL580" s="10"/>
      <c r="EM580" s="10"/>
      <c r="EN580" s="10"/>
      <c r="EO580" s="10"/>
      <c r="EP580" s="10"/>
      <c r="EQ580" s="10"/>
      <c r="ER580" s="10"/>
      <c r="ES580" s="10"/>
      <c r="ET580" s="10"/>
      <c r="EU580" s="10"/>
      <c r="EV580" s="10"/>
      <c r="EW580" s="10"/>
      <c r="EX580" s="10"/>
      <c r="EY580" s="10"/>
      <c r="EZ580" s="10"/>
      <c r="FA580" s="10"/>
      <c r="FB580" s="10"/>
      <c r="FC580" s="10"/>
      <c r="FD580" s="10"/>
      <c r="FE580" s="10"/>
      <c r="FF580" s="10"/>
      <c r="FG580" s="10"/>
      <c r="FH580" s="10"/>
      <c r="FI580" s="10"/>
      <c r="FJ580" s="10"/>
      <c r="FK580" s="10"/>
      <c r="FL580" s="10"/>
      <c r="FM580" s="10"/>
      <c r="FN580" s="10"/>
      <c r="FO580" s="10"/>
      <c r="FP580" s="10"/>
      <c r="FQ580" s="10"/>
      <c r="FR580" s="10"/>
      <c r="FS580" s="10"/>
      <c r="FT580" s="10"/>
      <c r="FU580" s="10"/>
      <c r="FV580" s="10"/>
      <c r="FW580" s="10"/>
      <c r="FX580" s="10"/>
      <c r="FY580" s="10"/>
      <c r="FZ580" s="10"/>
      <c r="GA580" s="10"/>
      <c r="GB580" s="10"/>
      <c r="GC580" s="10"/>
      <c r="GD580" s="10"/>
      <c r="GE580" s="10"/>
      <c r="GF580" s="10"/>
      <c r="GG580" s="10"/>
      <c r="GH580" s="10"/>
      <c r="GI580" s="10"/>
      <c r="GJ580" s="10"/>
      <c r="GK580" s="10"/>
      <c r="GL580" s="10"/>
      <c r="GM580" s="10"/>
      <c r="GN580" s="10"/>
      <c r="GO580" s="10"/>
      <c r="GP580" s="10"/>
      <c r="GQ580" s="10"/>
      <c r="GR580" s="10"/>
      <c r="GS580" s="10"/>
      <c r="GT580" s="10"/>
      <c r="GU580" s="10"/>
      <c r="GV580" s="10"/>
      <c r="GW580" s="10"/>
      <c r="GX580" s="10"/>
      <c r="GY580" s="10"/>
      <c r="GZ580" s="10"/>
      <c r="HA580" s="10"/>
      <c r="HB580" s="10"/>
      <c r="HC580" s="10"/>
      <c r="HD580" s="10"/>
      <c r="HE580" s="10"/>
      <c r="HF580" s="10"/>
      <c r="HG580" s="10"/>
      <c r="HH580" s="10"/>
      <c r="HI580" s="10"/>
      <c r="HJ580" s="10"/>
      <c r="HK580" s="10"/>
      <c r="HL580" s="10"/>
      <c r="HM580" s="10"/>
      <c r="HN580" s="10"/>
      <c r="HO580" s="10"/>
    </row>
    <row r="581" spans="1:223" s="7" customFormat="1" ht="28.5" customHeight="1" x14ac:dyDescent="0.2">
      <c r="A581" s="22">
        <f t="shared" si="14"/>
        <v>567</v>
      </c>
      <c r="B581" s="150" t="s">
        <v>2249</v>
      </c>
      <c r="C581" s="190" t="s">
        <v>1867</v>
      </c>
      <c r="D581" s="150">
        <v>2019.3</v>
      </c>
      <c r="E581" s="191" t="s">
        <v>1206</v>
      </c>
      <c r="F581" s="152">
        <v>5706</v>
      </c>
      <c r="G581" s="152">
        <v>25950</v>
      </c>
      <c r="H581" s="192" t="s">
        <v>264</v>
      </c>
      <c r="I581" s="193" t="s">
        <v>1885</v>
      </c>
      <c r="J581" s="28"/>
    </row>
    <row r="582" spans="1:223" s="5" customFormat="1" ht="28.5" customHeight="1" x14ac:dyDescent="0.2">
      <c r="A582" s="330" t="s">
        <v>2303</v>
      </c>
      <c r="B582" s="331"/>
      <c r="C582" s="331"/>
      <c r="D582" s="331"/>
      <c r="E582" s="331"/>
      <c r="F582" s="331"/>
      <c r="G582" s="331"/>
      <c r="H582" s="331"/>
      <c r="I582" s="331"/>
      <c r="J582" s="332"/>
    </row>
    <row r="583" spans="1:223" s="5" customFormat="1" ht="28.5" customHeight="1" x14ac:dyDescent="0.2">
      <c r="A583" s="22">
        <f>ROW()-15</f>
        <v>568</v>
      </c>
      <c r="B583" s="23" t="s">
        <v>205</v>
      </c>
      <c r="C583" s="29" t="s">
        <v>2115</v>
      </c>
      <c r="D583" s="29">
        <v>2012.1</v>
      </c>
      <c r="E583" s="24" t="s">
        <v>1201</v>
      </c>
      <c r="F583" s="25">
        <v>373</v>
      </c>
      <c r="G583" s="25">
        <v>1665</v>
      </c>
      <c r="H583" s="30" t="s">
        <v>109</v>
      </c>
      <c r="I583" s="27" t="s">
        <v>435</v>
      </c>
      <c r="J583" s="28"/>
    </row>
    <row r="584" spans="1:223" s="5" customFormat="1" ht="28.5" customHeight="1" x14ac:dyDescent="0.2">
      <c r="A584" s="22">
        <f t="shared" ref="A584:A588" si="15">ROW()-15</f>
        <v>569</v>
      </c>
      <c r="B584" s="23" t="s">
        <v>1382</v>
      </c>
      <c r="C584" s="29" t="s">
        <v>2115</v>
      </c>
      <c r="D584" s="23">
        <v>2012.8</v>
      </c>
      <c r="E584" s="24" t="s">
        <v>1201</v>
      </c>
      <c r="F584" s="25">
        <v>3149</v>
      </c>
      <c r="G584" s="25">
        <v>4610</v>
      </c>
      <c r="H584" s="30" t="s">
        <v>109</v>
      </c>
      <c r="I584" s="27" t="s">
        <v>435</v>
      </c>
      <c r="J584" s="28"/>
    </row>
    <row r="585" spans="1:223" s="5" customFormat="1" ht="28.5" customHeight="1" x14ac:dyDescent="0.2">
      <c r="A585" s="22">
        <f t="shared" si="15"/>
        <v>570</v>
      </c>
      <c r="B585" s="29" t="s">
        <v>300</v>
      </c>
      <c r="C585" s="29" t="s">
        <v>2115</v>
      </c>
      <c r="D585" s="23">
        <v>2013.4</v>
      </c>
      <c r="E585" s="24" t="s">
        <v>1015</v>
      </c>
      <c r="F585" s="25">
        <v>2292</v>
      </c>
      <c r="G585" s="25">
        <v>4545</v>
      </c>
      <c r="H585" s="30" t="s">
        <v>109</v>
      </c>
      <c r="I585" s="27" t="s">
        <v>235</v>
      </c>
      <c r="J585" s="28"/>
    </row>
    <row r="586" spans="1:223" s="5" customFormat="1" ht="28.5" customHeight="1" x14ac:dyDescent="0.2">
      <c r="A586" s="22">
        <f t="shared" si="15"/>
        <v>571</v>
      </c>
      <c r="B586" s="89" t="s">
        <v>845</v>
      </c>
      <c r="C586" s="29" t="s">
        <v>2115</v>
      </c>
      <c r="D586" s="29">
        <v>2017.6</v>
      </c>
      <c r="E586" s="32" t="s">
        <v>889</v>
      </c>
      <c r="F586" s="33">
        <v>905</v>
      </c>
      <c r="G586" s="33">
        <v>1946</v>
      </c>
      <c r="H586" s="34" t="s">
        <v>124</v>
      </c>
      <c r="I586" s="35" t="s">
        <v>235</v>
      </c>
      <c r="J586" s="28"/>
    </row>
    <row r="587" spans="1:223" s="5" customFormat="1" ht="28.5" customHeight="1" x14ac:dyDescent="0.2">
      <c r="A587" s="22">
        <f t="shared" si="15"/>
        <v>572</v>
      </c>
      <c r="B587" s="89" t="s">
        <v>1301</v>
      </c>
      <c r="C587" s="29" t="s">
        <v>2115</v>
      </c>
      <c r="D587" s="29">
        <v>2017.9</v>
      </c>
      <c r="E587" s="32" t="s">
        <v>1310</v>
      </c>
      <c r="F587" s="33">
        <v>2596</v>
      </c>
      <c r="G587" s="33">
        <v>3807</v>
      </c>
      <c r="H587" s="34" t="s">
        <v>181</v>
      </c>
      <c r="I587" s="35" t="s">
        <v>235</v>
      </c>
      <c r="J587" s="28"/>
    </row>
    <row r="588" spans="1:223" s="5" customFormat="1" ht="28.5" customHeight="1" x14ac:dyDescent="0.2">
      <c r="A588" s="22">
        <f t="shared" si="15"/>
        <v>573</v>
      </c>
      <c r="B588" s="29" t="s">
        <v>1738</v>
      </c>
      <c r="C588" s="70" t="s">
        <v>2115</v>
      </c>
      <c r="D588" s="29" t="s">
        <v>1707</v>
      </c>
      <c r="E588" s="32" t="s">
        <v>1713</v>
      </c>
      <c r="F588" s="101">
        <v>903</v>
      </c>
      <c r="G588" s="101">
        <v>1907</v>
      </c>
      <c r="H588" s="102" t="s">
        <v>264</v>
      </c>
      <c r="I588" s="103" t="s">
        <v>1740</v>
      </c>
      <c r="J588" s="28"/>
    </row>
    <row r="589" spans="1:223" s="3" customFormat="1" ht="28.5" customHeight="1" x14ac:dyDescent="0.2">
      <c r="A589" s="330" t="s">
        <v>2295</v>
      </c>
      <c r="B589" s="331"/>
      <c r="C589" s="331"/>
      <c r="D589" s="331"/>
      <c r="E589" s="331"/>
      <c r="F589" s="331"/>
      <c r="G589" s="331"/>
      <c r="H589" s="331"/>
      <c r="I589" s="331"/>
      <c r="J589" s="332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  <c r="DD589" s="10"/>
      <c r="DE589" s="10"/>
      <c r="DF589" s="10"/>
      <c r="DG589" s="10"/>
      <c r="DH589" s="10"/>
      <c r="DI589" s="9"/>
      <c r="DJ589" s="9"/>
      <c r="DK589" s="10"/>
      <c r="DL589" s="10"/>
      <c r="DM589" s="10"/>
      <c r="DN589" s="10"/>
      <c r="DO589" s="10"/>
      <c r="DP589" s="10"/>
      <c r="DQ589" s="10"/>
      <c r="DR589" s="10"/>
      <c r="DS589" s="10"/>
      <c r="DT589" s="10"/>
      <c r="DU589" s="10" t="s">
        <v>382</v>
      </c>
      <c r="DV589" s="10"/>
      <c r="DW589" s="10"/>
      <c r="DX589" s="10"/>
      <c r="DY589" s="10"/>
      <c r="DZ589" s="10"/>
      <c r="EA589" s="10"/>
      <c r="EB589" s="10" t="s">
        <v>383</v>
      </c>
      <c r="EC589" s="10"/>
      <c r="ED589" s="10"/>
      <c r="EE589" s="10"/>
      <c r="EF589" s="10"/>
      <c r="EG589" s="10"/>
      <c r="EH589" s="10"/>
      <c r="EI589" s="10"/>
      <c r="EJ589" s="10"/>
      <c r="EK589" s="10"/>
      <c r="EL589" s="10"/>
      <c r="EM589" s="10"/>
      <c r="EN589" s="10"/>
      <c r="EO589" s="10"/>
      <c r="EP589" s="10"/>
      <c r="EQ589" s="10"/>
      <c r="ER589" s="10"/>
      <c r="ES589" s="10"/>
      <c r="ET589" s="10"/>
      <c r="EU589" s="10"/>
      <c r="EV589" s="10"/>
      <c r="EW589" s="10"/>
      <c r="EX589" s="10"/>
      <c r="EY589" s="10"/>
      <c r="EZ589" s="10"/>
      <c r="FA589" s="10"/>
      <c r="FB589" s="10"/>
      <c r="FC589" s="10"/>
      <c r="FD589" s="10"/>
      <c r="FE589" s="10"/>
      <c r="FF589" s="10"/>
      <c r="FG589" s="10"/>
      <c r="FH589" s="10"/>
      <c r="FI589" s="10"/>
      <c r="FJ589" s="10"/>
      <c r="FK589" s="10"/>
      <c r="FL589" s="10"/>
      <c r="FM589" s="10"/>
      <c r="FN589" s="10"/>
      <c r="FO589" s="10"/>
      <c r="FP589" s="10"/>
      <c r="FQ589" s="10"/>
      <c r="FR589" s="10"/>
      <c r="FS589" s="10"/>
      <c r="FT589" s="10"/>
      <c r="FU589" s="10"/>
      <c r="FV589" s="10"/>
      <c r="FW589" s="10"/>
      <c r="FX589" s="10"/>
      <c r="FY589" s="10"/>
      <c r="FZ589" s="10"/>
      <c r="GA589" s="10"/>
      <c r="GB589" s="10"/>
      <c r="GC589" s="10"/>
      <c r="GD589" s="10"/>
      <c r="GE589" s="10"/>
      <c r="GF589" s="10"/>
      <c r="GG589" s="10"/>
      <c r="GH589" s="10"/>
      <c r="GI589" s="10"/>
      <c r="GJ589" s="10"/>
      <c r="GK589" s="10"/>
      <c r="GL589" s="10"/>
      <c r="GM589" s="10"/>
      <c r="GN589" s="10"/>
      <c r="GO589" s="10"/>
      <c r="GP589" s="10"/>
      <c r="GQ589" s="10"/>
      <c r="GR589" s="10"/>
      <c r="GS589" s="10"/>
      <c r="GT589" s="10"/>
      <c r="GU589" s="10"/>
      <c r="GV589" s="10"/>
      <c r="GW589" s="10"/>
      <c r="GX589" s="10"/>
      <c r="GY589" s="10"/>
      <c r="GZ589" s="10"/>
      <c r="HA589" s="10"/>
      <c r="HB589" s="10"/>
      <c r="HC589" s="10"/>
      <c r="HD589" s="10"/>
      <c r="HE589" s="10"/>
      <c r="HF589" s="10"/>
      <c r="HG589" s="10"/>
      <c r="HH589" s="10"/>
      <c r="HI589" s="10"/>
      <c r="HJ589" s="10"/>
      <c r="HK589" s="10"/>
      <c r="HL589" s="10"/>
      <c r="HM589" s="10"/>
      <c r="HN589" s="10"/>
      <c r="HO589" s="10"/>
    </row>
    <row r="590" spans="1:223" s="3" customFormat="1" ht="28.5" customHeight="1" x14ac:dyDescent="0.2">
      <c r="A590" s="22">
        <f>ROW()-16</f>
        <v>574</v>
      </c>
      <c r="B590" s="23" t="s">
        <v>479</v>
      </c>
      <c r="C590" s="23" t="s">
        <v>2139</v>
      </c>
      <c r="D590" s="29">
        <v>2014.8</v>
      </c>
      <c r="E590" s="24" t="s">
        <v>986</v>
      </c>
      <c r="F590" s="25">
        <v>1695</v>
      </c>
      <c r="G590" s="25">
        <v>2765</v>
      </c>
      <c r="H590" s="30" t="s">
        <v>189</v>
      </c>
      <c r="I590" s="27" t="s">
        <v>435</v>
      </c>
      <c r="J590" s="28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9"/>
      <c r="DJ590" s="9"/>
      <c r="DK590" s="10"/>
      <c r="DL590" s="10"/>
      <c r="DM590" s="10"/>
      <c r="DN590" s="10"/>
      <c r="DO590" s="10"/>
      <c r="DP590" s="10"/>
      <c r="DQ590" s="10"/>
      <c r="DR590" s="10"/>
      <c r="DS590" s="10"/>
      <c r="DT590" s="10"/>
      <c r="DU590" s="10"/>
      <c r="DV590" s="10"/>
      <c r="DW590" s="10"/>
      <c r="DX590" s="10"/>
      <c r="DY590" s="10"/>
      <c r="DZ590" s="10"/>
      <c r="EA590" s="10"/>
      <c r="EB590" s="10"/>
      <c r="EC590" s="10"/>
      <c r="ED590" s="10"/>
      <c r="EE590" s="10"/>
      <c r="EF590" s="10"/>
      <c r="EG590" s="10"/>
      <c r="EH590" s="10"/>
      <c r="EI590" s="10"/>
      <c r="EJ590" s="10"/>
      <c r="EK590" s="10"/>
      <c r="EL590" s="10"/>
      <c r="EM590" s="10"/>
      <c r="EN590" s="10"/>
      <c r="EO590" s="10"/>
      <c r="EP590" s="10"/>
      <c r="EQ590" s="10"/>
      <c r="ER590" s="10"/>
      <c r="ES590" s="10"/>
      <c r="ET590" s="10"/>
      <c r="EU590" s="10"/>
      <c r="EV590" s="10"/>
      <c r="EW590" s="10"/>
      <c r="EX590" s="10"/>
      <c r="EY590" s="10"/>
      <c r="EZ590" s="10"/>
      <c r="FA590" s="10"/>
      <c r="FB590" s="10"/>
      <c r="FC590" s="10"/>
      <c r="FD590" s="10"/>
      <c r="FE590" s="10"/>
      <c r="FF590" s="10"/>
      <c r="FG590" s="10"/>
      <c r="FH590" s="10"/>
      <c r="FI590" s="10"/>
      <c r="FJ590" s="10"/>
      <c r="FK590" s="10"/>
      <c r="FL590" s="10"/>
      <c r="FM590" s="10"/>
      <c r="FN590" s="10"/>
      <c r="FO590" s="10"/>
      <c r="FP590" s="10"/>
      <c r="FQ590" s="10"/>
      <c r="FR590" s="10"/>
      <c r="FS590" s="10"/>
      <c r="FT590" s="10"/>
      <c r="FU590" s="10"/>
      <c r="FV590" s="10"/>
      <c r="FW590" s="10"/>
      <c r="FX590" s="10"/>
      <c r="FY590" s="10"/>
      <c r="FZ590" s="10"/>
      <c r="GA590" s="10"/>
      <c r="GB590" s="10"/>
      <c r="GC590" s="10"/>
      <c r="GD590" s="10"/>
      <c r="GE590" s="10"/>
      <c r="GF590" s="10"/>
      <c r="GG590" s="10"/>
      <c r="GH590" s="10"/>
      <c r="GI590" s="10"/>
      <c r="GJ590" s="10"/>
      <c r="GK590" s="10"/>
      <c r="GL590" s="10"/>
      <c r="GM590" s="10"/>
      <c r="GN590" s="10"/>
      <c r="GO590" s="10"/>
      <c r="GP590" s="10"/>
      <c r="GQ590" s="10"/>
      <c r="GR590" s="10"/>
      <c r="GS590" s="10"/>
      <c r="GT590" s="10"/>
      <c r="GU590" s="10"/>
      <c r="GV590" s="10"/>
      <c r="GW590" s="10"/>
      <c r="GX590" s="10"/>
      <c r="GY590" s="10"/>
      <c r="GZ590" s="10"/>
      <c r="HA590" s="10"/>
      <c r="HB590" s="10"/>
      <c r="HC590" s="10"/>
      <c r="HD590" s="10"/>
      <c r="HE590" s="10"/>
      <c r="HF590" s="10"/>
      <c r="HG590" s="10"/>
      <c r="HH590" s="10"/>
      <c r="HI590" s="10"/>
      <c r="HJ590" s="10"/>
      <c r="HK590" s="10"/>
      <c r="HL590" s="10"/>
      <c r="HM590" s="10"/>
      <c r="HN590" s="10"/>
      <c r="HO590" s="10"/>
    </row>
    <row r="591" spans="1:223" s="3" customFormat="1" ht="28.5" customHeight="1" x14ac:dyDescent="0.2">
      <c r="A591" s="22">
        <f t="shared" ref="A591:A593" si="16">ROW()-16</f>
        <v>575</v>
      </c>
      <c r="B591" s="29" t="s">
        <v>588</v>
      </c>
      <c r="C591" s="29" t="s">
        <v>2139</v>
      </c>
      <c r="D591" s="29">
        <v>2015.9</v>
      </c>
      <c r="E591" s="32" t="s">
        <v>928</v>
      </c>
      <c r="F591" s="33">
        <v>499</v>
      </c>
      <c r="G591" s="33">
        <v>956</v>
      </c>
      <c r="H591" s="34" t="s">
        <v>253</v>
      </c>
      <c r="I591" s="35" t="s">
        <v>511</v>
      </c>
      <c r="J591" s="28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  <c r="DC591" s="10"/>
      <c r="DD591" s="10"/>
      <c r="DE591" s="10"/>
      <c r="DF591" s="10"/>
      <c r="DG591" s="10"/>
      <c r="DH591" s="10"/>
      <c r="DI591" s="10"/>
      <c r="DJ591" s="10"/>
      <c r="DK591" s="10"/>
      <c r="DL591" s="10"/>
      <c r="DM591" s="10"/>
      <c r="DN591" s="10"/>
      <c r="DO591" s="10"/>
      <c r="DP591" s="10"/>
      <c r="DQ591" s="10"/>
      <c r="DR591" s="10"/>
      <c r="DS591" s="10"/>
      <c r="DT591" s="10"/>
      <c r="DU591" s="10"/>
      <c r="DV591" s="10"/>
      <c r="DW591" s="10"/>
      <c r="DX591" s="10"/>
      <c r="DY591" s="10"/>
      <c r="DZ591" s="10"/>
      <c r="EA591" s="10"/>
      <c r="EB591" s="10"/>
      <c r="EC591" s="10"/>
      <c r="ED591" s="10"/>
      <c r="EE591" s="10"/>
      <c r="EF591" s="10"/>
      <c r="EG591" s="10"/>
      <c r="EH591" s="10"/>
      <c r="EI591" s="10"/>
      <c r="EJ591" s="10"/>
      <c r="EK591" s="10"/>
      <c r="EL591" s="10"/>
      <c r="EM591" s="10"/>
      <c r="EN591" s="10"/>
      <c r="EO591" s="10"/>
      <c r="EP591" s="10"/>
      <c r="EQ591" s="10"/>
      <c r="ER591" s="10"/>
      <c r="ES591" s="10"/>
      <c r="ET591" s="10"/>
      <c r="EU591" s="10"/>
      <c r="EV591" s="10"/>
      <c r="EW591" s="10"/>
      <c r="EX591" s="10"/>
      <c r="EY591" s="10"/>
      <c r="EZ591" s="10"/>
      <c r="FA591" s="10"/>
      <c r="FB591" s="10"/>
      <c r="FC591" s="10"/>
      <c r="FD591" s="10"/>
      <c r="FE591" s="10"/>
      <c r="FF591" s="10"/>
      <c r="FG591" s="10"/>
      <c r="FH591" s="10"/>
      <c r="FI591" s="10"/>
      <c r="FJ591" s="10"/>
      <c r="FK591" s="10"/>
      <c r="FL591" s="10"/>
      <c r="FM591" s="10"/>
      <c r="FN591" s="10"/>
      <c r="FO591" s="10"/>
      <c r="FP591" s="10"/>
      <c r="FQ591" s="10"/>
      <c r="FR591" s="10"/>
      <c r="FS591" s="10"/>
      <c r="FT591" s="10"/>
      <c r="FU591" s="10"/>
      <c r="FV591" s="10"/>
      <c r="FW591" s="10"/>
      <c r="FX591" s="10"/>
      <c r="FY591" s="10"/>
      <c r="FZ591" s="10"/>
      <c r="GA591" s="10"/>
      <c r="GB591" s="10"/>
      <c r="GC591" s="10"/>
      <c r="GD591" s="10"/>
      <c r="GE591" s="10"/>
      <c r="GF591" s="10"/>
      <c r="GG591" s="10"/>
      <c r="GH591" s="10"/>
      <c r="GI591" s="10"/>
      <c r="GJ591" s="10"/>
      <c r="GK591" s="10"/>
      <c r="GL591" s="10"/>
      <c r="GM591" s="10"/>
      <c r="GN591" s="10"/>
      <c r="GO591" s="10"/>
      <c r="GP591" s="10"/>
      <c r="GQ591" s="10"/>
      <c r="GR591" s="10"/>
      <c r="GS591" s="10"/>
      <c r="GT591" s="10"/>
      <c r="GU591" s="10"/>
      <c r="GV591" s="10"/>
      <c r="GW591" s="10"/>
      <c r="GX591" s="10"/>
      <c r="GY591" s="10"/>
      <c r="GZ591" s="10"/>
      <c r="HA591" s="10"/>
      <c r="HB591" s="10"/>
      <c r="HC591" s="10"/>
      <c r="HD591" s="10"/>
      <c r="HE591" s="10"/>
      <c r="HF591" s="10"/>
      <c r="HG591" s="10"/>
      <c r="HH591" s="10"/>
      <c r="HI591" s="10"/>
      <c r="HJ591" s="10"/>
      <c r="HK591" s="10"/>
      <c r="HL591" s="10"/>
      <c r="HM591" s="10"/>
      <c r="HN591" s="10"/>
      <c r="HO591" s="10"/>
    </row>
    <row r="592" spans="1:223" s="3" customFormat="1" ht="28.5" customHeight="1" x14ac:dyDescent="0.2">
      <c r="A592" s="22">
        <f t="shared" si="16"/>
        <v>576</v>
      </c>
      <c r="B592" s="29" t="s">
        <v>590</v>
      </c>
      <c r="C592" s="29" t="s">
        <v>2139</v>
      </c>
      <c r="D592" s="29">
        <v>2015.9</v>
      </c>
      <c r="E592" s="32" t="s">
        <v>1294</v>
      </c>
      <c r="F592" s="33">
        <v>836</v>
      </c>
      <c r="G592" s="33">
        <v>1479</v>
      </c>
      <c r="H592" s="34" t="s">
        <v>109</v>
      </c>
      <c r="I592" s="35" t="s">
        <v>235</v>
      </c>
      <c r="J592" s="28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  <c r="DD592" s="10"/>
      <c r="DE592" s="10"/>
      <c r="DF592" s="10"/>
      <c r="DG592" s="10"/>
      <c r="DH592" s="10"/>
      <c r="DI592" s="10"/>
      <c r="DJ592" s="10"/>
      <c r="DK592" s="10"/>
      <c r="DL592" s="10"/>
      <c r="DM592" s="10"/>
      <c r="DN592" s="10"/>
      <c r="DO592" s="10"/>
      <c r="DP592" s="10"/>
      <c r="DQ592" s="10"/>
      <c r="DR592" s="10"/>
      <c r="DS592" s="10"/>
      <c r="DT592" s="10"/>
      <c r="DU592" s="10"/>
      <c r="DV592" s="10"/>
      <c r="DW592" s="10"/>
      <c r="DX592" s="10"/>
      <c r="DY592" s="10"/>
      <c r="DZ592" s="10"/>
      <c r="EA592" s="10"/>
      <c r="EB592" s="10" t="s">
        <v>383</v>
      </c>
      <c r="EC592" s="10"/>
      <c r="ED592" s="10"/>
      <c r="EE592" s="10"/>
      <c r="EF592" s="10"/>
      <c r="EG592" s="10"/>
      <c r="EH592" s="10"/>
      <c r="EI592" s="10"/>
      <c r="EJ592" s="10"/>
      <c r="EK592" s="10"/>
      <c r="EL592" s="10"/>
      <c r="EM592" s="10"/>
      <c r="EN592" s="10"/>
      <c r="EO592" s="10"/>
      <c r="EP592" s="10"/>
      <c r="EQ592" s="10"/>
      <c r="ER592" s="10"/>
      <c r="ES592" s="10"/>
      <c r="ET592" s="10"/>
      <c r="EU592" s="10"/>
      <c r="EV592" s="10"/>
      <c r="EW592" s="10"/>
      <c r="EX592" s="10"/>
      <c r="EY592" s="10"/>
      <c r="EZ592" s="10"/>
      <c r="FA592" s="10"/>
      <c r="FB592" s="10"/>
      <c r="FC592" s="10"/>
      <c r="FD592" s="10"/>
      <c r="FE592" s="10"/>
      <c r="FF592" s="10"/>
      <c r="FG592" s="10"/>
      <c r="FH592" s="10"/>
      <c r="FI592" s="10"/>
      <c r="FJ592" s="10"/>
      <c r="FK592" s="10"/>
      <c r="FL592" s="10"/>
      <c r="FM592" s="10"/>
      <c r="FN592" s="10"/>
      <c r="FO592" s="10"/>
      <c r="FP592" s="10"/>
      <c r="FQ592" s="10"/>
      <c r="FR592" s="10"/>
      <c r="FS592" s="10"/>
      <c r="FT592" s="10"/>
      <c r="FU592" s="10"/>
      <c r="FV592" s="10"/>
      <c r="FW592" s="10"/>
      <c r="FX592" s="10"/>
      <c r="FY592" s="10"/>
      <c r="FZ592" s="10"/>
      <c r="GA592" s="10"/>
      <c r="GB592" s="10"/>
      <c r="GC592" s="10"/>
      <c r="GD592" s="10"/>
      <c r="GE592" s="10"/>
      <c r="GF592" s="10"/>
      <c r="GG592" s="10"/>
      <c r="GH592" s="10"/>
      <c r="GI592" s="10"/>
      <c r="GJ592" s="10"/>
      <c r="GK592" s="10"/>
      <c r="GL592" s="10"/>
      <c r="GM592" s="10"/>
      <c r="GN592" s="10"/>
      <c r="GO592" s="10"/>
      <c r="GP592" s="10"/>
      <c r="GQ592" s="10"/>
      <c r="GR592" s="10"/>
      <c r="GS592" s="10"/>
      <c r="GT592" s="10"/>
      <c r="GU592" s="10"/>
      <c r="GV592" s="10"/>
      <c r="GW592" s="10"/>
      <c r="GX592" s="10"/>
      <c r="GY592" s="10"/>
      <c r="GZ592" s="10"/>
      <c r="HA592" s="10"/>
      <c r="HB592" s="10"/>
      <c r="HC592" s="10"/>
      <c r="HD592" s="10"/>
      <c r="HE592" s="10"/>
      <c r="HF592" s="10"/>
      <c r="HG592" s="10"/>
      <c r="HH592" s="10"/>
      <c r="HI592" s="10"/>
      <c r="HJ592" s="10"/>
      <c r="HK592" s="10"/>
      <c r="HL592" s="10"/>
      <c r="HM592" s="10"/>
      <c r="HN592" s="10"/>
      <c r="HO592" s="10"/>
    </row>
    <row r="593" spans="1:223" s="3" customFormat="1" ht="28.5" customHeight="1" x14ac:dyDescent="0.2">
      <c r="A593" s="22">
        <f t="shared" si="16"/>
        <v>577</v>
      </c>
      <c r="B593" s="29" t="s">
        <v>1683</v>
      </c>
      <c r="C593" s="29" t="s">
        <v>2139</v>
      </c>
      <c r="D593" s="29" t="s">
        <v>1708</v>
      </c>
      <c r="E593" s="132" t="s">
        <v>1719</v>
      </c>
      <c r="F593" s="33">
        <v>194</v>
      </c>
      <c r="G593" s="33">
        <v>368</v>
      </c>
      <c r="H593" s="34" t="s">
        <v>253</v>
      </c>
      <c r="I593" s="35" t="s">
        <v>775</v>
      </c>
      <c r="J593" s="28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  <c r="DC593" s="10"/>
      <c r="DD593" s="10"/>
      <c r="DE593" s="10"/>
      <c r="DF593" s="10"/>
      <c r="DG593" s="10"/>
      <c r="DH593" s="10"/>
      <c r="DI593" s="10"/>
      <c r="DJ593" s="10"/>
      <c r="DK593" s="10"/>
      <c r="DL593" s="10"/>
      <c r="DM593" s="10"/>
      <c r="DN593" s="10"/>
      <c r="DO593" s="10"/>
      <c r="DP593" s="10"/>
      <c r="DQ593" s="10"/>
      <c r="DR593" s="10"/>
      <c r="DS593" s="10"/>
      <c r="DT593" s="10"/>
      <c r="DU593" s="10"/>
      <c r="DV593" s="10"/>
      <c r="DW593" s="10"/>
      <c r="DX593" s="10"/>
      <c r="DY593" s="10"/>
      <c r="DZ593" s="10"/>
      <c r="EA593" s="10"/>
      <c r="EB593" s="10"/>
      <c r="EC593" s="10" t="s">
        <v>386</v>
      </c>
      <c r="ED593" s="10"/>
      <c r="EE593" s="10"/>
      <c r="EF593" s="10"/>
      <c r="EG593" s="10"/>
      <c r="EH593" s="10"/>
      <c r="EI593" s="10"/>
      <c r="EJ593" s="10"/>
      <c r="EK593" s="10"/>
      <c r="EL593" s="10"/>
      <c r="EM593" s="10"/>
      <c r="EN593" s="10"/>
      <c r="EO593" s="10"/>
      <c r="EP593" s="10"/>
      <c r="EQ593" s="10"/>
      <c r="ER593" s="10"/>
      <c r="ES593" s="10"/>
      <c r="ET593" s="10"/>
      <c r="EU593" s="10"/>
      <c r="EV593" s="10"/>
      <c r="EW593" s="10"/>
      <c r="EX593" s="10"/>
      <c r="EY593" s="10"/>
      <c r="EZ593" s="10"/>
      <c r="FA593" s="10"/>
      <c r="FB593" s="10"/>
      <c r="FC593" s="10"/>
      <c r="FD593" s="10"/>
      <c r="FE593" s="10"/>
      <c r="FF593" s="10"/>
      <c r="FG593" s="10"/>
      <c r="FH593" s="10"/>
      <c r="FI593" s="10"/>
      <c r="FJ593" s="10"/>
      <c r="FK593" s="10"/>
      <c r="FL593" s="10"/>
      <c r="FM593" s="10"/>
      <c r="FN593" s="10"/>
      <c r="FO593" s="10"/>
      <c r="FP593" s="10"/>
      <c r="FQ593" s="10"/>
      <c r="FR593" s="10"/>
      <c r="FS593" s="10"/>
      <c r="FT593" s="10"/>
      <c r="FU593" s="10"/>
      <c r="FV593" s="10"/>
      <c r="FW593" s="10"/>
      <c r="FX593" s="10"/>
      <c r="FY593" s="10"/>
      <c r="FZ593" s="10"/>
      <c r="GA593" s="10"/>
      <c r="GB593" s="10"/>
      <c r="GC593" s="10"/>
      <c r="GD593" s="10"/>
      <c r="GE593" s="10"/>
      <c r="GF593" s="10"/>
      <c r="GG593" s="10"/>
      <c r="GH593" s="10"/>
      <c r="GI593" s="10"/>
      <c r="GJ593" s="10"/>
      <c r="GK593" s="10"/>
      <c r="GL593" s="10"/>
      <c r="GM593" s="10"/>
      <c r="GN593" s="10"/>
      <c r="GO593" s="10"/>
      <c r="GP593" s="10"/>
      <c r="GQ593" s="10"/>
      <c r="GR593" s="10"/>
      <c r="GS593" s="10"/>
      <c r="GT593" s="10"/>
      <c r="GU593" s="10"/>
      <c r="GV593" s="10"/>
      <c r="GW593" s="10"/>
      <c r="GX593" s="10"/>
      <c r="GY593" s="10"/>
      <c r="GZ593" s="10"/>
      <c r="HA593" s="10"/>
      <c r="HB593" s="10"/>
      <c r="HC593" s="10"/>
      <c r="HD593" s="10"/>
      <c r="HE593" s="10"/>
      <c r="HF593" s="10"/>
      <c r="HG593" s="10"/>
      <c r="HH593" s="10"/>
      <c r="HI593" s="10"/>
      <c r="HJ593" s="10"/>
      <c r="HK593" s="10"/>
      <c r="HL593" s="10"/>
      <c r="HM593" s="10"/>
      <c r="HN593" s="10"/>
      <c r="HO593" s="10"/>
    </row>
    <row r="594" spans="1:223" ht="28.5" customHeight="1" x14ac:dyDescent="0.2">
      <c r="A594" s="330" t="s">
        <v>2286</v>
      </c>
      <c r="B594" s="331"/>
      <c r="C594" s="331"/>
      <c r="D594" s="331"/>
      <c r="E594" s="331"/>
      <c r="F594" s="331"/>
      <c r="G594" s="331"/>
      <c r="H594" s="331"/>
      <c r="I594" s="331"/>
      <c r="J594" s="332"/>
    </row>
    <row r="595" spans="1:223" ht="28.5" customHeight="1" x14ac:dyDescent="0.2">
      <c r="A595" s="22">
        <f>ROW()-17</f>
        <v>578</v>
      </c>
      <c r="B595" s="23" t="s">
        <v>261</v>
      </c>
      <c r="C595" s="29" t="s">
        <v>2104</v>
      </c>
      <c r="D595" s="29">
        <v>2010.9</v>
      </c>
      <c r="E595" s="24" t="s">
        <v>1230</v>
      </c>
      <c r="F595" s="25">
        <v>1216</v>
      </c>
      <c r="G595" s="25">
        <v>1823</v>
      </c>
      <c r="H595" s="30" t="s">
        <v>6</v>
      </c>
      <c r="I595" s="27" t="s">
        <v>235</v>
      </c>
      <c r="J595" s="28"/>
    </row>
    <row r="596" spans="1:223" ht="28.5" customHeight="1" x14ac:dyDescent="0.2">
      <c r="A596" s="22">
        <f t="shared" ref="A596:A608" si="17">ROW()-17</f>
        <v>579</v>
      </c>
      <c r="B596" s="23" t="s">
        <v>271</v>
      </c>
      <c r="C596" s="29" t="s">
        <v>2104</v>
      </c>
      <c r="D596" s="29">
        <v>2011.6</v>
      </c>
      <c r="E596" s="24" t="s">
        <v>898</v>
      </c>
      <c r="F596" s="25">
        <v>771</v>
      </c>
      <c r="G596" s="25">
        <v>1196</v>
      </c>
      <c r="H596" s="30" t="s">
        <v>6</v>
      </c>
      <c r="I596" s="27" t="s">
        <v>235</v>
      </c>
      <c r="J596" s="49"/>
    </row>
    <row r="597" spans="1:223" ht="28.5" customHeight="1" x14ac:dyDescent="0.2">
      <c r="A597" s="22">
        <f t="shared" si="17"/>
        <v>580</v>
      </c>
      <c r="B597" s="23" t="s">
        <v>208</v>
      </c>
      <c r="C597" s="29" t="s">
        <v>2104</v>
      </c>
      <c r="D597" s="23">
        <v>2012.6</v>
      </c>
      <c r="E597" s="24" t="s">
        <v>1215</v>
      </c>
      <c r="F597" s="25">
        <v>326</v>
      </c>
      <c r="G597" s="25">
        <v>543</v>
      </c>
      <c r="H597" s="30" t="s">
        <v>204</v>
      </c>
      <c r="I597" s="27" t="s">
        <v>235</v>
      </c>
      <c r="J597" s="28"/>
    </row>
    <row r="598" spans="1:223" ht="28.5" customHeight="1" x14ac:dyDescent="0.2">
      <c r="A598" s="22">
        <f t="shared" si="17"/>
        <v>581</v>
      </c>
      <c r="B598" s="29" t="s">
        <v>326</v>
      </c>
      <c r="C598" s="29" t="s">
        <v>2104</v>
      </c>
      <c r="D598" s="23">
        <v>2013.2</v>
      </c>
      <c r="E598" s="24" t="s">
        <v>1169</v>
      </c>
      <c r="F598" s="25">
        <v>3549</v>
      </c>
      <c r="G598" s="25">
        <v>7292</v>
      </c>
      <c r="H598" s="30" t="s">
        <v>189</v>
      </c>
      <c r="I598" s="27" t="s">
        <v>235</v>
      </c>
      <c r="J598" s="49"/>
    </row>
    <row r="599" spans="1:223" ht="28.5" customHeight="1" x14ac:dyDescent="0.2">
      <c r="A599" s="22">
        <f t="shared" si="17"/>
        <v>582</v>
      </c>
      <c r="B599" s="29" t="s">
        <v>307</v>
      </c>
      <c r="C599" s="29" t="s">
        <v>2104</v>
      </c>
      <c r="D599" s="23">
        <v>2013.6</v>
      </c>
      <c r="E599" s="24" t="s">
        <v>991</v>
      </c>
      <c r="F599" s="25">
        <v>2157</v>
      </c>
      <c r="G599" s="25">
        <v>3594</v>
      </c>
      <c r="H599" s="30" t="s">
        <v>109</v>
      </c>
      <c r="I599" s="27" t="s">
        <v>235</v>
      </c>
      <c r="J599" s="50"/>
    </row>
    <row r="600" spans="1:223" ht="28.5" customHeight="1" x14ac:dyDescent="0.2">
      <c r="A600" s="22">
        <f t="shared" si="17"/>
        <v>583</v>
      </c>
      <c r="B600" s="29" t="s">
        <v>357</v>
      </c>
      <c r="C600" s="29" t="s">
        <v>2104</v>
      </c>
      <c r="D600" s="23">
        <v>2013.7</v>
      </c>
      <c r="E600" s="24" t="s">
        <v>1142</v>
      </c>
      <c r="F600" s="25">
        <v>668</v>
      </c>
      <c r="G600" s="25">
        <v>1106</v>
      </c>
      <c r="H600" s="30" t="s">
        <v>109</v>
      </c>
      <c r="I600" s="27" t="s">
        <v>235</v>
      </c>
      <c r="J600" s="50"/>
    </row>
    <row r="601" spans="1:223" ht="28.5" customHeight="1" x14ac:dyDescent="0.2">
      <c r="A601" s="22">
        <f t="shared" si="17"/>
        <v>584</v>
      </c>
      <c r="B601" s="29" t="s">
        <v>427</v>
      </c>
      <c r="C601" s="29" t="s">
        <v>2104</v>
      </c>
      <c r="D601" s="29">
        <v>2014.4</v>
      </c>
      <c r="E601" s="57" t="s">
        <v>624</v>
      </c>
      <c r="F601" s="58">
        <v>1893</v>
      </c>
      <c r="G601" s="25">
        <v>2257</v>
      </c>
      <c r="H601" s="30" t="s">
        <v>6</v>
      </c>
      <c r="I601" s="27" t="s">
        <v>235</v>
      </c>
      <c r="J601" s="50"/>
    </row>
    <row r="602" spans="1:223" ht="28.5" customHeight="1" x14ac:dyDescent="0.2">
      <c r="A602" s="22">
        <f t="shared" si="17"/>
        <v>585</v>
      </c>
      <c r="B602" s="23" t="s">
        <v>469</v>
      </c>
      <c r="C602" s="23" t="s">
        <v>2104</v>
      </c>
      <c r="D602" s="29">
        <v>2014.7</v>
      </c>
      <c r="E602" s="57" t="s">
        <v>1074</v>
      </c>
      <c r="F602" s="25">
        <v>485</v>
      </c>
      <c r="G602" s="25">
        <v>1278</v>
      </c>
      <c r="H602" s="30" t="s">
        <v>253</v>
      </c>
      <c r="I602" s="27" t="s">
        <v>235</v>
      </c>
      <c r="J602" s="50"/>
    </row>
    <row r="603" spans="1:223" s="4" customFormat="1" ht="28.5" customHeight="1" x14ac:dyDescent="0.2">
      <c r="A603" s="22">
        <f t="shared" si="17"/>
        <v>586</v>
      </c>
      <c r="B603" s="29" t="s">
        <v>709</v>
      </c>
      <c r="C603" s="29" t="s">
        <v>2104</v>
      </c>
      <c r="D603" s="29">
        <v>2016.8</v>
      </c>
      <c r="E603" s="32" t="s">
        <v>984</v>
      </c>
      <c r="F603" s="33">
        <v>1477</v>
      </c>
      <c r="G603" s="33">
        <v>2607</v>
      </c>
      <c r="H603" s="34" t="s">
        <v>109</v>
      </c>
      <c r="I603" s="35" t="s">
        <v>235</v>
      </c>
      <c r="J603" s="28"/>
    </row>
    <row r="604" spans="1:223" s="4" customFormat="1" ht="28.5" customHeight="1" x14ac:dyDescent="0.2">
      <c r="A604" s="22">
        <f t="shared" si="17"/>
        <v>587</v>
      </c>
      <c r="B604" s="29" t="s">
        <v>739</v>
      </c>
      <c r="C604" s="29" t="s">
        <v>2104</v>
      </c>
      <c r="D604" s="31">
        <v>2016.1</v>
      </c>
      <c r="E604" s="32" t="s">
        <v>984</v>
      </c>
      <c r="F604" s="33">
        <v>247</v>
      </c>
      <c r="G604" s="33">
        <v>449</v>
      </c>
      <c r="H604" s="34" t="s">
        <v>751</v>
      </c>
      <c r="I604" s="35" t="s">
        <v>235</v>
      </c>
      <c r="J604" s="28"/>
    </row>
    <row r="605" spans="1:223" s="4" customFormat="1" ht="28.5" customHeight="1" x14ac:dyDescent="0.2">
      <c r="A605" s="22">
        <f t="shared" si="17"/>
        <v>588</v>
      </c>
      <c r="B605" s="29" t="s">
        <v>824</v>
      </c>
      <c r="C605" s="29" t="s">
        <v>2104</v>
      </c>
      <c r="D605" s="29">
        <v>2017.5</v>
      </c>
      <c r="E605" s="32" t="s">
        <v>921</v>
      </c>
      <c r="F605" s="33">
        <v>580</v>
      </c>
      <c r="G605" s="33">
        <v>1253</v>
      </c>
      <c r="H605" s="34" t="s">
        <v>109</v>
      </c>
      <c r="I605" s="73" t="s">
        <v>235</v>
      </c>
      <c r="J605" s="28"/>
    </row>
    <row r="606" spans="1:223" s="4" customFormat="1" ht="28.5" customHeight="1" x14ac:dyDescent="0.2">
      <c r="A606" s="22">
        <f t="shared" si="17"/>
        <v>589</v>
      </c>
      <c r="B606" s="29" t="s">
        <v>1701</v>
      </c>
      <c r="C606" s="29" t="s">
        <v>2104</v>
      </c>
      <c r="D606" s="29">
        <v>2018.8</v>
      </c>
      <c r="E606" s="132" t="s">
        <v>1628</v>
      </c>
      <c r="F606" s="33">
        <v>961</v>
      </c>
      <c r="G606" s="33">
        <v>1818</v>
      </c>
      <c r="H606" s="34" t="s">
        <v>109</v>
      </c>
      <c r="I606" s="35" t="s">
        <v>188</v>
      </c>
      <c r="J606" s="28"/>
    </row>
    <row r="607" spans="1:223" s="4" customFormat="1" ht="28.5" customHeight="1" x14ac:dyDescent="0.2">
      <c r="A607" s="22">
        <f t="shared" si="17"/>
        <v>590</v>
      </c>
      <c r="B607" s="89" t="s">
        <v>1715</v>
      </c>
      <c r="C607" s="29" t="s">
        <v>2104</v>
      </c>
      <c r="D607" s="29" t="s">
        <v>1708</v>
      </c>
      <c r="E607" s="90" t="s">
        <v>1716</v>
      </c>
      <c r="F607" s="33">
        <v>1111</v>
      </c>
      <c r="G607" s="33">
        <v>2111</v>
      </c>
      <c r="H607" s="34" t="s">
        <v>1717</v>
      </c>
      <c r="I607" s="35" t="s">
        <v>1718</v>
      </c>
      <c r="J607" s="28"/>
    </row>
    <row r="608" spans="1:223" s="4" customFormat="1" ht="28.5" customHeight="1" x14ac:dyDescent="0.2">
      <c r="A608" s="22">
        <f t="shared" si="17"/>
        <v>591</v>
      </c>
      <c r="B608" s="29" t="s">
        <v>1806</v>
      </c>
      <c r="C608" s="100" t="s">
        <v>2104</v>
      </c>
      <c r="D608" s="29">
        <v>2018.12</v>
      </c>
      <c r="E608" s="131" t="s">
        <v>1807</v>
      </c>
      <c r="F608" s="33">
        <v>1222</v>
      </c>
      <c r="G608" s="33">
        <v>2353</v>
      </c>
      <c r="H608" s="102" t="s">
        <v>109</v>
      </c>
      <c r="I608" s="103" t="s">
        <v>146</v>
      </c>
      <c r="J608" s="28"/>
    </row>
    <row r="609" spans="1:10" s="5" customFormat="1" ht="27.75" customHeight="1" x14ac:dyDescent="0.2">
      <c r="A609" s="330" t="s">
        <v>2311</v>
      </c>
      <c r="B609" s="331"/>
      <c r="C609" s="331"/>
      <c r="D609" s="331"/>
      <c r="E609" s="331"/>
      <c r="F609" s="331"/>
      <c r="G609" s="331"/>
      <c r="H609" s="331"/>
      <c r="I609" s="331"/>
      <c r="J609" s="332"/>
    </row>
    <row r="610" spans="1:10" ht="28.5" customHeight="1" x14ac:dyDescent="0.2">
      <c r="A610" s="22">
        <f>ROW()-18</f>
        <v>592</v>
      </c>
      <c r="B610" s="23" t="s">
        <v>172</v>
      </c>
      <c r="C610" s="29" t="s">
        <v>173</v>
      </c>
      <c r="D610" s="29">
        <v>2011.4</v>
      </c>
      <c r="E610" s="24" t="s">
        <v>956</v>
      </c>
      <c r="F610" s="25">
        <v>635</v>
      </c>
      <c r="G610" s="25">
        <v>1357</v>
      </c>
      <c r="H610" s="30" t="s">
        <v>124</v>
      </c>
      <c r="I610" s="27" t="s">
        <v>235</v>
      </c>
      <c r="J610" s="50"/>
    </row>
    <row r="611" spans="1:10" ht="28.5" customHeight="1" x14ac:dyDescent="0.2">
      <c r="A611" s="22">
        <f t="shared" ref="A611:A615" si="18">ROW()-18</f>
        <v>593</v>
      </c>
      <c r="B611" s="23" t="s">
        <v>348</v>
      </c>
      <c r="C611" s="29" t="s">
        <v>173</v>
      </c>
      <c r="D611" s="23">
        <v>2013.6</v>
      </c>
      <c r="E611" s="24" t="s">
        <v>983</v>
      </c>
      <c r="F611" s="25">
        <v>688</v>
      </c>
      <c r="G611" s="25">
        <v>1511</v>
      </c>
      <c r="H611" s="30" t="s">
        <v>6</v>
      </c>
      <c r="I611" s="27" t="s">
        <v>235</v>
      </c>
      <c r="J611" s="50"/>
    </row>
    <row r="612" spans="1:10" s="5" customFormat="1" ht="27.75" customHeight="1" x14ac:dyDescent="0.2">
      <c r="A612" s="22">
        <f t="shared" si="18"/>
        <v>594</v>
      </c>
      <c r="B612" s="59" t="s">
        <v>437</v>
      </c>
      <c r="C612" s="59" t="s">
        <v>438</v>
      </c>
      <c r="D612" s="59">
        <v>2014.6</v>
      </c>
      <c r="E612" s="164" t="s">
        <v>983</v>
      </c>
      <c r="F612" s="165">
        <v>617</v>
      </c>
      <c r="G612" s="54">
        <v>1454</v>
      </c>
      <c r="H612" s="55" t="s">
        <v>189</v>
      </c>
      <c r="I612" s="56" t="s">
        <v>235</v>
      </c>
      <c r="J612" s="50"/>
    </row>
    <row r="613" spans="1:10" ht="28.5" customHeight="1" x14ac:dyDescent="0.2">
      <c r="A613" s="22">
        <f t="shared" si="18"/>
        <v>595</v>
      </c>
      <c r="B613" s="23" t="s">
        <v>466</v>
      </c>
      <c r="C613" s="23" t="s">
        <v>173</v>
      </c>
      <c r="D613" s="29">
        <v>2014.7</v>
      </c>
      <c r="E613" s="24" t="s">
        <v>1032</v>
      </c>
      <c r="F613" s="25">
        <v>810</v>
      </c>
      <c r="G613" s="25">
        <v>1734</v>
      </c>
      <c r="H613" s="30" t="s">
        <v>109</v>
      </c>
      <c r="I613" s="27" t="s">
        <v>235</v>
      </c>
      <c r="J613" s="50"/>
    </row>
    <row r="614" spans="1:10" ht="27.75" customHeight="1" x14ac:dyDescent="0.2">
      <c r="A614" s="22">
        <f t="shared" si="18"/>
        <v>596</v>
      </c>
      <c r="B614" s="52" t="s">
        <v>498</v>
      </c>
      <c r="C614" s="59" t="s">
        <v>438</v>
      </c>
      <c r="D614" s="60">
        <v>2014.1</v>
      </c>
      <c r="E614" s="53" t="s">
        <v>1098</v>
      </c>
      <c r="F614" s="54">
        <v>963</v>
      </c>
      <c r="G614" s="54">
        <v>2064</v>
      </c>
      <c r="H614" s="55" t="s">
        <v>109</v>
      </c>
      <c r="I614" s="56" t="s">
        <v>235</v>
      </c>
      <c r="J614" s="50"/>
    </row>
    <row r="615" spans="1:10" s="5" customFormat="1" ht="27.75" customHeight="1" x14ac:dyDescent="0.2">
      <c r="A615" s="22">
        <f t="shared" si="18"/>
        <v>597</v>
      </c>
      <c r="B615" s="59" t="s">
        <v>555</v>
      </c>
      <c r="C615" s="59" t="s">
        <v>438</v>
      </c>
      <c r="D615" s="59">
        <v>2015.6</v>
      </c>
      <c r="E615" s="62" t="s">
        <v>1069</v>
      </c>
      <c r="F615" s="63">
        <v>2310</v>
      </c>
      <c r="G615" s="63">
        <v>4745</v>
      </c>
      <c r="H615" s="64" t="s">
        <v>189</v>
      </c>
      <c r="I615" s="65" t="s">
        <v>235</v>
      </c>
      <c r="J615" s="50"/>
    </row>
    <row r="616" spans="1:10" ht="27.75" customHeight="1" x14ac:dyDescent="0.2">
      <c r="A616" s="330" t="s">
        <v>2310</v>
      </c>
      <c r="B616" s="331"/>
      <c r="C616" s="331"/>
      <c r="D616" s="331"/>
      <c r="E616" s="331"/>
      <c r="F616" s="331"/>
      <c r="G616" s="331"/>
      <c r="H616" s="331"/>
      <c r="I616" s="331"/>
      <c r="J616" s="332"/>
    </row>
    <row r="617" spans="1:10" s="5" customFormat="1" ht="27.75" customHeight="1" x14ac:dyDescent="0.2">
      <c r="A617" s="22">
        <f>ROW()-19</f>
        <v>598</v>
      </c>
      <c r="B617" s="59" t="s">
        <v>765</v>
      </c>
      <c r="C617" s="75" t="s">
        <v>766</v>
      </c>
      <c r="D617" s="59">
        <v>2016.11</v>
      </c>
      <c r="E617" s="62" t="s">
        <v>996</v>
      </c>
      <c r="F617" s="76">
        <v>136</v>
      </c>
      <c r="G617" s="77">
        <v>314</v>
      </c>
      <c r="H617" s="78" t="s">
        <v>253</v>
      </c>
      <c r="I617" s="86" t="s">
        <v>235</v>
      </c>
      <c r="J617" s="28"/>
    </row>
    <row r="618" spans="1:10" s="5" customFormat="1" ht="27.75" customHeight="1" x14ac:dyDescent="0.2">
      <c r="A618" s="22">
        <f t="shared" ref="A618:A619" si="19">ROW()-19</f>
        <v>599</v>
      </c>
      <c r="B618" s="94" t="s">
        <v>1609</v>
      </c>
      <c r="C618" s="94" t="s">
        <v>2239</v>
      </c>
      <c r="D618" s="94">
        <v>2018.7</v>
      </c>
      <c r="E618" s="95" t="s">
        <v>1560</v>
      </c>
      <c r="F618" s="96">
        <v>1924</v>
      </c>
      <c r="G618" s="96">
        <v>4236</v>
      </c>
      <c r="H618" s="97" t="s">
        <v>1629</v>
      </c>
      <c r="I618" s="98" t="s">
        <v>1470</v>
      </c>
      <c r="J618" s="49" t="s">
        <v>2442</v>
      </c>
    </row>
    <row r="619" spans="1:10" s="5" customFormat="1" ht="27.75" customHeight="1" x14ac:dyDescent="0.2">
      <c r="A619" s="22">
        <f t="shared" si="19"/>
        <v>600</v>
      </c>
      <c r="B619" s="59" t="s">
        <v>1795</v>
      </c>
      <c r="C619" s="108" t="s">
        <v>2239</v>
      </c>
      <c r="D619" s="59">
        <v>2018.12</v>
      </c>
      <c r="E619" s="109" t="s">
        <v>920</v>
      </c>
      <c r="F619" s="63">
        <v>687</v>
      </c>
      <c r="G619" s="63">
        <v>1508</v>
      </c>
      <c r="H619" s="111" t="s">
        <v>109</v>
      </c>
      <c r="I619" s="107" t="s">
        <v>146</v>
      </c>
      <c r="J619" s="28"/>
    </row>
    <row r="620" spans="1:10" s="4" customFormat="1" ht="28.5" customHeight="1" x14ac:dyDescent="0.2">
      <c r="A620" s="330" t="s">
        <v>2293</v>
      </c>
      <c r="B620" s="331"/>
      <c r="C620" s="331"/>
      <c r="D620" s="331"/>
      <c r="E620" s="331"/>
      <c r="F620" s="331"/>
      <c r="G620" s="331"/>
      <c r="H620" s="331"/>
      <c r="I620" s="331"/>
      <c r="J620" s="332"/>
    </row>
    <row r="621" spans="1:10" ht="27.75" customHeight="1" x14ac:dyDescent="0.2">
      <c r="A621" s="22">
        <f>ROW()-20</f>
        <v>601</v>
      </c>
      <c r="B621" s="52" t="s">
        <v>237</v>
      </c>
      <c r="C621" s="29" t="s">
        <v>2197</v>
      </c>
      <c r="D621" s="59">
        <v>2010.8</v>
      </c>
      <c r="E621" s="53" t="s">
        <v>930</v>
      </c>
      <c r="F621" s="54">
        <v>1602</v>
      </c>
      <c r="G621" s="54">
        <v>2755</v>
      </c>
      <c r="H621" s="55" t="s">
        <v>124</v>
      </c>
      <c r="I621" s="56" t="s">
        <v>235</v>
      </c>
      <c r="J621" s="49"/>
    </row>
    <row r="622" spans="1:10" x14ac:dyDescent="0.2">
      <c r="A622" s="22">
        <f t="shared" ref="A622:A659" si="20">ROW()-20</f>
        <v>602</v>
      </c>
      <c r="B622" s="52" t="s">
        <v>170</v>
      </c>
      <c r="C622" s="29" t="s">
        <v>2197</v>
      </c>
      <c r="D622" s="59">
        <v>2011.3</v>
      </c>
      <c r="E622" s="53" t="s">
        <v>983</v>
      </c>
      <c r="F622" s="54">
        <v>1386</v>
      </c>
      <c r="G622" s="54">
        <v>2733</v>
      </c>
      <c r="H622" s="55" t="s">
        <v>114</v>
      </c>
      <c r="I622" s="56" t="s">
        <v>235</v>
      </c>
      <c r="J622" s="28"/>
    </row>
    <row r="623" spans="1:10" x14ac:dyDescent="0.2">
      <c r="A623" s="22">
        <f t="shared" si="20"/>
        <v>603</v>
      </c>
      <c r="B623" s="52" t="s">
        <v>182</v>
      </c>
      <c r="C623" s="29" t="s">
        <v>2197</v>
      </c>
      <c r="D623" s="59">
        <v>2011.6</v>
      </c>
      <c r="E623" s="53" t="s">
        <v>1211</v>
      </c>
      <c r="F623" s="54">
        <v>1732</v>
      </c>
      <c r="G623" s="54">
        <v>3481</v>
      </c>
      <c r="H623" s="55" t="s">
        <v>6</v>
      </c>
      <c r="I623" s="56" t="s">
        <v>235</v>
      </c>
      <c r="J623" s="28"/>
    </row>
    <row r="624" spans="1:10" x14ac:dyDescent="0.2">
      <c r="A624" s="22">
        <f t="shared" si="20"/>
        <v>604</v>
      </c>
      <c r="B624" s="52" t="s">
        <v>281</v>
      </c>
      <c r="C624" s="29" t="s">
        <v>2197</v>
      </c>
      <c r="D624" s="59">
        <v>2011.11</v>
      </c>
      <c r="E624" s="53" t="s">
        <v>1188</v>
      </c>
      <c r="F624" s="54">
        <v>535</v>
      </c>
      <c r="G624" s="54">
        <v>808</v>
      </c>
      <c r="H624" s="55" t="s">
        <v>109</v>
      </c>
      <c r="I624" s="56" t="s">
        <v>235</v>
      </c>
      <c r="J624" s="28"/>
    </row>
    <row r="625" spans="1:10" x14ac:dyDescent="0.2">
      <c r="A625" s="22">
        <f t="shared" si="20"/>
        <v>605</v>
      </c>
      <c r="B625" s="158" t="s">
        <v>220</v>
      </c>
      <c r="C625" s="29" t="s">
        <v>2197</v>
      </c>
      <c r="D625" s="158">
        <v>2012.9</v>
      </c>
      <c r="E625" s="160" t="s">
        <v>1114</v>
      </c>
      <c r="F625" s="161">
        <v>989</v>
      </c>
      <c r="G625" s="161">
        <v>2034</v>
      </c>
      <c r="H625" s="162" t="s">
        <v>109</v>
      </c>
      <c r="I625" s="163" t="s">
        <v>235</v>
      </c>
      <c r="J625" s="28"/>
    </row>
    <row r="626" spans="1:10" x14ac:dyDescent="0.2">
      <c r="A626" s="22">
        <f t="shared" si="20"/>
        <v>606</v>
      </c>
      <c r="B626" s="248" t="s">
        <v>240</v>
      </c>
      <c r="C626" s="29" t="s">
        <v>2197</v>
      </c>
      <c r="D626" s="59">
        <v>2012.11</v>
      </c>
      <c r="E626" s="53" t="s">
        <v>1163</v>
      </c>
      <c r="F626" s="54">
        <v>967</v>
      </c>
      <c r="G626" s="54">
        <v>3047</v>
      </c>
      <c r="H626" s="55" t="s">
        <v>189</v>
      </c>
      <c r="I626" s="56" t="s">
        <v>235</v>
      </c>
      <c r="J626" s="28"/>
    </row>
    <row r="627" spans="1:10" ht="27.75" customHeight="1" x14ac:dyDescent="0.2">
      <c r="A627" s="22">
        <f t="shared" si="20"/>
        <v>607</v>
      </c>
      <c r="B627" s="59" t="s">
        <v>377</v>
      </c>
      <c r="C627" s="29" t="s">
        <v>2197</v>
      </c>
      <c r="D627" s="52">
        <v>2013.9</v>
      </c>
      <c r="E627" s="53" t="s">
        <v>1148</v>
      </c>
      <c r="F627" s="54">
        <v>1706</v>
      </c>
      <c r="G627" s="54">
        <v>4233</v>
      </c>
      <c r="H627" s="55" t="s">
        <v>106</v>
      </c>
      <c r="I627" s="56" t="s">
        <v>235</v>
      </c>
      <c r="J627" s="50"/>
    </row>
    <row r="628" spans="1:10" x14ac:dyDescent="0.2">
      <c r="A628" s="22">
        <f t="shared" si="20"/>
        <v>608</v>
      </c>
      <c r="B628" s="59" t="s">
        <v>416</v>
      </c>
      <c r="C628" s="29" t="s">
        <v>2197</v>
      </c>
      <c r="D628" s="59">
        <v>2014.1</v>
      </c>
      <c r="E628" s="164" t="s">
        <v>1114</v>
      </c>
      <c r="F628" s="165">
        <v>653</v>
      </c>
      <c r="G628" s="54">
        <v>875</v>
      </c>
      <c r="H628" s="55" t="s">
        <v>109</v>
      </c>
      <c r="I628" s="56" t="s">
        <v>235</v>
      </c>
      <c r="J628" s="28"/>
    </row>
    <row r="629" spans="1:10" ht="27.75" customHeight="1" x14ac:dyDescent="0.2">
      <c r="A629" s="22">
        <f t="shared" si="20"/>
        <v>609</v>
      </c>
      <c r="B629" s="59" t="s">
        <v>429</v>
      </c>
      <c r="C629" s="29" t="s">
        <v>2197</v>
      </c>
      <c r="D629" s="59">
        <v>2014.4</v>
      </c>
      <c r="E629" s="164" t="s">
        <v>920</v>
      </c>
      <c r="F629" s="165">
        <v>3664</v>
      </c>
      <c r="G629" s="54">
        <v>3995</v>
      </c>
      <c r="H629" s="55" t="s">
        <v>6</v>
      </c>
      <c r="I629" s="56" t="s">
        <v>235</v>
      </c>
      <c r="J629" s="50"/>
    </row>
    <row r="630" spans="1:10" x14ac:dyDescent="0.2">
      <c r="A630" s="22">
        <f t="shared" si="20"/>
        <v>610</v>
      </c>
      <c r="B630" s="158" t="s">
        <v>470</v>
      </c>
      <c r="C630" s="29" t="s">
        <v>2197</v>
      </c>
      <c r="D630" s="159">
        <v>2014.7</v>
      </c>
      <c r="E630" s="160" t="s">
        <v>942</v>
      </c>
      <c r="F630" s="161">
        <v>477</v>
      </c>
      <c r="G630" s="161">
        <v>858</v>
      </c>
      <c r="H630" s="162" t="s">
        <v>189</v>
      </c>
      <c r="I630" s="163" t="s">
        <v>235</v>
      </c>
      <c r="J630" s="28"/>
    </row>
    <row r="631" spans="1:10" x14ac:dyDescent="0.2">
      <c r="A631" s="22">
        <f t="shared" si="20"/>
        <v>611</v>
      </c>
      <c r="B631" s="52" t="s">
        <v>465</v>
      </c>
      <c r="C631" s="29" t="s">
        <v>2197</v>
      </c>
      <c r="D631" s="59">
        <v>2014.8</v>
      </c>
      <c r="E631" s="53" t="s">
        <v>1087</v>
      </c>
      <c r="F631" s="54">
        <v>1053</v>
      </c>
      <c r="G631" s="54">
        <v>2208</v>
      </c>
      <c r="H631" s="55" t="s">
        <v>253</v>
      </c>
      <c r="I631" s="56" t="s">
        <v>235</v>
      </c>
      <c r="J631" s="28"/>
    </row>
    <row r="632" spans="1:10" x14ac:dyDescent="0.2">
      <c r="A632" s="22">
        <f t="shared" si="20"/>
        <v>612</v>
      </c>
      <c r="B632" s="52" t="s">
        <v>483</v>
      </c>
      <c r="C632" s="29" t="s">
        <v>2197</v>
      </c>
      <c r="D632" s="59">
        <v>2014.8</v>
      </c>
      <c r="E632" s="53" t="s">
        <v>930</v>
      </c>
      <c r="F632" s="54">
        <v>3090</v>
      </c>
      <c r="G632" s="54">
        <v>6098</v>
      </c>
      <c r="H632" s="55" t="s">
        <v>189</v>
      </c>
      <c r="I632" s="56" t="s">
        <v>235</v>
      </c>
      <c r="J632" s="28"/>
    </row>
    <row r="633" spans="1:10" x14ac:dyDescent="0.2">
      <c r="A633" s="22">
        <f t="shared" si="20"/>
        <v>613</v>
      </c>
      <c r="B633" s="52" t="s">
        <v>482</v>
      </c>
      <c r="C633" s="29" t="s">
        <v>2197</v>
      </c>
      <c r="D633" s="59">
        <v>2014.9</v>
      </c>
      <c r="E633" s="53" t="s">
        <v>1094</v>
      </c>
      <c r="F633" s="54">
        <v>2718</v>
      </c>
      <c r="G633" s="54">
        <v>7025</v>
      </c>
      <c r="H633" s="55" t="s">
        <v>253</v>
      </c>
      <c r="I633" s="56" t="s">
        <v>235</v>
      </c>
      <c r="J633" s="28"/>
    </row>
    <row r="634" spans="1:10" x14ac:dyDescent="0.2">
      <c r="A634" s="22">
        <f t="shared" si="20"/>
        <v>614</v>
      </c>
      <c r="B634" s="52" t="s">
        <v>504</v>
      </c>
      <c r="C634" s="37" t="s">
        <v>2197</v>
      </c>
      <c r="D634" s="59">
        <v>2014.11</v>
      </c>
      <c r="E634" s="53" t="s">
        <v>1100</v>
      </c>
      <c r="F634" s="54">
        <v>1085</v>
      </c>
      <c r="G634" s="54">
        <v>2315</v>
      </c>
      <c r="H634" s="55" t="s">
        <v>109</v>
      </c>
      <c r="I634" s="56" t="s">
        <v>2316</v>
      </c>
      <c r="J634" s="28"/>
    </row>
    <row r="635" spans="1:10" ht="27.75" customHeight="1" x14ac:dyDescent="0.2">
      <c r="A635" s="22">
        <f t="shared" si="20"/>
        <v>615</v>
      </c>
      <c r="B635" s="52" t="s">
        <v>508</v>
      </c>
      <c r="C635" s="29" t="s">
        <v>2197</v>
      </c>
      <c r="D635" s="59">
        <v>2014.11</v>
      </c>
      <c r="E635" s="53" t="s">
        <v>1091</v>
      </c>
      <c r="F635" s="54">
        <v>1061</v>
      </c>
      <c r="G635" s="54">
        <v>1459</v>
      </c>
      <c r="H635" s="55" t="s">
        <v>253</v>
      </c>
      <c r="I635" s="56" t="s">
        <v>235</v>
      </c>
      <c r="J635" s="49"/>
    </row>
    <row r="636" spans="1:10" ht="27.75" customHeight="1" x14ac:dyDescent="0.2">
      <c r="A636" s="22">
        <f t="shared" si="20"/>
        <v>616</v>
      </c>
      <c r="B636" s="52" t="s">
        <v>513</v>
      </c>
      <c r="C636" s="29" t="s">
        <v>2197</v>
      </c>
      <c r="D636" s="59">
        <v>2014.12</v>
      </c>
      <c r="E636" s="53" t="s">
        <v>1087</v>
      </c>
      <c r="F636" s="54">
        <v>447</v>
      </c>
      <c r="G636" s="54">
        <v>905</v>
      </c>
      <c r="H636" s="55" t="s">
        <v>189</v>
      </c>
      <c r="I636" s="56" t="s">
        <v>235</v>
      </c>
      <c r="J636" s="49"/>
    </row>
    <row r="637" spans="1:10" ht="27.75" customHeight="1" x14ac:dyDescent="0.2">
      <c r="A637" s="22">
        <f t="shared" si="20"/>
        <v>617</v>
      </c>
      <c r="B637" s="59" t="s">
        <v>530</v>
      </c>
      <c r="C637" s="29" t="s">
        <v>2197</v>
      </c>
      <c r="D637" s="59">
        <v>2015.2</v>
      </c>
      <c r="E637" s="62" t="s">
        <v>964</v>
      </c>
      <c r="F637" s="63">
        <v>224</v>
      </c>
      <c r="G637" s="63">
        <v>395</v>
      </c>
      <c r="H637" s="64" t="s">
        <v>189</v>
      </c>
      <c r="I637" s="65" t="s">
        <v>235</v>
      </c>
      <c r="J637" s="50"/>
    </row>
    <row r="638" spans="1:10" ht="27.75" customHeight="1" x14ac:dyDescent="0.2">
      <c r="A638" s="22">
        <f t="shared" si="20"/>
        <v>618</v>
      </c>
      <c r="B638" s="59" t="s">
        <v>546</v>
      </c>
      <c r="C638" s="29" t="s">
        <v>2197</v>
      </c>
      <c r="D638" s="59">
        <v>2015.4</v>
      </c>
      <c r="E638" s="62" t="s">
        <v>1062</v>
      </c>
      <c r="F638" s="63">
        <v>856</v>
      </c>
      <c r="G638" s="63">
        <v>1749</v>
      </c>
      <c r="H638" s="64" t="s">
        <v>189</v>
      </c>
      <c r="I638" s="65" t="s">
        <v>235</v>
      </c>
      <c r="J638" s="50"/>
    </row>
    <row r="639" spans="1:10" ht="27.75" customHeight="1" x14ac:dyDescent="0.2">
      <c r="A639" s="22">
        <f t="shared" si="20"/>
        <v>619</v>
      </c>
      <c r="B639" s="59" t="s">
        <v>550</v>
      </c>
      <c r="C639" s="29" t="s">
        <v>2197</v>
      </c>
      <c r="D639" s="59">
        <v>2015.5</v>
      </c>
      <c r="E639" s="62" t="s">
        <v>1064</v>
      </c>
      <c r="F639" s="63">
        <v>1118</v>
      </c>
      <c r="G639" s="63">
        <v>2086</v>
      </c>
      <c r="H639" s="64" t="s">
        <v>253</v>
      </c>
      <c r="I639" s="65" t="s">
        <v>511</v>
      </c>
      <c r="J639" s="50"/>
    </row>
    <row r="640" spans="1:10" ht="27.75" customHeight="1" x14ac:dyDescent="0.2">
      <c r="A640" s="22">
        <f t="shared" si="20"/>
        <v>620</v>
      </c>
      <c r="B640" s="59" t="s">
        <v>582</v>
      </c>
      <c r="C640" s="29" t="s">
        <v>2197</v>
      </c>
      <c r="D640" s="59">
        <v>2015.8</v>
      </c>
      <c r="E640" s="62" t="s">
        <v>1083</v>
      </c>
      <c r="F640" s="63">
        <v>1186</v>
      </c>
      <c r="G640" s="63">
        <v>2572</v>
      </c>
      <c r="H640" s="64" t="s">
        <v>253</v>
      </c>
      <c r="I640" s="65" t="s">
        <v>235</v>
      </c>
      <c r="J640" s="50"/>
    </row>
    <row r="641" spans="1:10" s="5" customFormat="1" ht="27.75" customHeight="1" x14ac:dyDescent="0.2">
      <c r="A641" s="22">
        <f t="shared" si="20"/>
        <v>621</v>
      </c>
      <c r="B641" s="59" t="s">
        <v>674</v>
      </c>
      <c r="C641" s="29" t="s">
        <v>2197</v>
      </c>
      <c r="D641" s="59">
        <v>2016.7</v>
      </c>
      <c r="E641" s="62" t="s">
        <v>1008</v>
      </c>
      <c r="F641" s="63">
        <v>973</v>
      </c>
      <c r="G641" s="63">
        <v>2083</v>
      </c>
      <c r="H641" s="64" t="s">
        <v>108</v>
      </c>
      <c r="I641" s="65" t="s">
        <v>235</v>
      </c>
      <c r="J641" s="50"/>
    </row>
    <row r="642" spans="1:10" s="5" customFormat="1" ht="27.75" customHeight="1" x14ac:dyDescent="0.2">
      <c r="A642" s="22">
        <f t="shared" si="20"/>
        <v>622</v>
      </c>
      <c r="B642" s="59" t="s">
        <v>693</v>
      </c>
      <c r="C642" s="29" t="s">
        <v>2197</v>
      </c>
      <c r="D642" s="59">
        <v>2016.8</v>
      </c>
      <c r="E642" s="62" t="s">
        <v>946</v>
      </c>
      <c r="F642" s="63">
        <v>494</v>
      </c>
      <c r="G642" s="63">
        <v>995</v>
      </c>
      <c r="H642" s="64" t="s">
        <v>108</v>
      </c>
      <c r="I642" s="65" t="s">
        <v>235</v>
      </c>
      <c r="J642" s="50"/>
    </row>
    <row r="643" spans="1:10" ht="27.75" customHeight="1" x14ac:dyDescent="0.2">
      <c r="A643" s="22">
        <f t="shared" si="20"/>
        <v>623</v>
      </c>
      <c r="B643" s="59" t="s">
        <v>707</v>
      </c>
      <c r="C643" s="29" t="s">
        <v>2197</v>
      </c>
      <c r="D643" s="59">
        <v>2016.8</v>
      </c>
      <c r="E643" s="62" t="s">
        <v>924</v>
      </c>
      <c r="F643" s="63">
        <v>2038</v>
      </c>
      <c r="G643" s="63">
        <v>4193</v>
      </c>
      <c r="H643" s="64" t="s">
        <v>108</v>
      </c>
      <c r="I643" s="65" t="s">
        <v>235</v>
      </c>
      <c r="J643" s="50"/>
    </row>
    <row r="644" spans="1:10" s="4" customFormat="1" ht="28.5" customHeight="1" x14ac:dyDescent="0.2">
      <c r="A644" s="22">
        <f t="shared" si="20"/>
        <v>624</v>
      </c>
      <c r="B644" s="29" t="s">
        <v>721</v>
      </c>
      <c r="C644" s="29" t="s">
        <v>2197</v>
      </c>
      <c r="D644" s="31">
        <v>2016.1</v>
      </c>
      <c r="E644" s="32" t="s">
        <v>982</v>
      </c>
      <c r="F644" s="33">
        <v>1653</v>
      </c>
      <c r="G644" s="33">
        <v>2148</v>
      </c>
      <c r="H644" s="34" t="s">
        <v>108</v>
      </c>
      <c r="I644" s="35" t="s">
        <v>235</v>
      </c>
      <c r="J644" s="28"/>
    </row>
    <row r="645" spans="1:10" s="4" customFormat="1" ht="28.5" customHeight="1" x14ac:dyDescent="0.2">
      <c r="A645" s="22">
        <f t="shared" si="20"/>
        <v>625</v>
      </c>
      <c r="B645" s="29" t="s">
        <v>741</v>
      </c>
      <c r="C645" s="29" t="s">
        <v>2197</v>
      </c>
      <c r="D645" s="31">
        <v>2016.1</v>
      </c>
      <c r="E645" s="32" t="s">
        <v>986</v>
      </c>
      <c r="F645" s="33">
        <v>1531</v>
      </c>
      <c r="G645" s="33">
        <v>2965</v>
      </c>
      <c r="H645" s="34" t="s">
        <v>108</v>
      </c>
      <c r="I645" s="35" t="s">
        <v>235</v>
      </c>
      <c r="J645" s="28"/>
    </row>
    <row r="646" spans="1:10" ht="27.75" customHeight="1" x14ac:dyDescent="0.2">
      <c r="A646" s="22">
        <f t="shared" si="20"/>
        <v>626</v>
      </c>
      <c r="B646" s="59" t="s">
        <v>763</v>
      </c>
      <c r="C646" s="29" t="s">
        <v>2197</v>
      </c>
      <c r="D646" s="59">
        <v>2016.11</v>
      </c>
      <c r="E646" s="62" t="s">
        <v>996</v>
      </c>
      <c r="F646" s="76">
        <v>2379</v>
      </c>
      <c r="G646" s="77">
        <v>4838</v>
      </c>
      <c r="H646" s="78" t="s">
        <v>253</v>
      </c>
      <c r="I646" s="79" t="s">
        <v>235</v>
      </c>
      <c r="J646" s="67"/>
    </row>
    <row r="647" spans="1:10" ht="27.75" customHeight="1" x14ac:dyDescent="0.2">
      <c r="A647" s="22">
        <f t="shared" si="20"/>
        <v>627</v>
      </c>
      <c r="B647" s="59" t="s">
        <v>762</v>
      </c>
      <c r="C647" s="29" t="s">
        <v>2197</v>
      </c>
      <c r="D647" s="59">
        <v>2016.11</v>
      </c>
      <c r="E647" s="62" t="s">
        <v>985</v>
      </c>
      <c r="F647" s="76">
        <v>512</v>
      </c>
      <c r="G647" s="77">
        <v>1344</v>
      </c>
      <c r="H647" s="78" t="s">
        <v>189</v>
      </c>
      <c r="I647" s="79" t="s">
        <v>235</v>
      </c>
      <c r="J647" s="28"/>
    </row>
    <row r="648" spans="1:10" s="5" customFormat="1" ht="27.6" customHeight="1" x14ac:dyDescent="0.2">
      <c r="A648" s="22">
        <f t="shared" si="20"/>
        <v>628</v>
      </c>
      <c r="B648" s="59" t="s">
        <v>772</v>
      </c>
      <c r="C648" s="29" t="s">
        <v>2197</v>
      </c>
      <c r="D648" s="59">
        <v>2016.12</v>
      </c>
      <c r="E648" s="62" t="s">
        <v>935</v>
      </c>
      <c r="F648" s="76">
        <v>544</v>
      </c>
      <c r="G648" s="77">
        <v>1137</v>
      </c>
      <c r="H648" s="64" t="s">
        <v>180</v>
      </c>
      <c r="I648" s="79" t="s">
        <v>235</v>
      </c>
      <c r="J648" s="28"/>
    </row>
    <row r="649" spans="1:10" s="5" customFormat="1" ht="27.75" customHeight="1" x14ac:dyDescent="0.2">
      <c r="A649" s="22">
        <f t="shared" si="20"/>
        <v>629</v>
      </c>
      <c r="B649" s="83" t="s">
        <v>814</v>
      </c>
      <c r="C649" s="29" t="s">
        <v>2197</v>
      </c>
      <c r="D649" s="83">
        <v>2017.3</v>
      </c>
      <c r="E649" s="113" t="s">
        <v>907</v>
      </c>
      <c r="F649" s="249">
        <v>1301</v>
      </c>
      <c r="G649" s="84">
        <v>2116</v>
      </c>
      <c r="H649" s="250" t="s">
        <v>109</v>
      </c>
      <c r="I649" s="86" t="s">
        <v>235</v>
      </c>
      <c r="J649" s="50"/>
    </row>
    <row r="650" spans="1:10" s="5" customFormat="1" ht="27.75" customHeight="1" x14ac:dyDescent="0.2">
      <c r="A650" s="22">
        <f t="shared" si="20"/>
        <v>630</v>
      </c>
      <c r="B650" s="59" t="s">
        <v>823</v>
      </c>
      <c r="C650" s="29" t="s">
        <v>2197</v>
      </c>
      <c r="D650" s="59">
        <v>2017.5</v>
      </c>
      <c r="E650" s="62" t="s">
        <v>924</v>
      </c>
      <c r="F650" s="63">
        <v>1487</v>
      </c>
      <c r="G650" s="63">
        <v>3132</v>
      </c>
      <c r="H650" s="64" t="s">
        <v>189</v>
      </c>
      <c r="I650" s="79" t="s">
        <v>235</v>
      </c>
      <c r="J650" s="28"/>
    </row>
    <row r="651" spans="1:10" s="5" customFormat="1" ht="27.75" customHeight="1" x14ac:dyDescent="0.2">
      <c r="A651" s="22">
        <f t="shared" si="20"/>
        <v>631</v>
      </c>
      <c r="B651" s="59" t="s">
        <v>827</v>
      </c>
      <c r="C651" s="29" t="s">
        <v>2197</v>
      </c>
      <c r="D651" s="59">
        <v>2017.5</v>
      </c>
      <c r="E651" s="62" t="s">
        <v>916</v>
      </c>
      <c r="F651" s="63">
        <v>1309</v>
      </c>
      <c r="G651" s="63">
        <v>2924</v>
      </c>
      <c r="H651" s="64" t="s">
        <v>189</v>
      </c>
      <c r="I651" s="79" t="s">
        <v>235</v>
      </c>
      <c r="J651" s="28" t="s">
        <v>2442</v>
      </c>
    </row>
    <row r="652" spans="1:10" s="5" customFormat="1" ht="27.75" customHeight="1" x14ac:dyDescent="0.2">
      <c r="A652" s="22">
        <f t="shared" si="20"/>
        <v>632</v>
      </c>
      <c r="B652" s="88" t="s">
        <v>1402</v>
      </c>
      <c r="C652" s="29" t="s">
        <v>2197</v>
      </c>
      <c r="D652" s="59">
        <v>2017.11</v>
      </c>
      <c r="E652" s="62" t="s">
        <v>1414</v>
      </c>
      <c r="F652" s="63">
        <v>601</v>
      </c>
      <c r="G652" s="63">
        <v>1035</v>
      </c>
      <c r="H652" s="64" t="s">
        <v>124</v>
      </c>
      <c r="I652" s="65" t="s">
        <v>235</v>
      </c>
      <c r="J652" s="50"/>
    </row>
    <row r="653" spans="1:10" s="6" customFormat="1" ht="28.2" customHeight="1" x14ac:dyDescent="0.2">
      <c r="A653" s="22">
        <f t="shared" si="20"/>
        <v>633</v>
      </c>
      <c r="B653" s="89" t="s">
        <v>1479</v>
      </c>
      <c r="C653" s="29" t="s">
        <v>2197</v>
      </c>
      <c r="D653" s="29">
        <v>2018.2</v>
      </c>
      <c r="E653" s="32" t="s">
        <v>921</v>
      </c>
      <c r="F653" s="33">
        <v>878</v>
      </c>
      <c r="G653" s="33">
        <v>1960</v>
      </c>
      <c r="H653" s="34" t="s">
        <v>124</v>
      </c>
      <c r="I653" s="35" t="s">
        <v>1485</v>
      </c>
      <c r="J653" s="50"/>
    </row>
    <row r="654" spans="1:10" s="5" customFormat="1" ht="27.75" customHeight="1" x14ac:dyDescent="0.2">
      <c r="A654" s="22">
        <f t="shared" si="20"/>
        <v>634</v>
      </c>
      <c r="B654" s="218" t="s">
        <v>2252</v>
      </c>
      <c r="C654" s="29" t="s">
        <v>2197</v>
      </c>
      <c r="D654" s="59">
        <v>2019.4</v>
      </c>
      <c r="E654" s="109" t="s">
        <v>1900</v>
      </c>
      <c r="F654" s="63">
        <v>1283</v>
      </c>
      <c r="G654" s="63">
        <v>2628</v>
      </c>
      <c r="H654" s="111" t="s">
        <v>236</v>
      </c>
      <c r="I654" s="107" t="s">
        <v>235</v>
      </c>
      <c r="J654" s="50"/>
    </row>
    <row r="655" spans="1:10" s="5" customFormat="1" ht="27.75" customHeight="1" x14ac:dyDescent="0.2">
      <c r="A655" s="22">
        <f t="shared" si="20"/>
        <v>635</v>
      </c>
      <c r="B655" s="59" t="s">
        <v>2060</v>
      </c>
      <c r="C655" s="29" t="s">
        <v>2197</v>
      </c>
      <c r="D655" s="59">
        <v>2019.12</v>
      </c>
      <c r="E655" s="109" t="s">
        <v>2070</v>
      </c>
      <c r="F655" s="63">
        <v>3045</v>
      </c>
      <c r="G655" s="63">
        <v>6005</v>
      </c>
      <c r="H655" s="111" t="s">
        <v>236</v>
      </c>
      <c r="I655" s="107" t="s">
        <v>1883</v>
      </c>
      <c r="J655" s="49"/>
    </row>
    <row r="656" spans="1:10" ht="27.75" customHeight="1" x14ac:dyDescent="0.2">
      <c r="A656" s="22">
        <f t="shared" si="20"/>
        <v>636</v>
      </c>
      <c r="B656" s="59" t="s">
        <v>2334</v>
      </c>
      <c r="C656" s="108" t="s">
        <v>2335</v>
      </c>
      <c r="D656" s="59">
        <v>2020.4</v>
      </c>
      <c r="E656" s="109" t="s">
        <v>2326</v>
      </c>
      <c r="F656" s="63">
        <v>2102</v>
      </c>
      <c r="G656" s="63">
        <v>4436</v>
      </c>
      <c r="H656" s="111" t="s">
        <v>236</v>
      </c>
      <c r="I656" s="107" t="s">
        <v>235</v>
      </c>
      <c r="J656" s="28" t="s">
        <v>2452</v>
      </c>
    </row>
    <row r="657" spans="1:10" ht="27.75" customHeight="1" x14ac:dyDescent="0.2">
      <c r="A657" s="22">
        <f t="shared" si="20"/>
        <v>637</v>
      </c>
      <c r="B657" s="59" t="s">
        <v>2460</v>
      </c>
      <c r="C657" s="108" t="s">
        <v>2461</v>
      </c>
      <c r="D657" s="59">
        <v>2020.9</v>
      </c>
      <c r="E657" s="109" t="s">
        <v>2462</v>
      </c>
      <c r="F657" s="63">
        <v>6656</v>
      </c>
      <c r="G657" s="63">
        <v>14917</v>
      </c>
      <c r="H657" s="111" t="s">
        <v>236</v>
      </c>
      <c r="I657" s="107" t="s">
        <v>1995</v>
      </c>
      <c r="J657" s="28"/>
    </row>
    <row r="658" spans="1:10" ht="27.75" customHeight="1" x14ac:dyDescent="0.2">
      <c r="A658" s="22">
        <f t="shared" si="20"/>
        <v>638</v>
      </c>
      <c r="B658" s="52" t="s">
        <v>2493</v>
      </c>
      <c r="C658" s="52" t="s">
        <v>2461</v>
      </c>
      <c r="D658" s="52" t="s">
        <v>2484</v>
      </c>
      <c r="E658" s="53" t="s">
        <v>1556</v>
      </c>
      <c r="F658" s="54">
        <v>5095</v>
      </c>
      <c r="G658" s="54">
        <v>10446</v>
      </c>
      <c r="H658" s="55" t="s">
        <v>181</v>
      </c>
      <c r="I658" s="201" t="s">
        <v>235</v>
      </c>
      <c r="J658" s="28"/>
    </row>
    <row r="659" spans="1:10" ht="27.75" customHeight="1" x14ac:dyDescent="0.2">
      <c r="A659" s="22">
        <f t="shared" si="20"/>
        <v>639</v>
      </c>
      <c r="B659" s="52" t="s">
        <v>2506</v>
      </c>
      <c r="C659" s="52" t="s">
        <v>2507</v>
      </c>
      <c r="D659" s="52" t="s">
        <v>2484</v>
      </c>
      <c r="E659" s="53" t="s">
        <v>916</v>
      </c>
      <c r="F659" s="54">
        <v>500</v>
      </c>
      <c r="G659" s="54">
        <v>1105</v>
      </c>
      <c r="H659" s="55" t="s">
        <v>181</v>
      </c>
      <c r="I659" s="201" t="s">
        <v>235</v>
      </c>
      <c r="J659" s="28"/>
    </row>
    <row r="660" spans="1:10" s="5" customFormat="1" ht="28.5" customHeight="1" x14ac:dyDescent="0.2">
      <c r="A660" s="330" t="s">
        <v>2317</v>
      </c>
      <c r="B660" s="331"/>
      <c r="C660" s="331"/>
      <c r="D660" s="331"/>
      <c r="E660" s="331"/>
      <c r="F660" s="331"/>
      <c r="G660" s="331"/>
      <c r="H660" s="331"/>
      <c r="I660" s="331"/>
      <c r="J660" s="332"/>
    </row>
    <row r="661" spans="1:10" s="5" customFormat="1" ht="28.5" customHeight="1" x14ac:dyDescent="0.2">
      <c r="A661" s="22">
        <f>ROW()-21</f>
        <v>640</v>
      </c>
      <c r="B661" s="23" t="s">
        <v>150</v>
      </c>
      <c r="C661" s="29" t="s">
        <v>2318</v>
      </c>
      <c r="D661" s="29">
        <v>2010.8</v>
      </c>
      <c r="E661" s="24" t="s">
        <v>1226</v>
      </c>
      <c r="F661" s="25">
        <v>1506</v>
      </c>
      <c r="G661" s="25">
        <v>2156</v>
      </c>
      <c r="H661" s="30" t="s">
        <v>6</v>
      </c>
      <c r="I661" s="27" t="s">
        <v>235</v>
      </c>
      <c r="J661" s="28"/>
    </row>
    <row r="662" spans="1:10" s="5" customFormat="1" ht="28.5" customHeight="1" x14ac:dyDescent="0.2">
      <c r="A662" s="22">
        <f t="shared" ref="A662:A695" si="21">ROW()-21</f>
        <v>641</v>
      </c>
      <c r="B662" s="23" t="s">
        <v>229</v>
      </c>
      <c r="C662" s="29" t="s">
        <v>2318</v>
      </c>
      <c r="D662" s="23">
        <v>2012.9</v>
      </c>
      <c r="E662" s="24" t="s">
        <v>1097</v>
      </c>
      <c r="F662" s="25">
        <v>348</v>
      </c>
      <c r="G662" s="25">
        <v>1005</v>
      </c>
      <c r="H662" s="30" t="s">
        <v>114</v>
      </c>
      <c r="I662" s="27" t="s">
        <v>235</v>
      </c>
      <c r="J662" s="28"/>
    </row>
    <row r="663" spans="1:10" ht="27.75" customHeight="1" x14ac:dyDescent="0.2">
      <c r="A663" s="22">
        <f t="shared" si="21"/>
        <v>642</v>
      </c>
      <c r="B663" s="52" t="s">
        <v>225</v>
      </c>
      <c r="C663" s="29" t="s">
        <v>2318</v>
      </c>
      <c r="D663" s="52">
        <v>2012.9</v>
      </c>
      <c r="E663" s="53" t="s">
        <v>930</v>
      </c>
      <c r="F663" s="54">
        <v>1243</v>
      </c>
      <c r="G663" s="54">
        <v>2321</v>
      </c>
      <c r="H663" s="55" t="s">
        <v>109</v>
      </c>
      <c r="I663" s="56" t="s">
        <v>233</v>
      </c>
      <c r="J663" s="28" t="s">
        <v>2442</v>
      </c>
    </row>
    <row r="664" spans="1:10" s="5" customFormat="1" ht="28.5" customHeight="1" x14ac:dyDescent="0.2">
      <c r="A664" s="22">
        <f t="shared" si="21"/>
        <v>643</v>
      </c>
      <c r="B664" s="29" t="s">
        <v>254</v>
      </c>
      <c r="C664" s="29" t="s">
        <v>2318</v>
      </c>
      <c r="D664" s="23">
        <v>2013.2</v>
      </c>
      <c r="E664" s="24" t="s">
        <v>1172</v>
      </c>
      <c r="F664" s="25">
        <v>714</v>
      </c>
      <c r="G664" s="25">
        <v>1172</v>
      </c>
      <c r="H664" s="30" t="s">
        <v>109</v>
      </c>
      <c r="I664" s="27" t="s">
        <v>235</v>
      </c>
      <c r="J664" s="28"/>
    </row>
    <row r="665" spans="1:10" ht="27.75" customHeight="1" x14ac:dyDescent="0.2">
      <c r="A665" s="22">
        <f t="shared" si="21"/>
        <v>644</v>
      </c>
      <c r="B665" s="52" t="s">
        <v>389</v>
      </c>
      <c r="C665" s="29" t="s">
        <v>2318</v>
      </c>
      <c r="D665" s="52">
        <v>2013.12</v>
      </c>
      <c r="E665" s="53" t="s">
        <v>1073</v>
      </c>
      <c r="F665" s="54">
        <v>856</v>
      </c>
      <c r="G665" s="54">
        <v>3080</v>
      </c>
      <c r="H665" s="55" t="s">
        <v>189</v>
      </c>
      <c r="I665" s="56" t="s">
        <v>235</v>
      </c>
      <c r="J665" s="28"/>
    </row>
    <row r="666" spans="1:10" s="5" customFormat="1" ht="28.5" customHeight="1" x14ac:dyDescent="0.2">
      <c r="A666" s="22">
        <f t="shared" si="21"/>
        <v>645</v>
      </c>
      <c r="B666" s="29" t="s">
        <v>390</v>
      </c>
      <c r="C666" s="29" t="s">
        <v>2318</v>
      </c>
      <c r="D666" s="156">
        <v>2013.1</v>
      </c>
      <c r="E666" s="24" t="s">
        <v>1074</v>
      </c>
      <c r="F666" s="25">
        <v>927</v>
      </c>
      <c r="G666" s="25">
        <v>2164</v>
      </c>
      <c r="H666" s="30" t="s">
        <v>189</v>
      </c>
      <c r="I666" s="27" t="s">
        <v>235</v>
      </c>
      <c r="J666" s="28"/>
    </row>
    <row r="667" spans="1:10" s="5" customFormat="1" ht="28.5" customHeight="1" x14ac:dyDescent="0.2">
      <c r="A667" s="22">
        <f t="shared" si="21"/>
        <v>646</v>
      </c>
      <c r="B667" s="251" t="s">
        <v>380</v>
      </c>
      <c r="C667" s="29" t="s">
        <v>2318</v>
      </c>
      <c r="D667" s="23">
        <v>2013.11</v>
      </c>
      <c r="E667" s="24" t="s">
        <v>1149</v>
      </c>
      <c r="F667" s="25">
        <v>884</v>
      </c>
      <c r="G667" s="25">
        <v>2055</v>
      </c>
      <c r="H667" s="30" t="s">
        <v>124</v>
      </c>
      <c r="I667" s="27" t="s">
        <v>235</v>
      </c>
      <c r="J667" s="50"/>
    </row>
    <row r="668" spans="1:10" s="5" customFormat="1" ht="28.5" customHeight="1" x14ac:dyDescent="0.2">
      <c r="A668" s="22">
        <f t="shared" si="21"/>
        <v>647</v>
      </c>
      <c r="B668" s="23" t="s">
        <v>485</v>
      </c>
      <c r="C668" s="29" t="s">
        <v>2318</v>
      </c>
      <c r="D668" s="29">
        <v>2014.9</v>
      </c>
      <c r="E668" s="24" t="s">
        <v>1091</v>
      </c>
      <c r="F668" s="25">
        <v>620</v>
      </c>
      <c r="G668" s="25">
        <v>1407</v>
      </c>
      <c r="H668" s="30" t="s">
        <v>189</v>
      </c>
      <c r="I668" s="27" t="s">
        <v>235</v>
      </c>
      <c r="J668" s="50"/>
    </row>
    <row r="669" spans="1:10" s="5" customFormat="1" ht="28.5" customHeight="1" x14ac:dyDescent="0.2">
      <c r="A669" s="22">
        <f t="shared" si="21"/>
        <v>648</v>
      </c>
      <c r="B669" s="23" t="s">
        <v>501</v>
      </c>
      <c r="C669" s="29" t="s">
        <v>2318</v>
      </c>
      <c r="D669" s="31">
        <v>2014.1</v>
      </c>
      <c r="E669" s="24" t="s">
        <v>878</v>
      </c>
      <c r="F669" s="25">
        <v>406</v>
      </c>
      <c r="G669" s="25">
        <v>2469</v>
      </c>
      <c r="H669" s="30" t="s">
        <v>189</v>
      </c>
      <c r="I669" s="27" t="s">
        <v>235</v>
      </c>
      <c r="J669" s="50"/>
    </row>
    <row r="670" spans="1:10" s="5" customFormat="1" ht="28.5" customHeight="1" x14ac:dyDescent="0.2">
      <c r="A670" s="22">
        <f t="shared" si="21"/>
        <v>649</v>
      </c>
      <c r="B670" s="23" t="s">
        <v>506</v>
      </c>
      <c r="C670" s="29" t="s">
        <v>2318</v>
      </c>
      <c r="D670" s="29">
        <v>2014.11</v>
      </c>
      <c r="E670" s="24" t="s">
        <v>931</v>
      </c>
      <c r="F670" s="25">
        <v>935</v>
      </c>
      <c r="G670" s="25">
        <v>2131</v>
      </c>
      <c r="H670" s="30" t="s">
        <v>109</v>
      </c>
      <c r="I670" s="27" t="s">
        <v>235</v>
      </c>
      <c r="J670" s="50"/>
    </row>
    <row r="671" spans="1:10" s="5" customFormat="1" ht="28.5" customHeight="1" x14ac:dyDescent="0.2">
      <c r="A671" s="22">
        <f t="shared" si="21"/>
        <v>650</v>
      </c>
      <c r="B671" s="29" t="s">
        <v>544</v>
      </c>
      <c r="C671" s="29" t="s">
        <v>2318</v>
      </c>
      <c r="D671" s="29">
        <v>2015.4</v>
      </c>
      <c r="E671" s="32" t="s">
        <v>1058</v>
      </c>
      <c r="F671" s="33">
        <v>805</v>
      </c>
      <c r="G671" s="33">
        <v>1697</v>
      </c>
      <c r="H671" s="34" t="s">
        <v>189</v>
      </c>
      <c r="I671" s="35" t="s">
        <v>235</v>
      </c>
      <c r="J671" s="50"/>
    </row>
    <row r="672" spans="1:10" ht="27.75" customHeight="1" x14ac:dyDescent="0.2">
      <c r="A672" s="22">
        <f t="shared" si="21"/>
        <v>651</v>
      </c>
      <c r="B672" s="59" t="s">
        <v>561</v>
      </c>
      <c r="C672" s="29" t="s">
        <v>2318</v>
      </c>
      <c r="D672" s="59">
        <v>2015.6</v>
      </c>
      <c r="E672" s="62" t="s">
        <v>930</v>
      </c>
      <c r="F672" s="63">
        <v>1749</v>
      </c>
      <c r="G672" s="63">
        <v>3615</v>
      </c>
      <c r="H672" s="64" t="s">
        <v>189</v>
      </c>
      <c r="I672" s="65" t="s">
        <v>235</v>
      </c>
      <c r="J672" s="28"/>
    </row>
    <row r="673" spans="1:10" ht="27.75" customHeight="1" x14ac:dyDescent="0.2">
      <c r="A673" s="22">
        <f t="shared" si="21"/>
        <v>652</v>
      </c>
      <c r="B673" s="59" t="s">
        <v>583</v>
      </c>
      <c r="C673" s="29" t="s">
        <v>2318</v>
      </c>
      <c r="D673" s="59">
        <v>2015.8</v>
      </c>
      <c r="E673" s="62" t="s">
        <v>1084</v>
      </c>
      <c r="F673" s="63">
        <v>1013</v>
      </c>
      <c r="G673" s="63">
        <v>2042</v>
      </c>
      <c r="H673" s="64" t="s">
        <v>189</v>
      </c>
      <c r="I673" s="65" t="s">
        <v>435</v>
      </c>
      <c r="J673" s="28"/>
    </row>
    <row r="674" spans="1:10" ht="27.75" customHeight="1" x14ac:dyDescent="0.2">
      <c r="A674" s="22">
        <f t="shared" si="21"/>
        <v>653</v>
      </c>
      <c r="B674" s="59" t="s">
        <v>595</v>
      </c>
      <c r="C674" s="29" t="s">
        <v>2318</v>
      </c>
      <c r="D674" s="59">
        <v>2015.9</v>
      </c>
      <c r="E674" s="62" t="s">
        <v>878</v>
      </c>
      <c r="F674" s="63">
        <v>778</v>
      </c>
      <c r="G674" s="63">
        <v>1522</v>
      </c>
      <c r="H674" s="64" t="s">
        <v>189</v>
      </c>
      <c r="I674" s="65" t="s">
        <v>235</v>
      </c>
      <c r="J674" s="28"/>
    </row>
    <row r="675" spans="1:10" ht="27.75" customHeight="1" x14ac:dyDescent="0.2">
      <c r="A675" s="22">
        <f t="shared" si="21"/>
        <v>654</v>
      </c>
      <c r="B675" s="59" t="s">
        <v>602</v>
      </c>
      <c r="C675" s="29" t="s">
        <v>2318</v>
      </c>
      <c r="D675" s="60">
        <v>2015.1</v>
      </c>
      <c r="E675" s="62" t="s">
        <v>940</v>
      </c>
      <c r="F675" s="63">
        <v>350</v>
      </c>
      <c r="G675" s="63">
        <v>634</v>
      </c>
      <c r="H675" s="64" t="s">
        <v>253</v>
      </c>
      <c r="I675" s="65" t="s">
        <v>235</v>
      </c>
      <c r="J675" s="28"/>
    </row>
    <row r="676" spans="1:10" ht="27.75" customHeight="1" x14ac:dyDescent="0.2">
      <c r="A676" s="22">
        <f t="shared" si="21"/>
        <v>655</v>
      </c>
      <c r="B676" s="83" t="s">
        <v>618</v>
      </c>
      <c r="C676" s="29" t="s">
        <v>2318</v>
      </c>
      <c r="D676" s="83">
        <v>2015.11</v>
      </c>
      <c r="E676" s="113" t="s">
        <v>1037</v>
      </c>
      <c r="F676" s="84">
        <v>880</v>
      </c>
      <c r="G676" s="84">
        <v>1933</v>
      </c>
      <c r="H676" s="85" t="s">
        <v>109</v>
      </c>
      <c r="I676" s="202" t="s">
        <v>235</v>
      </c>
      <c r="J676" s="28"/>
    </row>
    <row r="677" spans="1:10" ht="27.75" customHeight="1" x14ac:dyDescent="0.2">
      <c r="A677" s="22">
        <f t="shared" si="21"/>
        <v>656</v>
      </c>
      <c r="B677" s="59" t="s">
        <v>648</v>
      </c>
      <c r="C677" s="29" t="s">
        <v>2318</v>
      </c>
      <c r="D677" s="59">
        <v>2016.4</v>
      </c>
      <c r="E677" s="62" t="s">
        <v>976</v>
      </c>
      <c r="F677" s="63">
        <v>1098</v>
      </c>
      <c r="G677" s="63">
        <v>2218</v>
      </c>
      <c r="H677" s="64" t="s">
        <v>108</v>
      </c>
      <c r="I677" s="65" t="s">
        <v>235</v>
      </c>
      <c r="J677" s="28"/>
    </row>
    <row r="678" spans="1:10" ht="27.75" customHeight="1" x14ac:dyDescent="0.2">
      <c r="A678" s="22">
        <f t="shared" si="21"/>
        <v>657</v>
      </c>
      <c r="B678" s="59" t="s">
        <v>682</v>
      </c>
      <c r="C678" s="29" t="s">
        <v>2318</v>
      </c>
      <c r="D678" s="59">
        <v>2016.7</v>
      </c>
      <c r="E678" s="62" t="s">
        <v>986</v>
      </c>
      <c r="F678" s="63">
        <v>750</v>
      </c>
      <c r="G678" s="63">
        <v>1819</v>
      </c>
      <c r="H678" s="64" t="s">
        <v>108</v>
      </c>
      <c r="I678" s="65" t="s">
        <v>235</v>
      </c>
      <c r="J678" s="28"/>
    </row>
    <row r="679" spans="1:10" s="5" customFormat="1" ht="28.5" customHeight="1" x14ac:dyDescent="0.2">
      <c r="A679" s="22">
        <f t="shared" si="21"/>
        <v>658</v>
      </c>
      <c r="B679" s="37" t="s">
        <v>2193</v>
      </c>
      <c r="C679" s="29" t="s">
        <v>2318</v>
      </c>
      <c r="D679" s="37">
        <v>2016.9</v>
      </c>
      <c r="E679" s="207" t="s">
        <v>961</v>
      </c>
      <c r="F679" s="208">
        <v>211</v>
      </c>
      <c r="G679" s="208">
        <v>502</v>
      </c>
      <c r="H679" s="209" t="s">
        <v>108</v>
      </c>
      <c r="I679" s="210" t="s">
        <v>235</v>
      </c>
      <c r="J679" s="50"/>
    </row>
    <row r="680" spans="1:10" s="5" customFormat="1" ht="28.5" customHeight="1" x14ac:dyDescent="0.2">
      <c r="A680" s="22">
        <f t="shared" si="21"/>
        <v>659</v>
      </c>
      <c r="B680" s="252" t="s">
        <v>745</v>
      </c>
      <c r="C680" s="29" t="s">
        <v>2318</v>
      </c>
      <c r="D680" s="253">
        <v>2016.1</v>
      </c>
      <c r="E680" s="254" t="s">
        <v>990</v>
      </c>
      <c r="F680" s="255">
        <v>675</v>
      </c>
      <c r="G680" s="255">
        <v>1654</v>
      </c>
      <c r="H680" s="256" t="s">
        <v>189</v>
      </c>
      <c r="I680" s="257" t="s">
        <v>235</v>
      </c>
      <c r="J680" s="50"/>
    </row>
    <row r="681" spans="1:10" ht="27.75" customHeight="1" x14ac:dyDescent="0.2">
      <c r="A681" s="22">
        <f t="shared" si="21"/>
        <v>660</v>
      </c>
      <c r="B681" s="59" t="s">
        <v>764</v>
      </c>
      <c r="C681" s="29" t="s">
        <v>2318</v>
      </c>
      <c r="D681" s="59">
        <v>2016.11</v>
      </c>
      <c r="E681" s="62" t="s">
        <v>996</v>
      </c>
      <c r="F681" s="76">
        <v>395</v>
      </c>
      <c r="G681" s="77">
        <v>901</v>
      </c>
      <c r="H681" s="78" t="s">
        <v>253</v>
      </c>
      <c r="I681" s="79" t="s">
        <v>235</v>
      </c>
      <c r="J681" s="28"/>
    </row>
    <row r="682" spans="1:10" s="5" customFormat="1" ht="28.5" customHeight="1" x14ac:dyDescent="0.2">
      <c r="A682" s="22">
        <f t="shared" si="21"/>
        <v>661</v>
      </c>
      <c r="B682" s="258" t="s">
        <v>835</v>
      </c>
      <c r="C682" s="29" t="s">
        <v>2318</v>
      </c>
      <c r="D682" s="259">
        <v>2017.6</v>
      </c>
      <c r="E682" s="260" t="s">
        <v>917</v>
      </c>
      <c r="F682" s="261">
        <v>186</v>
      </c>
      <c r="G682" s="261">
        <v>377</v>
      </c>
      <c r="H682" s="262" t="s">
        <v>124</v>
      </c>
      <c r="I682" s="263" t="s">
        <v>235</v>
      </c>
      <c r="J682" s="50"/>
    </row>
    <row r="683" spans="1:10" s="5" customFormat="1" ht="28.5" customHeight="1" x14ac:dyDescent="0.2">
      <c r="A683" s="22">
        <f t="shared" si="21"/>
        <v>662</v>
      </c>
      <c r="B683" s="258" t="s">
        <v>869</v>
      </c>
      <c r="C683" s="29" t="s">
        <v>2318</v>
      </c>
      <c r="D683" s="259">
        <v>2017.8</v>
      </c>
      <c r="E683" s="260" t="s">
        <v>878</v>
      </c>
      <c r="F683" s="261">
        <v>954</v>
      </c>
      <c r="G683" s="261">
        <v>2177</v>
      </c>
      <c r="H683" s="262" t="s">
        <v>189</v>
      </c>
      <c r="I683" s="263" t="s">
        <v>235</v>
      </c>
      <c r="J683" s="50"/>
    </row>
    <row r="684" spans="1:10" s="5" customFormat="1" ht="28.5" customHeight="1" x14ac:dyDescent="0.2">
      <c r="A684" s="22">
        <f t="shared" si="21"/>
        <v>663</v>
      </c>
      <c r="B684" s="258" t="s">
        <v>1706</v>
      </c>
      <c r="C684" s="29" t="s">
        <v>2318</v>
      </c>
      <c r="D684" s="259">
        <v>2018.3</v>
      </c>
      <c r="E684" s="260" t="s">
        <v>1045</v>
      </c>
      <c r="F684" s="261">
        <v>382</v>
      </c>
      <c r="G684" s="261">
        <v>993</v>
      </c>
      <c r="H684" s="262" t="s">
        <v>124</v>
      </c>
      <c r="I684" s="263" t="s">
        <v>188</v>
      </c>
      <c r="J684" s="28"/>
    </row>
    <row r="685" spans="1:10" s="5" customFormat="1" ht="28.5" customHeight="1" x14ac:dyDescent="0.2">
      <c r="A685" s="22">
        <f t="shared" si="21"/>
        <v>664</v>
      </c>
      <c r="B685" s="258" t="s">
        <v>502</v>
      </c>
      <c r="C685" s="29" t="s">
        <v>2318</v>
      </c>
      <c r="D685" s="259">
        <v>2018.3</v>
      </c>
      <c r="E685" s="260" t="s">
        <v>1506</v>
      </c>
      <c r="F685" s="261">
        <v>2613</v>
      </c>
      <c r="G685" s="261">
        <v>6144</v>
      </c>
      <c r="H685" s="262" t="s">
        <v>6</v>
      </c>
      <c r="I685" s="263" t="s">
        <v>188</v>
      </c>
      <c r="J685" s="28"/>
    </row>
    <row r="686" spans="1:10" ht="27.75" customHeight="1" x14ac:dyDescent="0.2">
      <c r="A686" s="22">
        <f t="shared" si="21"/>
        <v>665</v>
      </c>
      <c r="B686" s="59" t="s">
        <v>1521</v>
      </c>
      <c r="C686" s="29" t="s">
        <v>2318</v>
      </c>
      <c r="D686" s="59">
        <v>2018.4</v>
      </c>
      <c r="E686" s="99" t="s">
        <v>1534</v>
      </c>
      <c r="F686" s="63">
        <v>618</v>
      </c>
      <c r="G686" s="63">
        <v>1396</v>
      </c>
      <c r="H686" s="64" t="s">
        <v>1540</v>
      </c>
      <c r="I686" s="65" t="s">
        <v>188</v>
      </c>
      <c r="J686" s="28"/>
    </row>
    <row r="687" spans="1:10" s="5" customFormat="1" ht="28.5" customHeight="1" x14ac:dyDescent="0.2">
      <c r="A687" s="22">
        <f t="shared" si="21"/>
        <v>666</v>
      </c>
      <c r="B687" s="258" t="s">
        <v>1600</v>
      </c>
      <c r="C687" s="29" t="s">
        <v>2318</v>
      </c>
      <c r="D687" s="259">
        <v>2018.6</v>
      </c>
      <c r="E687" s="260" t="s">
        <v>976</v>
      </c>
      <c r="F687" s="261">
        <v>796</v>
      </c>
      <c r="G687" s="261">
        <v>1605</v>
      </c>
      <c r="H687" s="262" t="s">
        <v>6</v>
      </c>
      <c r="I687" s="263" t="s">
        <v>146</v>
      </c>
      <c r="J687" s="28"/>
    </row>
    <row r="688" spans="1:10" s="5" customFormat="1" ht="28.5" customHeight="1" x14ac:dyDescent="0.2">
      <c r="A688" s="22">
        <f t="shared" si="21"/>
        <v>667</v>
      </c>
      <c r="B688" s="264" t="s">
        <v>1737</v>
      </c>
      <c r="C688" s="29" t="s">
        <v>2318</v>
      </c>
      <c r="D688" s="259" t="s">
        <v>1707</v>
      </c>
      <c r="E688" s="260" t="s">
        <v>1932</v>
      </c>
      <c r="F688" s="265">
        <v>319</v>
      </c>
      <c r="G688" s="265">
        <v>709</v>
      </c>
      <c r="H688" s="262" t="s">
        <v>251</v>
      </c>
      <c r="I688" s="266" t="s">
        <v>511</v>
      </c>
      <c r="J688" s="28"/>
    </row>
    <row r="689" spans="1:223" ht="27.75" customHeight="1" x14ac:dyDescent="0.2">
      <c r="A689" s="22">
        <f t="shared" si="21"/>
        <v>668</v>
      </c>
      <c r="B689" s="59" t="s">
        <v>1727</v>
      </c>
      <c r="C689" s="29" t="s">
        <v>2318</v>
      </c>
      <c r="D689" s="59" t="s">
        <v>1707</v>
      </c>
      <c r="E689" s="99" t="s">
        <v>1728</v>
      </c>
      <c r="F689" s="63">
        <v>1454</v>
      </c>
      <c r="G689" s="63">
        <v>3175</v>
      </c>
      <c r="H689" s="64" t="s">
        <v>1717</v>
      </c>
      <c r="I689" s="65" t="s">
        <v>1718</v>
      </c>
      <c r="J689" s="28"/>
    </row>
    <row r="690" spans="1:223" ht="27.75" customHeight="1" x14ac:dyDescent="0.2">
      <c r="A690" s="22">
        <f t="shared" si="21"/>
        <v>669</v>
      </c>
      <c r="B690" s="59" t="s">
        <v>1729</v>
      </c>
      <c r="C690" s="29" t="s">
        <v>2318</v>
      </c>
      <c r="D690" s="59" t="s">
        <v>1707</v>
      </c>
      <c r="E690" s="91" t="s">
        <v>1730</v>
      </c>
      <c r="F690" s="63">
        <v>279</v>
      </c>
      <c r="G690" s="63">
        <v>810</v>
      </c>
      <c r="H690" s="64" t="s">
        <v>1731</v>
      </c>
      <c r="I690" s="65" t="s">
        <v>1718</v>
      </c>
      <c r="J690" s="28"/>
    </row>
    <row r="691" spans="1:223" s="5" customFormat="1" ht="28.5" customHeight="1" x14ac:dyDescent="0.2">
      <c r="A691" s="22">
        <f t="shared" si="21"/>
        <v>670</v>
      </c>
      <c r="B691" s="259" t="s">
        <v>1917</v>
      </c>
      <c r="C691" s="29" t="s">
        <v>2318</v>
      </c>
      <c r="D691" s="259">
        <v>2019.5</v>
      </c>
      <c r="E691" s="267" t="s">
        <v>1910</v>
      </c>
      <c r="F691" s="261">
        <v>1413</v>
      </c>
      <c r="G691" s="261">
        <v>3040</v>
      </c>
      <c r="H691" s="268" t="s">
        <v>236</v>
      </c>
      <c r="I691" s="266" t="s">
        <v>1883</v>
      </c>
      <c r="J691" s="28"/>
    </row>
    <row r="692" spans="1:223" s="5" customFormat="1" ht="28.5" customHeight="1" x14ac:dyDescent="0.2">
      <c r="A692" s="22">
        <f t="shared" si="21"/>
        <v>671</v>
      </c>
      <c r="B692" s="259" t="s">
        <v>2089</v>
      </c>
      <c r="C692" s="309" t="s">
        <v>2318</v>
      </c>
      <c r="D692" s="259">
        <v>2020.1</v>
      </c>
      <c r="E692" s="267" t="s">
        <v>2046</v>
      </c>
      <c r="F692" s="261">
        <v>1810</v>
      </c>
      <c r="G692" s="261">
        <v>3726</v>
      </c>
      <c r="H692" s="268" t="s">
        <v>181</v>
      </c>
      <c r="I692" s="266" t="s">
        <v>235</v>
      </c>
      <c r="J692" s="28"/>
    </row>
    <row r="693" spans="1:223" s="5" customFormat="1" ht="28.5" customHeight="1" x14ac:dyDescent="0.2">
      <c r="A693" s="22">
        <f t="shared" si="21"/>
        <v>672</v>
      </c>
      <c r="B693" s="146" t="s">
        <v>2397</v>
      </c>
      <c r="C693" s="83" t="s">
        <v>2398</v>
      </c>
      <c r="D693" s="59">
        <v>2020.7</v>
      </c>
      <c r="E693" s="147" t="s">
        <v>1899</v>
      </c>
      <c r="F693" s="307">
        <v>698</v>
      </c>
      <c r="G693" s="63">
        <v>1538</v>
      </c>
      <c r="H693" s="111" t="s">
        <v>236</v>
      </c>
      <c r="I693" s="148" t="s">
        <v>235</v>
      </c>
      <c r="J693" s="28"/>
    </row>
    <row r="694" spans="1:223" s="5" customFormat="1" ht="28.5" customHeight="1" x14ac:dyDescent="0.2">
      <c r="A694" s="22">
        <f t="shared" si="21"/>
        <v>673</v>
      </c>
      <c r="B694" s="146" t="s">
        <v>2436</v>
      </c>
      <c r="C694" s="59" t="s">
        <v>2398</v>
      </c>
      <c r="D694" s="59">
        <v>2020.8</v>
      </c>
      <c r="E694" s="147" t="s">
        <v>1934</v>
      </c>
      <c r="F694" s="307">
        <v>673</v>
      </c>
      <c r="G694" s="63">
        <v>1502</v>
      </c>
      <c r="H694" s="111" t="s">
        <v>181</v>
      </c>
      <c r="I694" s="308" t="s">
        <v>235</v>
      </c>
      <c r="J694" s="28"/>
    </row>
    <row r="695" spans="1:223" s="5" customFormat="1" ht="28.5" customHeight="1" x14ac:dyDescent="0.2">
      <c r="A695" s="22">
        <f t="shared" si="21"/>
        <v>674</v>
      </c>
      <c r="B695" s="146" t="s">
        <v>2463</v>
      </c>
      <c r="C695" s="159" t="s">
        <v>2464</v>
      </c>
      <c r="D695" s="59">
        <v>2020.9</v>
      </c>
      <c r="E695" s="147" t="s">
        <v>2465</v>
      </c>
      <c r="F695" s="307">
        <v>1296</v>
      </c>
      <c r="G695" s="63">
        <v>3338</v>
      </c>
      <c r="H695" s="111" t="s">
        <v>236</v>
      </c>
      <c r="I695" s="148" t="s">
        <v>1995</v>
      </c>
      <c r="J695" s="28"/>
    </row>
    <row r="696" spans="1:223" s="5" customFormat="1" ht="27.75" customHeight="1" x14ac:dyDescent="0.2">
      <c r="A696" s="330" t="s">
        <v>2284</v>
      </c>
      <c r="B696" s="331"/>
      <c r="C696" s="331"/>
      <c r="D696" s="331"/>
      <c r="E696" s="331"/>
      <c r="F696" s="331"/>
      <c r="G696" s="331"/>
      <c r="H696" s="331"/>
      <c r="I696" s="331"/>
      <c r="J696" s="332"/>
    </row>
    <row r="697" spans="1:223" ht="27.75" customHeight="1" x14ac:dyDescent="0.2">
      <c r="A697" s="22">
        <f>ROW()-22</f>
        <v>675</v>
      </c>
      <c r="B697" s="52" t="s">
        <v>2320</v>
      </c>
      <c r="C697" s="59" t="s">
        <v>2130</v>
      </c>
      <c r="D697" s="52">
        <v>2013.12</v>
      </c>
      <c r="E697" s="53" t="s">
        <v>878</v>
      </c>
      <c r="F697" s="54">
        <v>528</v>
      </c>
      <c r="G697" s="54">
        <v>1197</v>
      </c>
      <c r="H697" s="55" t="s">
        <v>253</v>
      </c>
      <c r="I697" s="56" t="s">
        <v>1471</v>
      </c>
      <c r="J697" s="82"/>
    </row>
    <row r="698" spans="1:223" ht="28.5" customHeight="1" x14ac:dyDescent="0.2">
      <c r="A698" s="22">
        <f t="shared" ref="A698:A701" si="22">ROW()-22</f>
        <v>676</v>
      </c>
      <c r="B698" s="29" t="s">
        <v>638</v>
      </c>
      <c r="C698" s="29" t="s">
        <v>1539</v>
      </c>
      <c r="D698" s="29">
        <v>2016.3</v>
      </c>
      <c r="E698" s="32" t="s">
        <v>928</v>
      </c>
      <c r="F698" s="33">
        <v>1929</v>
      </c>
      <c r="G698" s="33">
        <v>3152</v>
      </c>
      <c r="H698" s="34" t="s">
        <v>108</v>
      </c>
      <c r="I698" s="35" t="s">
        <v>235</v>
      </c>
      <c r="J698" s="50"/>
    </row>
    <row r="699" spans="1:223" ht="28.5" customHeight="1" x14ac:dyDescent="0.2">
      <c r="A699" s="22">
        <f t="shared" si="22"/>
        <v>677</v>
      </c>
      <c r="B699" s="29" t="s">
        <v>755</v>
      </c>
      <c r="C699" s="70" t="s">
        <v>1539</v>
      </c>
      <c r="D699" s="29">
        <v>2016.11</v>
      </c>
      <c r="E699" s="32" t="s">
        <v>928</v>
      </c>
      <c r="F699" s="87">
        <v>349</v>
      </c>
      <c r="G699" s="247">
        <v>344</v>
      </c>
      <c r="H699" s="34" t="s">
        <v>180</v>
      </c>
      <c r="I699" s="73" t="s">
        <v>235</v>
      </c>
      <c r="J699" s="28"/>
    </row>
    <row r="700" spans="1:223" ht="28.5" customHeight="1" x14ac:dyDescent="0.2">
      <c r="A700" s="22">
        <f t="shared" si="22"/>
        <v>678</v>
      </c>
      <c r="B700" s="119" t="s">
        <v>1513</v>
      </c>
      <c r="C700" s="37" t="s">
        <v>1539</v>
      </c>
      <c r="D700" s="37">
        <v>2018.4</v>
      </c>
      <c r="E700" s="269" t="s">
        <v>1528</v>
      </c>
      <c r="F700" s="208">
        <v>2033</v>
      </c>
      <c r="G700" s="208">
        <v>4622</v>
      </c>
      <c r="H700" s="209" t="s">
        <v>189</v>
      </c>
      <c r="I700" s="210" t="s">
        <v>1624</v>
      </c>
      <c r="J700" s="28"/>
    </row>
    <row r="701" spans="1:223" ht="28.5" customHeight="1" x14ac:dyDescent="0.2">
      <c r="A701" s="22">
        <f t="shared" si="22"/>
        <v>679</v>
      </c>
      <c r="B701" s="270" t="s">
        <v>1695</v>
      </c>
      <c r="C701" s="44" t="s">
        <v>1539</v>
      </c>
      <c r="D701" s="44">
        <v>2018.8</v>
      </c>
      <c r="E701" s="271" t="s">
        <v>1665</v>
      </c>
      <c r="F701" s="128">
        <v>469</v>
      </c>
      <c r="G701" s="128">
        <v>1084</v>
      </c>
      <c r="H701" s="272" t="s">
        <v>1655</v>
      </c>
      <c r="I701" s="273" t="s">
        <v>1470</v>
      </c>
      <c r="J701" s="28"/>
    </row>
    <row r="702" spans="1:223" ht="28.5" customHeight="1" x14ac:dyDescent="0.2">
      <c r="A702" s="330" t="s">
        <v>2364</v>
      </c>
      <c r="B702" s="331"/>
      <c r="C702" s="331"/>
      <c r="D702" s="331"/>
      <c r="E702" s="331"/>
      <c r="F702" s="331"/>
      <c r="G702" s="331"/>
      <c r="H702" s="331"/>
      <c r="I702" s="331"/>
      <c r="J702" s="332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3"/>
      <c r="CW702" s="3"/>
      <c r="CX702" s="3"/>
      <c r="CY702" s="3"/>
      <c r="CZ702" s="3"/>
      <c r="DA702" s="3"/>
      <c r="DB702" s="3"/>
      <c r="DC702" s="3"/>
      <c r="DD702" s="3"/>
      <c r="DE702" s="3"/>
      <c r="DF702" s="3"/>
      <c r="DG702" s="3"/>
      <c r="DH702" s="3"/>
      <c r="DI702" s="3"/>
      <c r="DJ702" s="3"/>
      <c r="DK702" s="3"/>
      <c r="DL702" s="3"/>
      <c r="DM702" s="3"/>
      <c r="DN702" s="3"/>
      <c r="DO702" s="3"/>
      <c r="DP702" s="3"/>
      <c r="DQ702" s="3"/>
      <c r="DR702" s="3"/>
      <c r="DS702" s="3"/>
      <c r="DT702" s="3"/>
      <c r="DU702" s="3"/>
      <c r="DV702" s="3"/>
      <c r="DW702" s="3"/>
      <c r="DX702" s="3"/>
      <c r="DY702" s="3"/>
      <c r="DZ702" s="3"/>
      <c r="EA702" s="3"/>
      <c r="EB702" s="3"/>
      <c r="EC702" s="3"/>
      <c r="ED702" s="3"/>
      <c r="EE702" s="3"/>
      <c r="EF702" s="3"/>
      <c r="EG702" s="3"/>
      <c r="EH702" s="3"/>
      <c r="EI702" s="3"/>
      <c r="EJ702" s="3"/>
      <c r="EK702" s="3"/>
      <c r="EL702" s="3"/>
      <c r="EM702" s="3"/>
      <c r="EN702" s="3"/>
      <c r="EO702" s="3"/>
      <c r="EP702" s="3"/>
      <c r="EQ702" s="3"/>
      <c r="ER702" s="3"/>
      <c r="ES702" s="3"/>
      <c r="ET702" s="3"/>
      <c r="EU702" s="3"/>
      <c r="EV702" s="3"/>
      <c r="EW702" s="3"/>
      <c r="EX702" s="3"/>
      <c r="EY702" s="3"/>
      <c r="EZ702" s="3"/>
      <c r="FA702" s="3"/>
      <c r="FB702" s="3"/>
      <c r="FC702" s="3"/>
      <c r="FD702" s="3"/>
      <c r="FE702" s="3"/>
      <c r="FF702" s="3"/>
      <c r="FG702" s="3"/>
      <c r="FH702" s="3"/>
      <c r="FI702" s="3"/>
      <c r="FJ702" s="3"/>
      <c r="FK702" s="3"/>
      <c r="FL702" s="3"/>
      <c r="FM702" s="3"/>
      <c r="FN702" s="3"/>
      <c r="FO702" s="3"/>
      <c r="FP702" s="3"/>
      <c r="FQ702" s="3"/>
      <c r="FR702" s="3"/>
      <c r="FS702" s="3"/>
      <c r="FT702" s="3"/>
      <c r="FU702" s="3"/>
      <c r="FV702" s="3"/>
      <c r="FW702" s="3"/>
      <c r="FX702" s="3"/>
      <c r="FY702" s="3"/>
      <c r="FZ702" s="3"/>
      <c r="GA702" s="3"/>
      <c r="GB702" s="3"/>
      <c r="GC702" s="3"/>
      <c r="GD702" s="3"/>
      <c r="GE702" s="3"/>
      <c r="GF702" s="3"/>
      <c r="GG702" s="3"/>
      <c r="GH702" s="3"/>
      <c r="GI702" s="3"/>
      <c r="GJ702" s="3"/>
      <c r="GK702" s="3"/>
      <c r="GL702" s="3"/>
      <c r="GM702" s="3"/>
      <c r="GN702" s="3"/>
      <c r="GO702" s="3"/>
      <c r="GP702" s="3"/>
      <c r="GQ702" s="3"/>
      <c r="GR702" s="3"/>
      <c r="GS702" s="3"/>
      <c r="GT702" s="3"/>
      <c r="GU702" s="3"/>
      <c r="GV702" s="3"/>
      <c r="GW702" s="3"/>
      <c r="GX702" s="3"/>
      <c r="GY702" s="3"/>
      <c r="GZ702" s="3"/>
      <c r="HA702" s="3"/>
      <c r="HB702" s="3"/>
      <c r="HC702" s="3"/>
      <c r="HD702" s="3"/>
      <c r="HE702" s="3"/>
      <c r="HF702" s="3"/>
      <c r="HG702" s="3"/>
      <c r="HH702" s="3"/>
      <c r="HI702" s="3"/>
      <c r="HJ702" s="3"/>
      <c r="HK702" s="3"/>
      <c r="HL702" s="3"/>
      <c r="HM702" s="3"/>
      <c r="HN702" s="3"/>
      <c r="HO702" s="3"/>
    </row>
    <row r="703" spans="1:223" ht="28.5" customHeight="1" x14ac:dyDescent="0.2">
      <c r="A703" s="22">
        <f>ROW()-23</f>
        <v>680</v>
      </c>
      <c r="B703" s="23" t="s">
        <v>125</v>
      </c>
      <c r="C703" s="23" t="s">
        <v>2362</v>
      </c>
      <c r="D703" s="23">
        <v>2010.1</v>
      </c>
      <c r="E703" s="24" t="s">
        <v>1263</v>
      </c>
      <c r="F703" s="25">
        <v>1398</v>
      </c>
      <c r="G703" s="25">
        <v>2355</v>
      </c>
      <c r="H703" s="30" t="s">
        <v>124</v>
      </c>
      <c r="I703" s="27" t="s">
        <v>235</v>
      </c>
      <c r="J703" s="28" t="s">
        <v>2442</v>
      </c>
      <c r="ED703" s="3"/>
      <c r="EE703" s="3"/>
      <c r="EF703" s="3"/>
      <c r="EG703" s="3"/>
      <c r="EH703" s="3"/>
      <c r="EI703" s="3"/>
      <c r="EJ703" s="3"/>
      <c r="EK703" s="3"/>
      <c r="EL703" s="3"/>
      <c r="EM703" s="3"/>
      <c r="EN703" s="3"/>
      <c r="EO703" s="3"/>
      <c r="EP703" s="3"/>
      <c r="EQ703" s="3"/>
      <c r="ER703" s="3"/>
      <c r="ES703" s="3"/>
      <c r="ET703" s="3"/>
      <c r="EU703" s="3"/>
      <c r="EV703" s="3"/>
      <c r="EW703" s="3"/>
      <c r="EX703" s="3"/>
      <c r="EY703" s="3"/>
      <c r="EZ703" s="3"/>
      <c r="FA703" s="3"/>
      <c r="FB703" s="3"/>
      <c r="FC703" s="3"/>
      <c r="FD703" s="3"/>
      <c r="FE703" s="3"/>
      <c r="FF703" s="3"/>
      <c r="FG703" s="3"/>
      <c r="FH703" s="3"/>
      <c r="FI703" s="3"/>
      <c r="FJ703" s="3"/>
      <c r="FK703" s="3"/>
      <c r="FL703" s="3"/>
      <c r="FM703" s="3"/>
      <c r="FN703" s="3"/>
      <c r="FO703" s="3"/>
      <c r="FP703" s="3"/>
      <c r="FQ703" s="3"/>
      <c r="FR703" s="3"/>
      <c r="FS703" s="3"/>
      <c r="FT703" s="3"/>
      <c r="FU703" s="3"/>
      <c r="FV703" s="3"/>
      <c r="FW703" s="3"/>
      <c r="FX703" s="3"/>
      <c r="FY703" s="3"/>
      <c r="FZ703" s="3"/>
      <c r="GA703" s="3"/>
      <c r="GB703" s="3"/>
      <c r="GC703" s="3"/>
      <c r="GD703" s="3"/>
      <c r="GE703" s="3"/>
      <c r="GF703" s="3"/>
      <c r="GG703" s="3"/>
      <c r="GH703" s="3"/>
      <c r="GI703" s="3"/>
      <c r="GJ703" s="3"/>
      <c r="GK703" s="3"/>
      <c r="GL703" s="3"/>
      <c r="GM703" s="3"/>
      <c r="GN703" s="3"/>
      <c r="GO703" s="3"/>
      <c r="GP703" s="3"/>
      <c r="GQ703" s="3"/>
      <c r="GR703" s="3"/>
      <c r="GS703" s="3"/>
      <c r="GT703" s="3"/>
      <c r="GU703" s="3"/>
      <c r="GV703" s="3"/>
      <c r="GW703" s="3"/>
      <c r="GX703" s="3"/>
      <c r="GY703" s="3"/>
      <c r="GZ703" s="3"/>
      <c r="HA703" s="3"/>
      <c r="HB703" s="3"/>
      <c r="HC703" s="3"/>
      <c r="HD703" s="3"/>
      <c r="HE703" s="3"/>
      <c r="HF703" s="3"/>
      <c r="HG703" s="3"/>
      <c r="HH703" s="3"/>
      <c r="HI703" s="3"/>
      <c r="HJ703" s="3"/>
      <c r="HK703" s="3"/>
      <c r="HL703" s="3"/>
      <c r="HM703" s="3"/>
      <c r="HN703" s="3"/>
      <c r="HO703" s="3"/>
    </row>
    <row r="704" spans="1:223" ht="28.5" customHeight="1" x14ac:dyDescent="0.2">
      <c r="A704" s="22">
        <f t="shared" ref="A704:A713" si="23">ROW()-23</f>
        <v>681</v>
      </c>
      <c r="B704" s="29" t="s">
        <v>359</v>
      </c>
      <c r="C704" s="23" t="s">
        <v>2362</v>
      </c>
      <c r="D704" s="23">
        <v>2013.7</v>
      </c>
      <c r="E704" s="24" t="s">
        <v>1143</v>
      </c>
      <c r="F704" s="25">
        <v>299</v>
      </c>
      <c r="G704" s="25">
        <v>287</v>
      </c>
      <c r="H704" s="30" t="s">
        <v>109</v>
      </c>
      <c r="I704" s="27" t="s">
        <v>233</v>
      </c>
      <c r="J704" s="49" t="s">
        <v>2442</v>
      </c>
      <c r="ED704" s="3"/>
      <c r="EE704" s="3"/>
      <c r="EF704" s="3"/>
      <c r="EG704" s="3"/>
      <c r="EH704" s="3"/>
      <c r="EI704" s="3"/>
      <c r="EJ704" s="3"/>
      <c r="EK704" s="3"/>
      <c r="EL704" s="3"/>
      <c r="EM704" s="3"/>
      <c r="EN704" s="3"/>
      <c r="EO704" s="3"/>
      <c r="EP704" s="3"/>
      <c r="EQ704" s="3"/>
      <c r="ER704" s="3"/>
      <c r="ES704" s="3"/>
      <c r="ET704" s="3"/>
      <c r="EU704" s="3"/>
      <c r="EV704" s="3"/>
      <c r="EW704" s="3"/>
      <c r="EX704" s="3"/>
      <c r="EY704" s="3"/>
      <c r="EZ704" s="3"/>
      <c r="FA704" s="3"/>
      <c r="FB704" s="3"/>
      <c r="FC704" s="3"/>
      <c r="FD704" s="3"/>
      <c r="FE704" s="3"/>
      <c r="FF704" s="3"/>
      <c r="FG704" s="3"/>
      <c r="FH704" s="3"/>
      <c r="FI704" s="3"/>
      <c r="FJ704" s="3"/>
      <c r="FK704" s="3"/>
      <c r="FL704" s="3"/>
      <c r="FM704" s="3"/>
      <c r="FN704" s="3"/>
      <c r="FO704" s="3"/>
      <c r="FP704" s="3"/>
      <c r="FQ704" s="3"/>
      <c r="FR704" s="3"/>
      <c r="FS704" s="3"/>
      <c r="FT704" s="3"/>
      <c r="FU704" s="3"/>
      <c r="FV704" s="3"/>
      <c r="FW704" s="3"/>
      <c r="FX704" s="3"/>
      <c r="FY704" s="3"/>
      <c r="FZ704" s="3"/>
      <c r="GA704" s="3"/>
      <c r="GB704" s="3"/>
      <c r="GC704" s="3"/>
      <c r="GD704" s="3"/>
      <c r="GE704" s="3"/>
      <c r="GF704" s="3"/>
      <c r="GG704" s="3"/>
      <c r="GH704" s="3"/>
      <c r="GI704" s="3"/>
      <c r="GJ704" s="3"/>
      <c r="GK704" s="3"/>
      <c r="GL704" s="3"/>
      <c r="GM704" s="3"/>
      <c r="GN704" s="3"/>
      <c r="GO704" s="3"/>
      <c r="GP704" s="3"/>
      <c r="GQ704" s="3"/>
      <c r="GR704" s="3"/>
      <c r="GS704" s="3"/>
      <c r="GT704" s="3"/>
      <c r="GU704" s="3"/>
      <c r="GV704" s="3"/>
      <c r="GW704" s="3"/>
      <c r="GX704" s="3"/>
      <c r="GY704" s="3"/>
      <c r="GZ704" s="3"/>
      <c r="HA704" s="3"/>
      <c r="HB704" s="3"/>
      <c r="HC704" s="3"/>
      <c r="HD704" s="3"/>
      <c r="HE704" s="3"/>
      <c r="HF704" s="3"/>
      <c r="HG704" s="3"/>
      <c r="HH704" s="3"/>
      <c r="HI704" s="3"/>
      <c r="HJ704" s="3"/>
      <c r="HK704" s="3"/>
      <c r="HL704" s="3"/>
      <c r="HM704" s="3"/>
      <c r="HN704" s="3"/>
      <c r="HO704" s="3"/>
    </row>
    <row r="705" spans="1:223" ht="28.5" customHeight="1" x14ac:dyDescent="0.2">
      <c r="A705" s="22">
        <f t="shared" si="23"/>
        <v>682</v>
      </c>
      <c r="B705" s="29" t="s">
        <v>372</v>
      </c>
      <c r="C705" s="23" t="s">
        <v>2362</v>
      </c>
      <c r="D705" s="23">
        <v>2013.9</v>
      </c>
      <c r="E705" s="24" t="s">
        <v>946</v>
      </c>
      <c r="F705" s="25">
        <v>944</v>
      </c>
      <c r="G705" s="25">
        <v>1669</v>
      </c>
      <c r="H705" s="30" t="s">
        <v>109</v>
      </c>
      <c r="I705" s="27" t="s">
        <v>235</v>
      </c>
      <c r="J705" s="28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  <c r="DC705" s="3"/>
      <c r="DD705" s="3"/>
      <c r="DE705" s="3"/>
      <c r="DF705" s="3"/>
      <c r="DG705" s="3"/>
      <c r="DH705" s="3"/>
      <c r="DI705" s="3"/>
      <c r="DJ705" s="3"/>
      <c r="DK705" s="3"/>
      <c r="DL705" s="3"/>
      <c r="DM705" s="3"/>
      <c r="DN705" s="3"/>
      <c r="DO705" s="3"/>
      <c r="DP705" s="3"/>
      <c r="DQ705" s="3"/>
      <c r="DR705" s="3"/>
      <c r="DS705" s="3"/>
      <c r="DT705" s="3"/>
      <c r="DU705" s="3"/>
      <c r="DV705" s="3"/>
      <c r="DW705" s="3"/>
      <c r="DX705" s="3"/>
      <c r="DY705" s="3"/>
      <c r="DZ705" s="3"/>
      <c r="EA705" s="3"/>
      <c r="EB705" s="3"/>
      <c r="EC705" s="3"/>
      <c r="ED705" s="3"/>
      <c r="EE705" s="3"/>
      <c r="EF705" s="3"/>
      <c r="EG705" s="3"/>
      <c r="EH705" s="3"/>
      <c r="EI705" s="3"/>
      <c r="EJ705" s="3"/>
      <c r="EK705" s="3"/>
      <c r="EL705" s="3"/>
      <c r="EM705" s="3"/>
      <c r="EN705" s="3"/>
      <c r="EO705" s="3"/>
      <c r="EP705" s="3"/>
      <c r="EQ705" s="3"/>
      <c r="ER705" s="3"/>
      <c r="ES705" s="3"/>
      <c r="ET705" s="3"/>
      <c r="EU705" s="3"/>
      <c r="EV705" s="3"/>
      <c r="EW705" s="3"/>
      <c r="EX705" s="3"/>
      <c r="EY705" s="3"/>
      <c r="EZ705" s="3"/>
      <c r="FA705" s="3"/>
      <c r="FB705" s="3"/>
      <c r="FC705" s="3"/>
      <c r="FD705" s="3"/>
      <c r="FE705" s="3"/>
      <c r="FF705" s="3"/>
      <c r="FG705" s="3"/>
      <c r="FH705" s="3"/>
      <c r="FI705" s="3"/>
      <c r="FJ705" s="3"/>
      <c r="FK705" s="3"/>
      <c r="FL705" s="3"/>
      <c r="FM705" s="3"/>
      <c r="FN705" s="3"/>
      <c r="FO705" s="3"/>
      <c r="FP705" s="3"/>
      <c r="FQ705" s="3"/>
      <c r="FR705" s="3"/>
      <c r="FS705" s="3"/>
      <c r="FT705" s="3"/>
      <c r="FU705" s="3"/>
      <c r="FV705" s="3"/>
      <c r="FW705" s="3"/>
      <c r="FX705" s="3"/>
      <c r="FY705" s="3"/>
      <c r="FZ705" s="3"/>
      <c r="GA705" s="3"/>
      <c r="GB705" s="3"/>
      <c r="GC705" s="3"/>
      <c r="GD705" s="3"/>
      <c r="GE705" s="3"/>
      <c r="GF705" s="3"/>
      <c r="GG705" s="3"/>
      <c r="GH705" s="3"/>
      <c r="GI705" s="3"/>
      <c r="GJ705" s="3"/>
      <c r="GK705" s="3"/>
      <c r="GL705" s="3"/>
      <c r="GM705" s="3"/>
      <c r="GN705" s="3"/>
      <c r="GO705" s="3"/>
      <c r="GP705" s="3"/>
      <c r="GQ705" s="3"/>
      <c r="GR705" s="3"/>
      <c r="GS705" s="3"/>
      <c r="GT705" s="3"/>
      <c r="GU705" s="3"/>
      <c r="GV705" s="3"/>
      <c r="GW705" s="3"/>
      <c r="GX705" s="3"/>
      <c r="GY705" s="3"/>
      <c r="GZ705" s="3"/>
      <c r="HA705" s="3"/>
      <c r="HB705" s="3"/>
      <c r="HC705" s="3"/>
      <c r="HD705" s="3"/>
      <c r="HE705" s="3"/>
      <c r="HF705" s="3"/>
      <c r="HG705" s="3"/>
      <c r="HH705" s="3"/>
      <c r="HI705" s="3"/>
      <c r="HJ705" s="3"/>
      <c r="HK705" s="3"/>
      <c r="HL705" s="3"/>
      <c r="HM705" s="3"/>
      <c r="HN705" s="3"/>
      <c r="HO705" s="3"/>
    </row>
    <row r="706" spans="1:223" ht="27.75" customHeight="1" x14ac:dyDescent="0.2">
      <c r="A706" s="22">
        <f t="shared" si="23"/>
        <v>683</v>
      </c>
      <c r="B706" s="52" t="s">
        <v>391</v>
      </c>
      <c r="C706" s="23" t="s">
        <v>2362</v>
      </c>
      <c r="D706" s="52">
        <v>2013.12</v>
      </c>
      <c r="E706" s="53" t="s">
        <v>1152</v>
      </c>
      <c r="F706" s="54">
        <v>753</v>
      </c>
      <c r="G706" s="54">
        <v>1475</v>
      </c>
      <c r="H706" s="55" t="s">
        <v>109</v>
      </c>
      <c r="I706" s="56" t="s">
        <v>235</v>
      </c>
      <c r="J706" s="28"/>
    </row>
    <row r="707" spans="1:223" ht="28.5" customHeight="1" x14ac:dyDescent="0.2">
      <c r="A707" s="22">
        <f t="shared" si="23"/>
        <v>684</v>
      </c>
      <c r="B707" s="29" t="s">
        <v>547</v>
      </c>
      <c r="C707" s="23" t="s">
        <v>2362</v>
      </c>
      <c r="D707" s="29">
        <v>2015.4</v>
      </c>
      <c r="E707" s="32" t="s">
        <v>939</v>
      </c>
      <c r="F707" s="33">
        <v>168</v>
      </c>
      <c r="G707" s="33">
        <v>341</v>
      </c>
      <c r="H707" s="34" t="s">
        <v>189</v>
      </c>
      <c r="I707" s="35" t="s">
        <v>511</v>
      </c>
      <c r="J707" s="28" t="s">
        <v>2441</v>
      </c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  <c r="DA707" s="3"/>
      <c r="DB707" s="3"/>
      <c r="DC707" s="3"/>
      <c r="DD707" s="3"/>
      <c r="DE707" s="3"/>
      <c r="DF707" s="3"/>
      <c r="DG707" s="3"/>
      <c r="DH707" s="3"/>
      <c r="DI707" s="3"/>
      <c r="DJ707" s="3"/>
      <c r="DK707" s="3"/>
      <c r="DL707" s="3"/>
      <c r="DM707" s="3"/>
      <c r="DN707" s="3"/>
      <c r="DO707" s="3"/>
      <c r="DP707" s="3"/>
      <c r="DQ707" s="3"/>
      <c r="DR707" s="3"/>
      <c r="DS707" s="3"/>
      <c r="DT707" s="3"/>
      <c r="DU707" s="3"/>
      <c r="DV707" s="3"/>
      <c r="DW707" s="3"/>
      <c r="DX707" s="3"/>
      <c r="DY707" s="3"/>
      <c r="DZ707" s="3"/>
      <c r="EA707" s="3"/>
      <c r="EB707" s="3"/>
      <c r="EC707" s="3"/>
      <c r="ED707" s="3"/>
      <c r="EE707" s="3"/>
      <c r="EF707" s="3"/>
      <c r="EG707" s="3"/>
      <c r="EH707" s="3"/>
      <c r="EI707" s="3"/>
      <c r="EJ707" s="3"/>
      <c r="EK707" s="3"/>
      <c r="EL707" s="3"/>
      <c r="EM707" s="3"/>
      <c r="EN707" s="3"/>
      <c r="EO707" s="3"/>
      <c r="EP707" s="3"/>
      <c r="EQ707" s="3"/>
      <c r="ER707" s="3"/>
      <c r="ES707" s="3"/>
      <c r="ET707" s="3"/>
      <c r="EU707" s="3"/>
      <c r="EV707" s="3"/>
      <c r="EW707" s="3"/>
      <c r="EX707" s="3"/>
      <c r="EY707" s="3"/>
      <c r="EZ707" s="3"/>
      <c r="FA707" s="3"/>
      <c r="FB707" s="3"/>
      <c r="FC707" s="3"/>
      <c r="FD707" s="3"/>
      <c r="FE707" s="3"/>
      <c r="FF707" s="3"/>
      <c r="FG707" s="3"/>
      <c r="FH707" s="3"/>
      <c r="FI707" s="3"/>
      <c r="FJ707" s="3"/>
      <c r="FK707" s="3"/>
      <c r="FL707" s="3"/>
      <c r="FM707" s="3"/>
      <c r="FN707" s="3"/>
      <c r="FO707" s="3"/>
      <c r="FP707" s="3"/>
      <c r="FQ707" s="3"/>
      <c r="FR707" s="3"/>
      <c r="FS707" s="3"/>
      <c r="FT707" s="3"/>
      <c r="FU707" s="3"/>
      <c r="FV707" s="3"/>
      <c r="FW707" s="3"/>
      <c r="FX707" s="3"/>
      <c r="FY707" s="3"/>
      <c r="FZ707" s="3"/>
      <c r="GA707" s="3"/>
      <c r="GB707" s="3"/>
      <c r="GC707" s="3"/>
      <c r="GD707" s="3"/>
      <c r="GE707" s="3"/>
      <c r="GF707" s="3"/>
      <c r="GG707" s="3"/>
      <c r="GH707" s="3"/>
      <c r="GI707" s="3"/>
      <c r="GJ707" s="3"/>
      <c r="GK707" s="3"/>
      <c r="GL707" s="3"/>
      <c r="GM707" s="3"/>
      <c r="GN707" s="3"/>
      <c r="GO707" s="3"/>
      <c r="GP707" s="3"/>
      <c r="GQ707" s="3"/>
      <c r="GR707" s="3"/>
      <c r="GS707" s="3"/>
      <c r="GT707" s="3"/>
      <c r="GU707" s="3"/>
      <c r="GV707" s="3"/>
      <c r="GW707" s="3"/>
      <c r="GX707" s="3"/>
      <c r="GY707" s="3"/>
      <c r="GZ707" s="3"/>
      <c r="HA707" s="3"/>
      <c r="HB707" s="3"/>
      <c r="HC707" s="3"/>
      <c r="HD707" s="3"/>
      <c r="HE707" s="3"/>
      <c r="HF707" s="3"/>
      <c r="HG707" s="3"/>
      <c r="HH707" s="3"/>
      <c r="HI707" s="3"/>
      <c r="HJ707" s="3"/>
      <c r="HK707" s="3"/>
      <c r="HL707" s="3"/>
      <c r="HM707" s="3"/>
      <c r="HN707" s="3"/>
      <c r="HO707" s="3"/>
    </row>
    <row r="708" spans="1:223" ht="27.75" customHeight="1" x14ac:dyDescent="0.2">
      <c r="A708" s="22">
        <f t="shared" si="23"/>
        <v>685</v>
      </c>
      <c r="B708" s="59" t="s">
        <v>594</v>
      </c>
      <c r="C708" s="23" t="s">
        <v>2362</v>
      </c>
      <c r="D708" s="59">
        <v>2015.9</v>
      </c>
      <c r="E708" s="62" t="s">
        <v>939</v>
      </c>
      <c r="F708" s="63">
        <v>362</v>
      </c>
      <c r="G708" s="63">
        <v>509</v>
      </c>
      <c r="H708" s="64" t="s">
        <v>189</v>
      </c>
      <c r="I708" s="65" t="s">
        <v>511</v>
      </c>
      <c r="J708" s="49"/>
    </row>
    <row r="709" spans="1:223" ht="27.75" customHeight="1" x14ac:dyDescent="0.2">
      <c r="A709" s="22">
        <f t="shared" si="23"/>
        <v>686</v>
      </c>
      <c r="B709" s="59" t="s">
        <v>769</v>
      </c>
      <c r="C709" s="23" t="s">
        <v>2362</v>
      </c>
      <c r="D709" s="59">
        <v>2016.12</v>
      </c>
      <c r="E709" s="62" t="s">
        <v>931</v>
      </c>
      <c r="F709" s="63">
        <v>368</v>
      </c>
      <c r="G709" s="63">
        <v>1251</v>
      </c>
      <c r="H709" s="78" t="s">
        <v>189</v>
      </c>
      <c r="I709" s="65" t="s">
        <v>775</v>
      </c>
      <c r="J709" s="49"/>
    </row>
    <row r="710" spans="1:223" ht="28.5" customHeight="1" x14ac:dyDescent="0.2">
      <c r="A710" s="22">
        <f t="shared" si="23"/>
        <v>687</v>
      </c>
      <c r="B710" s="29" t="s">
        <v>1384</v>
      </c>
      <c r="C710" s="23" t="s">
        <v>2362</v>
      </c>
      <c r="D710" s="29">
        <v>2017.3</v>
      </c>
      <c r="E710" s="32" t="s">
        <v>959</v>
      </c>
      <c r="F710" s="33">
        <v>271</v>
      </c>
      <c r="G710" s="33">
        <v>628</v>
      </c>
      <c r="H710" s="74" t="s">
        <v>253</v>
      </c>
      <c r="I710" s="35" t="s">
        <v>511</v>
      </c>
      <c r="J710" s="67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  <c r="DA710" s="3"/>
      <c r="DB710" s="3"/>
      <c r="DC710" s="3"/>
      <c r="DD710" s="3"/>
      <c r="DE710" s="3"/>
      <c r="DF710" s="3"/>
      <c r="DG710" s="3"/>
      <c r="DH710" s="3"/>
      <c r="DI710" s="3"/>
      <c r="DJ710" s="3"/>
      <c r="DK710" s="3"/>
      <c r="DL710" s="3"/>
      <c r="DM710" s="3"/>
      <c r="DN710" s="3"/>
      <c r="DO710" s="3"/>
      <c r="DP710" s="3"/>
      <c r="DQ710" s="3"/>
      <c r="DR710" s="3"/>
      <c r="DS710" s="3"/>
      <c r="DT710" s="3"/>
      <c r="DU710" s="3"/>
      <c r="DV710" s="3"/>
      <c r="DW710" s="3"/>
      <c r="DX710" s="3"/>
      <c r="DY710" s="3"/>
      <c r="DZ710" s="3"/>
      <c r="EA710" s="3"/>
      <c r="EB710" s="3"/>
      <c r="EC710" s="3"/>
      <c r="ED710" s="3"/>
      <c r="EE710" s="3"/>
      <c r="EF710" s="3"/>
      <c r="EG710" s="3"/>
      <c r="EH710" s="3"/>
      <c r="EI710" s="3"/>
      <c r="EJ710" s="3"/>
      <c r="EK710" s="3"/>
      <c r="EL710" s="3"/>
      <c r="EM710" s="3"/>
      <c r="EN710" s="3"/>
      <c r="EO710" s="3"/>
      <c r="EP710" s="3"/>
      <c r="EQ710" s="3"/>
      <c r="ER710" s="3"/>
      <c r="ES710" s="3"/>
      <c r="ET710" s="3"/>
      <c r="EU710" s="3"/>
      <c r="EV710" s="3"/>
      <c r="EW710" s="3"/>
      <c r="EX710" s="3"/>
      <c r="EY710" s="3"/>
      <c r="EZ710" s="3"/>
      <c r="FA710" s="3"/>
      <c r="FB710" s="3"/>
      <c r="FC710" s="3"/>
      <c r="FD710" s="3"/>
      <c r="FE710" s="3"/>
      <c r="FF710" s="3"/>
      <c r="FG710" s="3"/>
      <c r="FH710" s="3"/>
      <c r="FI710" s="3"/>
      <c r="FJ710" s="3"/>
      <c r="FK710" s="3"/>
      <c r="FL710" s="3"/>
      <c r="FM710" s="3"/>
      <c r="FN710" s="3"/>
      <c r="FO710" s="3"/>
      <c r="FP710" s="3"/>
      <c r="FQ710" s="3"/>
      <c r="FR710" s="3"/>
      <c r="FS710" s="3"/>
      <c r="FT710" s="3"/>
      <c r="FU710" s="3"/>
      <c r="FV710" s="3"/>
      <c r="FW710" s="3"/>
      <c r="FX710" s="3"/>
      <c r="FY710" s="3"/>
      <c r="FZ710" s="3"/>
      <c r="GA710" s="3"/>
      <c r="GB710" s="3"/>
      <c r="GC710" s="3"/>
      <c r="GD710" s="3"/>
      <c r="GE710" s="3"/>
      <c r="GF710" s="3"/>
      <c r="GG710" s="3"/>
      <c r="GH710" s="3"/>
      <c r="GI710" s="3"/>
      <c r="GJ710" s="3"/>
      <c r="GK710" s="3"/>
      <c r="GL710" s="3"/>
      <c r="GM710" s="3"/>
      <c r="GN710" s="3"/>
      <c r="GO710" s="3"/>
      <c r="GP710" s="3"/>
      <c r="GQ710" s="3"/>
      <c r="GR710" s="3"/>
      <c r="GS710" s="3"/>
      <c r="GT710" s="3"/>
      <c r="GU710" s="3"/>
      <c r="GV710" s="3"/>
      <c r="GW710" s="3"/>
      <c r="GX710" s="3"/>
      <c r="GY710" s="3"/>
      <c r="GZ710" s="3"/>
      <c r="HA710" s="3"/>
      <c r="HB710" s="3"/>
      <c r="HC710" s="3"/>
      <c r="HD710" s="3"/>
      <c r="HE710" s="3"/>
      <c r="HF710" s="3"/>
      <c r="HG710" s="3"/>
      <c r="HH710" s="3"/>
      <c r="HI710" s="3"/>
      <c r="HJ710" s="3"/>
      <c r="HK710" s="3"/>
      <c r="HL710" s="3"/>
      <c r="HM710" s="3"/>
      <c r="HN710" s="3"/>
      <c r="HO710" s="3"/>
    </row>
    <row r="711" spans="1:223" ht="28.5" customHeight="1" x14ac:dyDescent="0.2">
      <c r="A711" s="22">
        <f t="shared" si="23"/>
        <v>688</v>
      </c>
      <c r="B711" s="29" t="s">
        <v>1386</v>
      </c>
      <c r="C711" s="23" t="s">
        <v>2362</v>
      </c>
      <c r="D711" s="29">
        <v>2017.6</v>
      </c>
      <c r="E711" s="32" t="s">
        <v>905</v>
      </c>
      <c r="F711" s="33">
        <v>892</v>
      </c>
      <c r="G711" s="33">
        <v>2693</v>
      </c>
      <c r="H711" s="34" t="s">
        <v>180</v>
      </c>
      <c r="I711" s="35" t="s">
        <v>235</v>
      </c>
      <c r="J711" s="28" t="s">
        <v>2443</v>
      </c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  <c r="DA711" s="3"/>
      <c r="DB711" s="3"/>
      <c r="DC711" s="3"/>
      <c r="DD711" s="3"/>
      <c r="DE711" s="3"/>
      <c r="DF711" s="3"/>
      <c r="DG711" s="3"/>
      <c r="DH711" s="3"/>
      <c r="DI711" s="3"/>
      <c r="DJ711" s="3"/>
      <c r="DK711" s="3"/>
      <c r="DL711" s="3"/>
      <c r="DM711" s="3"/>
      <c r="DN711" s="3"/>
      <c r="DO711" s="3"/>
      <c r="DP711" s="3"/>
      <c r="DQ711" s="3"/>
      <c r="DR711" s="3"/>
      <c r="DS711" s="3"/>
      <c r="DT711" s="3"/>
      <c r="DU711" s="3"/>
      <c r="DV711" s="3"/>
      <c r="DW711" s="3"/>
      <c r="DX711" s="3"/>
      <c r="DY711" s="3"/>
      <c r="DZ711" s="3"/>
      <c r="EA711" s="3"/>
      <c r="EB711" s="3"/>
      <c r="EC711" s="3"/>
      <c r="ED711" s="3"/>
      <c r="EE711" s="3"/>
      <c r="EF711" s="3"/>
      <c r="EG711" s="3"/>
      <c r="EH711" s="3"/>
      <c r="EI711" s="3"/>
      <c r="EJ711" s="3"/>
      <c r="EK711" s="3"/>
      <c r="EL711" s="3"/>
      <c r="EM711" s="3"/>
      <c r="EN711" s="3"/>
      <c r="EO711" s="3"/>
      <c r="EP711" s="3"/>
      <c r="EQ711" s="3"/>
      <c r="ER711" s="3"/>
      <c r="ES711" s="3"/>
      <c r="ET711" s="3"/>
      <c r="EU711" s="3"/>
      <c r="EV711" s="3"/>
      <c r="EW711" s="3"/>
      <c r="EX711" s="3"/>
      <c r="EY711" s="3"/>
      <c r="EZ711" s="3"/>
      <c r="FA711" s="3"/>
      <c r="FB711" s="3"/>
      <c r="FC711" s="3"/>
      <c r="FD711" s="3"/>
      <c r="FE711" s="3"/>
      <c r="FF711" s="3"/>
      <c r="FG711" s="3"/>
      <c r="FH711" s="3"/>
      <c r="FI711" s="3"/>
      <c r="FJ711" s="3"/>
      <c r="FK711" s="3"/>
      <c r="FL711" s="3"/>
      <c r="FM711" s="3"/>
      <c r="FN711" s="3"/>
      <c r="FO711" s="3"/>
      <c r="FP711" s="3"/>
      <c r="FQ711" s="3"/>
      <c r="FR711" s="3"/>
      <c r="FS711" s="3"/>
      <c r="FT711" s="3"/>
      <c r="FU711" s="3"/>
      <c r="FV711" s="3"/>
      <c r="FW711" s="3"/>
      <c r="FX711" s="3"/>
      <c r="FY711" s="3"/>
      <c r="FZ711" s="3"/>
      <c r="GA711" s="3"/>
      <c r="GB711" s="3"/>
      <c r="GC711" s="3"/>
      <c r="GD711" s="3"/>
      <c r="GE711" s="3"/>
      <c r="GF711" s="3"/>
      <c r="GG711" s="3"/>
      <c r="GH711" s="3"/>
      <c r="GI711" s="3"/>
      <c r="GJ711" s="3"/>
      <c r="GK711" s="3"/>
      <c r="GL711" s="3"/>
      <c r="GM711" s="3"/>
      <c r="GN711" s="3"/>
      <c r="GO711" s="3"/>
      <c r="GP711" s="3"/>
      <c r="GQ711" s="3"/>
      <c r="GR711" s="3"/>
      <c r="GS711" s="3"/>
      <c r="GT711" s="3"/>
      <c r="GU711" s="3"/>
      <c r="GV711" s="3"/>
      <c r="GW711" s="3"/>
      <c r="GX711" s="3"/>
      <c r="GY711" s="3"/>
      <c r="GZ711" s="3"/>
      <c r="HA711" s="3"/>
      <c r="HB711" s="3"/>
      <c r="HC711" s="3"/>
      <c r="HD711" s="3"/>
      <c r="HE711" s="3"/>
      <c r="HF711" s="3"/>
      <c r="HG711" s="3"/>
      <c r="HH711" s="3"/>
      <c r="HI711" s="3"/>
      <c r="HJ711" s="3"/>
      <c r="HK711" s="3"/>
      <c r="HL711" s="3"/>
      <c r="HM711" s="3"/>
      <c r="HN711" s="3"/>
      <c r="HO711" s="3"/>
    </row>
    <row r="712" spans="1:223" ht="28.5" customHeight="1" x14ac:dyDescent="0.2">
      <c r="A712" s="22">
        <f t="shared" si="23"/>
        <v>689</v>
      </c>
      <c r="B712" s="89" t="s">
        <v>1415</v>
      </c>
      <c r="C712" s="23" t="s">
        <v>2362</v>
      </c>
      <c r="D712" s="29">
        <v>2017.12</v>
      </c>
      <c r="E712" s="90" t="s">
        <v>1416</v>
      </c>
      <c r="F712" s="33">
        <v>327</v>
      </c>
      <c r="G712" s="33">
        <v>605</v>
      </c>
      <c r="H712" s="34" t="s">
        <v>180</v>
      </c>
      <c r="I712" s="35" t="s">
        <v>235</v>
      </c>
      <c r="J712" s="28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  <c r="DA712" s="3"/>
      <c r="DB712" s="3"/>
      <c r="DC712" s="3"/>
      <c r="DD712" s="3"/>
      <c r="DE712" s="3"/>
      <c r="DF712" s="3"/>
      <c r="DG712" s="3"/>
      <c r="DH712" s="3"/>
      <c r="DI712" s="3"/>
      <c r="DJ712" s="3"/>
      <c r="DK712" s="3"/>
      <c r="DL712" s="3"/>
      <c r="DM712" s="3"/>
      <c r="DN712" s="3"/>
      <c r="DO712" s="3"/>
      <c r="DP712" s="3"/>
      <c r="DQ712" s="3"/>
      <c r="DR712" s="3"/>
      <c r="DS712" s="3"/>
      <c r="DT712" s="3"/>
      <c r="DU712" s="3"/>
      <c r="DV712" s="3"/>
      <c r="DW712" s="3"/>
      <c r="DX712" s="3"/>
      <c r="DY712" s="3"/>
      <c r="DZ712" s="3"/>
      <c r="EA712" s="3"/>
      <c r="EB712" s="3"/>
      <c r="EC712" s="3"/>
      <c r="ED712" s="3"/>
      <c r="EE712" s="3"/>
      <c r="EF712" s="3"/>
      <c r="EG712" s="3"/>
      <c r="EH712" s="3"/>
      <c r="EI712" s="3"/>
      <c r="EJ712" s="3"/>
      <c r="EK712" s="3"/>
      <c r="EL712" s="3"/>
      <c r="EM712" s="3"/>
      <c r="EN712" s="3"/>
      <c r="EO712" s="3"/>
      <c r="EP712" s="3"/>
      <c r="EQ712" s="3"/>
      <c r="ER712" s="3"/>
      <c r="ES712" s="3"/>
      <c r="ET712" s="3"/>
      <c r="EU712" s="3"/>
      <c r="EV712" s="3"/>
      <c r="EW712" s="3"/>
      <c r="EX712" s="3"/>
      <c r="EY712" s="3"/>
      <c r="EZ712" s="3"/>
      <c r="FA712" s="3"/>
      <c r="FB712" s="3"/>
      <c r="FC712" s="3"/>
      <c r="FD712" s="3"/>
      <c r="FE712" s="3"/>
      <c r="FF712" s="3"/>
      <c r="FG712" s="3"/>
      <c r="FH712" s="3"/>
      <c r="FI712" s="3"/>
      <c r="FJ712" s="3"/>
      <c r="FK712" s="3"/>
      <c r="FL712" s="3"/>
      <c r="FM712" s="3"/>
      <c r="FN712" s="3"/>
      <c r="FO712" s="3"/>
      <c r="FP712" s="3"/>
      <c r="FQ712" s="3"/>
      <c r="FR712" s="3"/>
      <c r="FS712" s="3"/>
      <c r="FT712" s="3"/>
      <c r="FU712" s="3"/>
      <c r="FV712" s="3"/>
      <c r="FW712" s="3"/>
      <c r="FX712" s="3"/>
      <c r="FY712" s="3"/>
      <c r="FZ712" s="3"/>
      <c r="GA712" s="3"/>
      <c r="GB712" s="3"/>
      <c r="GC712" s="3"/>
      <c r="GD712" s="3"/>
      <c r="GE712" s="3"/>
      <c r="GF712" s="3"/>
      <c r="GG712" s="3"/>
      <c r="GH712" s="3"/>
      <c r="GI712" s="3"/>
      <c r="GJ712" s="3"/>
      <c r="GK712" s="3"/>
      <c r="GL712" s="3"/>
      <c r="GM712" s="3"/>
      <c r="GN712" s="3"/>
      <c r="GO712" s="3"/>
      <c r="GP712" s="3"/>
      <c r="GQ712" s="3"/>
      <c r="GR712" s="3"/>
      <c r="GS712" s="3"/>
      <c r="GT712" s="3"/>
      <c r="GU712" s="3"/>
      <c r="GV712" s="3"/>
      <c r="GW712" s="3"/>
      <c r="GX712" s="3"/>
      <c r="GY712" s="3"/>
      <c r="GZ712" s="3"/>
      <c r="HA712" s="3"/>
      <c r="HB712" s="3"/>
      <c r="HC712" s="3"/>
      <c r="HD712" s="3"/>
      <c r="HE712" s="3"/>
      <c r="HF712" s="3"/>
      <c r="HG712" s="3"/>
      <c r="HH712" s="3"/>
      <c r="HI712" s="3"/>
      <c r="HJ712" s="3"/>
      <c r="HK712" s="3"/>
      <c r="HL712" s="3"/>
      <c r="HM712" s="3"/>
      <c r="HN712" s="3"/>
      <c r="HO712" s="3"/>
    </row>
    <row r="713" spans="1:223" ht="28.5" customHeight="1" x14ac:dyDescent="0.2">
      <c r="A713" s="22">
        <f t="shared" si="23"/>
        <v>690</v>
      </c>
      <c r="B713" s="29" t="s">
        <v>2083</v>
      </c>
      <c r="C713" s="23" t="s">
        <v>2362</v>
      </c>
      <c r="D713" s="29">
        <v>2020.1</v>
      </c>
      <c r="E713" s="131" t="s">
        <v>2009</v>
      </c>
      <c r="F713" s="33">
        <v>368</v>
      </c>
      <c r="G713" s="33">
        <v>665</v>
      </c>
      <c r="H713" s="102" t="s">
        <v>181</v>
      </c>
      <c r="I713" s="103" t="s">
        <v>235</v>
      </c>
      <c r="J713" s="28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  <c r="DA713" s="3"/>
      <c r="DB713" s="3"/>
      <c r="DC713" s="3"/>
      <c r="DD713" s="3"/>
      <c r="DE713" s="3"/>
      <c r="DF713" s="3"/>
      <c r="DG713" s="3"/>
      <c r="DH713" s="3"/>
      <c r="DI713" s="3"/>
      <c r="DJ713" s="3"/>
      <c r="DK713" s="3"/>
      <c r="DL713" s="3"/>
      <c r="DM713" s="3"/>
      <c r="DN713" s="3"/>
      <c r="DO713" s="3"/>
      <c r="DP713" s="3"/>
      <c r="DQ713" s="3"/>
      <c r="DR713" s="3"/>
      <c r="DS713" s="3"/>
      <c r="DT713" s="3"/>
      <c r="DU713" s="3"/>
      <c r="DV713" s="3"/>
      <c r="DW713" s="3"/>
      <c r="DX713" s="3"/>
      <c r="DY713" s="3"/>
      <c r="DZ713" s="3"/>
      <c r="EA713" s="3"/>
      <c r="EB713" s="3"/>
      <c r="EC713" s="3"/>
      <c r="ED713" s="3"/>
      <c r="EE713" s="3"/>
      <c r="EF713" s="3"/>
      <c r="EG713" s="3"/>
      <c r="EH713" s="3"/>
      <c r="EI713" s="3"/>
      <c r="EJ713" s="3"/>
      <c r="EK713" s="3"/>
      <c r="EL713" s="3"/>
      <c r="EM713" s="3"/>
      <c r="EN713" s="3"/>
      <c r="EO713" s="3"/>
      <c r="EP713" s="3"/>
      <c r="EQ713" s="3"/>
      <c r="ER713" s="3"/>
      <c r="ES713" s="3"/>
      <c r="ET713" s="3"/>
      <c r="EU713" s="3"/>
      <c r="EV713" s="3"/>
      <c r="EW713" s="3"/>
      <c r="EX713" s="3"/>
      <c r="EY713" s="3"/>
      <c r="EZ713" s="3"/>
      <c r="FA713" s="3"/>
      <c r="FB713" s="3"/>
      <c r="FC713" s="3"/>
      <c r="FD713" s="3"/>
      <c r="FE713" s="3"/>
      <c r="FF713" s="3"/>
      <c r="FG713" s="3"/>
      <c r="FH713" s="3"/>
      <c r="FI713" s="3"/>
      <c r="FJ713" s="3"/>
      <c r="FK713" s="3"/>
      <c r="FL713" s="3"/>
      <c r="FM713" s="3"/>
      <c r="FN713" s="3"/>
      <c r="FO713" s="3"/>
      <c r="FP713" s="3"/>
      <c r="FQ713" s="3"/>
      <c r="FR713" s="3"/>
      <c r="FS713" s="3"/>
      <c r="FT713" s="3"/>
      <c r="FU713" s="3"/>
      <c r="FV713" s="3"/>
      <c r="FW713" s="3"/>
      <c r="FX713" s="3"/>
      <c r="FY713" s="3"/>
      <c r="FZ713" s="3"/>
      <c r="GA713" s="3"/>
      <c r="GB713" s="3"/>
      <c r="GC713" s="3"/>
      <c r="GD713" s="3"/>
      <c r="GE713" s="3"/>
      <c r="GF713" s="3"/>
      <c r="GG713" s="3"/>
      <c r="GH713" s="3"/>
      <c r="GI713" s="3"/>
      <c r="GJ713" s="3"/>
      <c r="GK713" s="3"/>
      <c r="GL713" s="3"/>
      <c r="GM713" s="3"/>
      <c r="GN713" s="3"/>
      <c r="GO713" s="3"/>
      <c r="GP713" s="3"/>
      <c r="GQ713" s="3"/>
      <c r="GR713" s="3"/>
      <c r="GS713" s="3"/>
      <c r="GT713" s="3"/>
      <c r="GU713" s="3"/>
      <c r="GV713" s="3"/>
      <c r="GW713" s="3"/>
      <c r="GX713" s="3"/>
      <c r="GY713" s="3"/>
      <c r="GZ713" s="3"/>
      <c r="HA713" s="3"/>
      <c r="HB713" s="3"/>
      <c r="HC713" s="3"/>
      <c r="HD713" s="3"/>
      <c r="HE713" s="3"/>
      <c r="HF713" s="3"/>
      <c r="HG713" s="3"/>
      <c r="HH713" s="3"/>
      <c r="HI713" s="3"/>
      <c r="HJ713" s="3"/>
      <c r="HK713" s="3"/>
      <c r="HL713" s="3"/>
      <c r="HM713" s="3"/>
      <c r="HN713" s="3"/>
      <c r="HO713" s="3"/>
    </row>
    <row r="714" spans="1:223" ht="27.6" customHeight="1" x14ac:dyDescent="0.2">
      <c r="A714" s="145">
        <f t="shared" ref="A714" si="24">ROW()-4</f>
        <v>710</v>
      </c>
      <c r="B714" s="59" t="s">
        <v>2361</v>
      </c>
      <c r="C714" s="108" t="s">
        <v>2362</v>
      </c>
      <c r="D714" s="59">
        <v>2020.5</v>
      </c>
      <c r="E714" s="109" t="s">
        <v>2363</v>
      </c>
      <c r="F714" s="63">
        <v>467</v>
      </c>
      <c r="G714" s="63">
        <v>1037</v>
      </c>
      <c r="H714" s="111" t="s">
        <v>236</v>
      </c>
      <c r="I714" s="107" t="s">
        <v>235</v>
      </c>
      <c r="J714" s="28" t="s">
        <v>2443</v>
      </c>
    </row>
    <row r="715" spans="1:223" s="4" customFormat="1" ht="28.5" customHeight="1" x14ac:dyDescent="0.2">
      <c r="A715" s="330" t="s">
        <v>2287</v>
      </c>
      <c r="B715" s="331"/>
      <c r="C715" s="331"/>
      <c r="D715" s="331"/>
      <c r="E715" s="331"/>
      <c r="F715" s="331"/>
      <c r="G715" s="331"/>
      <c r="H715" s="331"/>
      <c r="I715" s="331"/>
      <c r="J715" s="332"/>
    </row>
    <row r="716" spans="1:223" s="4" customFormat="1" ht="28.5" customHeight="1" x14ac:dyDescent="0.2">
      <c r="A716" s="22">
        <f>ROW()-24</f>
        <v>692</v>
      </c>
      <c r="B716" s="23" t="s">
        <v>222</v>
      </c>
      <c r="C716" s="29" t="s">
        <v>2122</v>
      </c>
      <c r="D716" s="23">
        <v>2012.9</v>
      </c>
      <c r="E716" s="24" t="s">
        <v>968</v>
      </c>
      <c r="F716" s="25">
        <v>619</v>
      </c>
      <c r="G716" s="25">
        <v>1276</v>
      </c>
      <c r="H716" s="30" t="s">
        <v>236</v>
      </c>
      <c r="I716" s="27" t="s">
        <v>235</v>
      </c>
      <c r="J716" s="28"/>
    </row>
    <row r="717" spans="1:223" s="2" customFormat="1" ht="28.5" customHeight="1" x14ac:dyDescent="0.2">
      <c r="A717" s="22">
        <f t="shared" ref="A717:A720" si="25">ROW()-24</f>
        <v>693</v>
      </c>
      <c r="B717" s="29" t="s">
        <v>430</v>
      </c>
      <c r="C717" s="29" t="s">
        <v>2122</v>
      </c>
      <c r="D717" s="29">
        <v>2014.4</v>
      </c>
      <c r="E717" s="57" t="s">
        <v>1035</v>
      </c>
      <c r="F717" s="58">
        <v>1161</v>
      </c>
      <c r="G717" s="25">
        <v>1425</v>
      </c>
      <c r="H717" s="30" t="s">
        <v>6</v>
      </c>
      <c r="I717" s="27" t="s">
        <v>235</v>
      </c>
      <c r="J717" s="28"/>
    </row>
    <row r="718" spans="1:223" s="2" customFormat="1" ht="28.5" customHeight="1" x14ac:dyDescent="0.2">
      <c r="A718" s="22">
        <f t="shared" si="25"/>
        <v>694</v>
      </c>
      <c r="B718" s="29" t="s">
        <v>617</v>
      </c>
      <c r="C718" s="29" t="s">
        <v>2122</v>
      </c>
      <c r="D718" s="29">
        <v>2015.11</v>
      </c>
      <c r="E718" s="32" t="s">
        <v>941</v>
      </c>
      <c r="F718" s="33">
        <v>517</v>
      </c>
      <c r="G718" s="33">
        <v>1101</v>
      </c>
      <c r="H718" s="34" t="s">
        <v>189</v>
      </c>
      <c r="I718" s="35" t="s">
        <v>235</v>
      </c>
      <c r="J718" s="28"/>
    </row>
    <row r="719" spans="1:223" s="2" customFormat="1" ht="28.5" customHeight="1" x14ac:dyDescent="0.2">
      <c r="A719" s="22">
        <f t="shared" si="25"/>
        <v>695</v>
      </c>
      <c r="B719" s="29" t="s">
        <v>828</v>
      </c>
      <c r="C719" s="29" t="s">
        <v>2122</v>
      </c>
      <c r="D719" s="29">
        <v>2017.5</v>
      </c>
      <c r="E719" s="32" t="s">
        <v>922</v>
      </c>
      <c r="F719" s="33">
        <v>384</v>
      </c>
      <c r="G719" s="33">
        <v>888</v>
      </c>
      <c r="H719" s="34" t="s">
        <v>189</v>
      </c>
      <c r="I719" s="73" t="s">
        <v>235</v>
      </c>
      <c r="J719" s="50"/>
    </row>
    <row r="720" spans="1:223" s="2" customFormat="1" ht="28.5" customHeight="1" x14ac:dyDescent="0.2">
      <c r="A720" s="22">
        <f t="shared" si="25"/>
        <v>696</v>
      </c>
      <c r="B720" s="89" t="s">
        <v>1403</v>
      </c>
      <c r="C720" s="29" t="s">
        <v>2122</v>
      </c>
      <c r="D720" s="29">
        <v>2017.11</v>
      </c>
      <c r="E720" s="32" t="s">
        <v>1412</v>
      </c>
      <c r="F720" s="33">
        <v>500</v>
      </c>
      <c r="G720" s="33">
        <v>1162</v>
      </c>
      <c r="H720" s="34" t="s">
        <v>180</v>
      </c>
      <c r="I720" s="35" t="s">
        <v>235</v>
      </c>
      <c r="J720" s="50"/>
    </row>
    <row r="721" spans="1:238" s="3" customFormat="1" ht="28.5" customHeight="1" x14ac:dyDescent="0.2">
      <c r="A721" s="330" t="s">
        <v>2297</v>
      </c>
      <c r="B721" s="331"/>
      <c r="C721" s="331"/>
      <c r="D721" s="331"/>
      <c r="E721" s="331"/>
      <c r="F721" s="331"/>
      <c r="G721" s="331"/>
      <c r="H721" s="331"/>
      <c r="I721" s="331"/>
      <c r="J721" s="332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  <c r="DC721" s="10"/>
      <c r="DD721" s="10"/>
      <c r="DE721" s="10"/>
      <c r="DF721" s="10"/>
      <c r="DG721" s="10"/>
      <c r="DH721" s="10"/>
      <c r="DI721" s="10"/>
      <c r="DJ721" s="10"/>
      <c r="DK721" s="10"/>
      <c r="DL721" s="10"/>
      <c r="DM721" s="10"/>
      <c r="DN721" s="10"/>
      <c r="DO721" s="10"/>
      <c r="DP721" s="10"/>
      <c r="DQ721" s="10"/>
      <c r="DR721" s="10"/>
      <c r="DS721" s="10"/>
      <c r="DT721" s="10"/>
      <c r="DU721" s="10"/>
      <c r="DV721" s="10"/>
      <c r="DW721" s="10"/>
      <c r="DX721" s="10"/>
      <c r="DY721" s="10"/>
      <c r="DZ721" s="10"/>
      <c r="EA721" s="10"/>
      <c r="EB721" s="10"/>
      <c r="EC721" s="10"/>
      <c r="ED721" s="10"/>
      <c r="EE721" s="10"/>
      <c r="EF721" s="10"/>
      <c r="EG721" s="10"/>
      <c r="EH721" s="10"/>
      <c r="EI721" s="10"/>
      <c r="EJ721" s="10"/>
      <c r="EK721" s="10"/>
      <c r="EL721" s="10"/>
      <c r="EM721" s="10"/>
      <c r="EN721" s="10"/>
      <c r="EO721" s="10"/>
      <c r="EP721" s="10"/>
      <c r="EQ721" s="10"/>
      <c r="ER721" s="10"/>
      <c r="ES721" s="10"/>
      <c r="ET721" s="10"/>
      <c r="EU721" s="10"/>
      <c r="EV721" s="10"/>
      <c r="EW721" s="10"/>
      <c r="EX721" s="10"/>
      <c r="EY721" s="10"/>
      <c r="EZ721" s="10"/>
      <c r="FA721" s="10"/>
      <c r="FB721" s="10"/>
      <c r="FC721" s="10"/>
      <c r="FD721" s="10"/>
      <c r="FE721" s="10"/>
      <c r="FF721" s="10"/>
      <c r="FG721" s="10"/>
      <c r="FH721" s="10"/>
      <c r="FI721" s="10"/>
      <c r="FJ721" s="10"/>
      <c r="FK721" s="10"/>
      <c r="FL721" s="10"/>
      <c r="FM721" s="10"/>
      <c r="FN721" s="10"/>
      <c r="FO721" s="10"/>
      <c r="FP721" s="10"/>
      <c r="FQ721" s="10"/>
      <c r="FR721" s="10"/>
      <c r="FS721" s="10"/>
      <c r="FT721" s="10"/>
      <c r="FU721" s="10"/>
      <c r="FV721" s="10"/>
      <c r="FW721" s="10"/>
      <c r="FX721" s="10"/>
      <c r="FY721" s="10"/>
      <c r="FZ721" s="10"/>
      <c r="GA721" s="10"/>
      <c r="GB721" s="10"/>
      <c r="GC721" s="10"/>
      <c r="GD721" s="10"/>
      <c r="GE721" s="10"/>
      <c r="GF721" s="10"/>
      <c r="GG721" s="10"/>
      <c r="GH721" s="10"/>
      <c r="GI721" s="10"/>
      <c r="GJ721" s="10"/>
      <c r="GK721" s="10"/>
      <c r="GL721" s="10"/>
      <c r="GM721" s="10"/>
      <c r="GN721" s="10"/>
      <c r="GO721" s="10"/>
      <c r="GP721" s="10"/>
      <c r="GQ721" s="10"/>
      <c r="GR721" s="10"/>
      <c r="GS721" s="10"/>
      <c r="GT721" s="10"/>
      <c r="GU721" s="10"/>
      <c r="GV721" s="10"/>
      <c r="GW721" s="10"/>
      <c r="GX721" s="10"/>
      <c r="GY721" s="10"/>
      <c r="GZ721" s="10"/>
      <c r="HA721" s="10"/>
      <c r="HB721" s="10"/>
      <c r="HC721" s="10"/>
      <c r="HD721" s="10"/>
      <c r="HE721" s="10"/>
      <c r="HF721" s="10"/>
      <c r="HG721" s="10"/>
      <c r="HH721" s="10"/>
      <c r="HI721" s="10"/>
      <c r="HJ721" s="10"/>
      <c r="HK721" s="10"/>
      <c r="HL721" s="10"/>
      <c r="HM721" s="10"/>
      <c r="HN721" s="10"/>
      <c r="HO721" s="10"/>
    </row>
    <row r="722" spans="1:238" s="5" customFormat="1" ht="28.5" customHeight="1" x14ac:dyDescent="0.2">
      <c r="A722" s="22">
        <f>ROW()-25</f>
        <v>697</v>
      </c>
      <c r="B722" s="29" t="s">
        <v>1348</v>
      </c>
      <c r="C722" s="29" t="s">
        <v>2096</v>
      </c>
      <c r="D722" s="29">
        <v>2006.4</v>
      </c>
      <c r="E722" s="32" t="s">
        <v>946</v>
      </c>
      <c r="F722" s="33">
        <v>5450</v>
      </c>
      <c r="G722" s="33">
        <v>2840</v>
      </c>
      <c r="H722" s="34" t="s">
        <v>6</v>
      </c>
      <c r="I722" s="35" t="s">
        <v>235</v>
      </c>
      <c r="J722" s="61"/>
    </row>
    <row r="723" spans="1:238" s="3" customFormat="1" ht="28.5" customHeight="1" x14ac:dyDescent="0.2">
      <c r="A723" s="22">
        <f t="shared" ref="A723:A767" si="26">ROW()-25</f>
        <v>698</v>
      </c>
      <c r="B723" s="29" t="s">
        <v>15</v>
      </c>
      <c r="C723" s="29" t="s">
        <v>2096</v>
      </c>
      <c r="D723" s="29">
        <v>2006.9</v>
      </c>
      <c r="E723" s="32" t="s">
        <v>1235</v>
      </c>
      <c r="F723" s="33">
        <v>30100</v>
      </c>
      <c r="G723" s="33">
        <v>49666</v>
      </c>
      <c r="H723" s="34" t="s">
        <v>6</v>
      </c>
      <c r="I723" s="35" t="s">
        <v>235</v>
      </c>
      <c r="J723" s="5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  <c r="CW723" s="10"/>
      <c r="CX723" s="10"/>
      <c r="CY723" s="10"/>
      <c r="CZ723" s="10"/>
      <c r="DA723" s="10"/>
      <c r="DB723" s="10"/>
      <c r="DC723" s="10"/>
      <c r="DD723" s="10"/>
      <c r="DE723" s="10"/>
      <c r="DF723" s="10"/>
      <c r="DG723" s="10"/>
      <c r="DH723" s="10"/>
      <c r="DI723" s="10"/>
      <c r="DJ723" s="10"/>
      <c r="DK723" s="10"/>
      <c r="DL723" s="10"/>
      <c r="DM723" s="10"/>
      <c r="DN723" s="10"/>
      <c r="DO723" s="10"/>
      <c r="DP723" s="10"/>
      <c r="DQ723" s="10"/>
      <c r="DR723" s="10"/>
      <c r="DS723" s="10"/>
      <c r="DT723" s="10"/>
      <c r="DU723" s="10"/>
      <c r="DV723" s="10"/>
      <c r="DW723" s="10"/>
      <c r="DX723" s="10"/>
      <c r="DY723" s="10"/>
      <c r="DZ723" s="10"/>
      <c r="EA723" s="10"/>
      <c r="EB723" s="10"/>
      <c r="EC723" s="10"/>
      <c r="ED723" s="10"/>
      <c r="EE723" s="10"/>
      <c r="EF723" s="10"/>
      <c r="EG723" s="10"/>
      <c r="EH723" s="10"/>
      <c r="EI723" s="10"/>
      <c r="EJ723" s="10"/>
      <c r="EK723" s="10"/>
      <c r="EL723" s="10"/>
      <c r="EM723" s="10"/>
      <c r="EN723" s="10"/>
      <c r="EO723" s="10"/>
      <c r="EP723" s="10"/>
      <c r="EQ723" s="10"/>
      <c r="ER723" s="10"/>
      <c r="ES723" s="10"/>
      <c r="ET723" s="10"/>
      <c r="EU723" s="10"/>
      <c r="EV723" s="10"/>
      <c r="EW723" s="10"/>
      <c r="EX723" s="10"/>
      <c r="EY723" s="10"/>
      <c r="EZ723" s="10"/>
      <c r="FA723" s="10"/>
      <c r="FB723" s="10"/>
      <c r="FC723" s="10"/>
      <c r="FD723" s="10"/>
      <c r="FE723" s="10"/>
      <c r="FF723" s="10"/>
      <c r="FG723" s="10"/>
      <c r="FH723" s="10"/>
      <c r="FI723" s="10"/>
      <c r="FJ723" s="10"/>
      <c r="FK723" s="10"/>
      <c r="FL723" s="10"/>
      <c r="FM723" s="10"/>
      <c r="FN723" s="10"/>
      <c r="FO723" s="10"/>
      <c r="FP723" s="10"/>
      <c r="FQ723" s="10"/>
      <c r="FR723" s="10"/>
      <c r="FS723" s="10"/>
      <c r="FT723" s="10"/>
      <c r="FU723" s="10"/>
      <c r="FV723" s="10"/>
      <c r="FW723" s="10"/>
      <c r="FX723" s="10"/>
      <c r="FY723" s="10"/>
      <c r="FZ723" s="10"/>
      <c r="GA723" s="10"/>
      <c r="GB723" s="10"/>
      <c r="GC723" s="10"/>
      <c r="GD723" s="10"/>
      <c r="GE723" s="10"/>
      <c r="GF723" s="10"/>
      <c r="GG723" s="10"/>
      <c r="GH723" s="10"/>
      <c r="GI723" s="10"/>
      <c r="GJ723" s="10"/>
      <c r="GK723" s="10"/>
      <c r="GL723" s="10"/>
      <c r="GM723" s="10"/>
      <c r="GN723" s="10"/>
      <c r="GO723" s="10"/>
      <c r="GP723" s="10"/>
      <c r="GQ723" s="10"/>
      <c r="GR723" s="10"/>
      <c r="GS723" s="10"/>
      <c r="GT723" s="10"/>
      <c r="GU723" s="10"/>
      <c r="GV723" s="10"/>
      <c r="GW723" s="10"/>
      <c r="GX723" s="10"/>
      <c r="GY723" s="10"/>
      <c r="GZ723" s="10"/>
      <c r="HA723" s="10"/>
      <c r="HB723" s="10"/>
      <c r="HC723" s="10"/>
      <c r="HD723" s="10"/>
      <c r="HE723" s="10"/>
      <c r="HF723" s="10"/>
      <c r="HG723" s="10"/>
      <c r="HH723" s="10"/>
      <c r="HI723" s="10"/>
      <c r="HJ723" s="10"/>
      <c r="HK723" s="10"/>
      <c r="HL723" s="10"/>
      <c r="HM723" s="10"/>
      <c r="HN723" s="10"/>
      <c r="HO723" s="10"/>
    </row>
    <row r="724" spans="1:238" s="3" customFormat="1" ht="28.2" customHeight="1" x14ac:dyDescent="0.2">
      <c r="A724" s="22">
        <f t="shared" si="26"/>
        <v>699</v>
      </c>
      <c r="B724" s="29" t="s">
        <v>30</v>
      </c>
      <c r="C724" s="29" t="s">
        <v>2096</v>
      </c>
      <c r="D724" s="31">
        <v>2007.1</v>
      </c>
      <c r="E724" s="32" t="s">
        <v>1046</v>
      </c>
      <c r="F724" s="33">
        <v>22452</v>
      </c>
      <c r="G724" s="33">
        <v>41751</v>
      </c>
      <c r="H724" s="34" t="s">
        <v>6</v>
      </c>
      <c r="I724" s="35" t="s">
        <v>235</v>
      </c>
      <c r="J724" s="5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  <c r="CW724" s="10"/>
      <c r="CX724" s="10"/>
      <c r="CY724" s="10"/>
      <c r="CZ724" s="10"/>
      <c r="DA724" s="10"/>
      <c r="DB724" s="10"/>
      <c r="DC724" s="10"/>
      <c r="DD724" s="10"/>
      <c r="DE724" s="10"/>
      <c r="DF724" s="10"/>
      <c r="DG724" s="10"/>
      <c r="DH724" s="10"/>
      <c r="DI724" s="10"/>
      <c r="DJ724" s="10"/>
      <c r="DK724" s="10"/>
      <c r="DL724" s="10"/>
      <c r="DM724" s="10"/>
      <c r="DN724" s="10"/>
      <c r="DO724" s="10"/>
      <c r="DP724" s="10"/>
      <c r="DQ724" s="10"/>
      <c r="DR724" s="10"/>
      <c r="DS724" s="10"/>
      <c r="DT724" s="10"/>
      <c r="DU724" s="10"/>
      <c r="DV724" s="10"/>
      <c r="DW724" s="10"/>
      <c r="DX724" s="10"/>
      <c r="DY724" s="10"/>
      <c r="DZ724" s="10"/>
      <c r="EA724" s="10"/>
      <c r="EB724" s="10"/>
      <c r="EC724" s="10"/>
      <c r="ED724" s="10"/>
      <c r="EE724" s="10"/>
      <c r="EF724" s="10"/>
      <c r="EG724" s="10"/>
      <c r="EH724" s="10"/>
      <c r="EI724" s="10"/>
      <c r="EJ724" s="10"/>
      <c r="EK724" s="10"/>
      <c r="EL724" s="10"/>
      <c r="EM724" s="10"/>
      <c r="EN724" s="10"/>
      <c r="EO724" s="10"/>
      <c r="EP724" s="10"/>
      <c r="EQ724" s="10"/>
      <c r="ER724" s="10"/>
      <c r="ES724" s="10"/>
      <c r="ET724" s="10"/>
      <c r="EU724" s="10"/>
      <c r="EV724" s="10"/>
      <c r="EW724" s="10"/>
      <c r="EX724" s="10"/>
      <c r="EY724" s="10"/>
      <c r="EZ724" s="10"/>
      <c r="FA724" s="10"/>
      <c r="FB724" s="10"/>
      <c r="FC724" s="10"/>
      <c r="FD724" s="10"/>
      <c r="FE724" s="10"/>
      <c r="FF724" s="10"/>
      <c r="FG724" s="10"/>
      <c r="FH724" s="10"/>
      <c r="FI724" s="10"/>
      <c r="FJ724" s="10"/>
      <c r="FK724" s="10"/>
      <c r="FL724" s="10"/>
      <c r="FM724" s="10"/>
      <c r="FN724" s="10"/>
      <c r="FO724" s="10"/>
      <c r="FP724" s="10"/>
      <c r="FQ724" s="10"/>
      <c r="FR724" s="10"/>
      <c r="FS724" s="10"/>
      <c r="FT724" s="10"/>
      <c r="FU724" s="10"/>
      <c r="FV724" s="10"/>
      <c r="FW724" s="10"/>
      <c r="FX724" s="10"/>
      <c r="FY724" s="10"/>
      <c r="FZ724" s="10"/>
      <c r="GA724" s="10"/>
      <c r="GB724" s="10"/>
      <c r="GC724" s="10"/>
      <c r="GD724" s="10"/>
      <c r="GE724" s="10"/>
      <c r="GF724" s="10"/>
      <c r="GG724" s="10"/>
      <c r="GH724" s="10"/>
      <c r="GI724" s="10"/>
      <c r="GJ724" s="10"/>
      <c r="GK724" s="10"/>
      <c r="GL724" s="10"/>
      <c r="GM724" s="10"/>
      <c r="GN724" s="10"/>
      <c r="GO724" s="10"/>
      <c r="GP724" s="10"/>
      <c r="GQ724" s="10"/>
      <c r="GR724" s="10"/>
      <c r="GS724" s="10"/>
      <c r="GT724" s="10"/>
      <c r="GU724" s="10"/>
      <c r="GV724" s="10"/>
      <c r="GW724" s="10"/>
      <c r="GX724" s="10"/>
      <c r="GY724" s="10"/>
      <c r="GZ724" s="10"/>
      <c r="HA724" s="10"/>
      <c r="HB724" s="10"/>
      <c r="HC724" s="10"/>
      <c r="HD724" s="10"/>
      <c r="HE724" s="10"/>
      <c r="HF724" s="10"/>
      <c r="HG724" s="10"/>
      <c r="HH724" s="10"/>
      <c r="HI724" s="10"/>
      <c r="HJ724" s="10"/>
      <c r="HK724" s="10"/>
      <c r="HL724" s="10"/>
      <c r="HM724" s="10"/>
      <c r="HN724" s="10"/>
      <c r="HO724" s="10"/>
    </row>
    <row r="725" spans="1:238" s="5" customFormat="1" ht="28.2" customHeight="1" x14ac:dyDescent="0.2">
      <c r="A725" s="22">
        <f t="shared" si="26"/>
        <v>700</v>
      </c>
      <c r="B725" s="29" t="s">
        <v>35</v>
      </c>
      <c r="C725" s="29" t="s">
        <v>2096</v>
      </c>
      <c r="D725" s="29">
        <v>2007.12</v>
      </c>
      <c r="E725" s="32" t="s">
        <v>1289</v>
      </c>
      <c r="F725" s="33">
        <v>856</v>
      </c>
      <c r="G725" s="33">
        <v>1113</v>
      </c>
      <c r="H725" s="34" t="s">
        <v>8</v>
      </c>
      <c r="I725" s="35" t="s">
        <v>235</v>
      </c>
      <c r="J725" s="61"/>
    </row>
    <row r="726" spans="1:238" s="3" customFormat="1" ht="28.5" customHeight="1" x14ac:dyDescent="0.2">
      <c r="A726" s="22">
        <f t="shared" si="26"/>
        <v>701</v>
      </c>
      <c r="B726" s="29" t="s">
        <v>198</v>
      </c>
      <c r="C726" s="29" t="s">
        <v>2096</v>
      </c>
      <c r="D726" s="29">
        <v>2009.4</v>
      </c>
      <c r="E726" s="32" t="s">
        <v>1261</v>
      </c>
      <c r="F726" s="33">
        <v>5459</v>
      </c>
      <c r="G726" s="33">
        <v>9511</v>
      </c>
      <c r="H726" s="274" t="s">
        <v>6</v>
      </c>
      <c r="I726" s="35" t="s">
        <v>235</v>
      </c>
      <c r="J726" s="5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  <c r="DC726" s="10"/>
      <c r="DD726" s="10"/>
      <c r="DE726" s="10"/>
      <c r="DF726" s="10"/>
      <c r="DG726" s="10"/>
      <c r="DH726" s="10"/>
      <c r="DI726" s="10"/>
      <c r="DJ726" s="10"/>
      <c r="DK726" s="10"/>
      <c r="DL726" s="10"/>
      <c r="DM726" s="10"/>
      <c r="DN726" s="10"/>
      <c r="DO726" s="10"/>
      <c r="DP726" s="10"/>
      <c r="DQ726" s="10"/>
      <c r="DR726" s="10"/>
      <c r="DS726" s="10"/>
      <c r="DT726" s="10"/>
      <c r="DU726" s="10"/>
      <c r="DV726" s="10"/>
      <c r="DW726" s="10"/>
      <c r="DX726" s="10"/>
      <c r="DY726" s="10"/>
      <c r="DZ726" s="10"/>
      <c r="EA726" s="10"/>
      <c r="EB726" s="10"/>
      <c r="EC726" s="10"/>
      <c r="ED726" s="10"/>
      <c r="EE726" s="10"/>
      <c r="EF726" s="10"/>
      <c r="EG726" s="10"/>
      <c r="EH726" s="10"/>
      <c r="EI726" s="10"/>
      <c r="EJ726" s="10"/>
      <c r="EK726" s="10"/>
      <c r="EL726" s="10"/>
      <c r="EM726" s="10"/>
      <c r="EN726" s="10"/>
      <c r="EO726" s="10"/>
      <c r="EP726" s="10"/>
      <c r="EQ726" s="10"/>
      <c r="ER726" s="10"/>
      <c r="ES726" s="10"/>
      <c r="ET726" s="10"/>
      <c r="EU726" s="10"/>
      <c r="EV726" s="10"/>
      <c r="EW726" s="10"/>
      <c r="EX726" s="10"/>
      <c r="EY726" s="10"/>
      <c r="EZ726" s="10"/>
      <c r="FA726" s="10"/>
      <c r="FB726" s="10"/>
      <c r="FC726" s="10"/>
      <c r="FD726" s="10"/>
      <c r="FE726" s="10"/>
      <c r="FF726" s="10"/>
      <c r="FG726" s="10"/>
      <c r="FH726" s="10"/>
      <c r="FI726" s="10"/>
      <c r="FJ726" s="10"/>
      <c r="FK726" s="10"/>
      <c r="FL726" s="10"/>
      <c r="FM726" s="10"/>
      <c r="FN726" s="10"/>
      <c r="FO726" s="10"/>
      <c r="FP726" s="10"/>
      <c r="FQ726" s="10"/>
      <c r="FR726" s="10"/>
      <c r="FS726" s="10"/>
      <c r="FT726" s="10"/>
      <c r="FU726" s="10"/>
      <c r="FV726" s="10"/>
      <c r="FW726" s="10"/>
      <c r="FX726" s="10"/>
      <c r="FY726" s="10"/>
      <c r="FZ726" s="10"/>
      <c r="GA726" s="10"/>
      <c r="GB726" s="10"/>
      <c r="GC726" s="10"/>
      <c r="GD726" s="10"/>
      <c r="GE726" s="10"/>
      <c r="GF726" s="10"/>
      <c r="GG726" s="10"/>
      <c r="GH726" s="10"/>
      <c r="GI726" s="10"/>
      <c r="GJ726" s="10"/>
      <c r="GK726" s="10"/>
      <c r="GL726" s="10"/>
      <c r="GM726" s="10"/>
      <c r="GN726" s="10"/>
      <c r="GO726" s="10"/>
      <c r="GP726" s="10"/>
      <c r="GQ726" s="10"/>
      <c r="GR726" s="10"/>
      <c r="GS726" s="10"/>
      <c r="GT726" s="10"/>
      <c r="GU726" s="10"/>
      <c r="GV726" s="10"/>
      <c r="GW726" s="10"/>
      <c r="GX726" s="10"/>
      <c r="GY726" s="10"/>
      <c r="GZ726" s="10"/>
      <c r="HA726" s="10"/>
      <c r="HB726" s="10"/>
      <c r="HC726" s="10"/>
      <c r="HD726" s="10"/>
      <c r="HE726" s="10"/>
      <c r="HF726" s="10"/>
      <c r="HG726" s="10"/>
      <c r="HH726" s="10"/>
      <c r="HI726" s="10"/>
      <c r="HJ726" s="10"/>
      <c r="HK726" s="10"/>
      <c r="HL726" s="10"/>
      <c r="HM726" s="10"/>
      <c r="HN726" s="10"/>
      <c r="HO726" s="10"/>
    </row>
    <row r="727" spans="1:238" s="3" customFormat="1" ht="28.2" customHeight="1" x14ac:dyDescent="0.2">
      <c r="A727" s="22">
        <f t="shared" si="26"/>
        <v>702</v>
      </c>
      <c r="B727" s="29" t="s">
        <v>67</v>
      </c>
      <c r="C727" s="29" t="s">
        <v>2096</v>
      </c>
      <c r="D727" s="29">
        <v>2009.4</v>
      </c>
      <c r="E727" s="32" t="s">
        <v>1262</v>
      </c>
      <c r="F727" s="33">
        <v>2630</v>
      </c>
      <c r="G727" s="33">
        <v>6602</v>
      </c>
      <c r="H727" s="274" t="s">
        <v>6</v>
      </c>
      <c r="I727" s="35" t="s">
        <v>235</v>
      </c>
      <c r="J727" s="49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  <c r="DD727" s="10"/>
      <c r="DE727" s="10"/>
      <c r="DF727" s="10"/>
      <c r="DG727" s="10"/>
      <c r="DH727" s="10"/>
      <c r="DI727" s="10"/>
      <c r="DJ727" s="10"/>
      <c r="DK727" s="10"/>
      <c r="DL727" s="10"/>
      <c r="DM727" s="10"/>
      <c r="DN727" s="10"/>
      <c r="DO727" s="10"/>
      <c r="DP727" s="10"/>
      <c r="DQ727" s="10"/>
      <c r="DR727" s="10"/>
      <c r="DS727" s="10"/>
      <c r="DT727" s="10"/>
      <c r="DU727" s="10"/>
      <c r="DV727" s="10"/>
      <c r="DW727" s="10"/>
      <c r="DX727" s="10"/>
      <c r="DY727" s="10"/>
      <c r="DZ727" s="10"/>
      <c r="EA727" s="10"/>
      <c r="EB727" s="10"/>
      <c r="EC727" s="10"/>
      <c r="ED727" s="10"/>
      <c r="EE727" s="10"/>
      <c r="EF727" s="10"/>
      <c r="EG727" s="10"/>
      <c r="EH727" s="10"/>
      <c r="EI727" s="10"/>
      <c r="EJ727" s="10"/>
      <c r="EK727" s="10"/>
      <c r="EL727" s="10"/>
      <c r="EM727" s="10"/>
      <c r="EN727" s="10"/>
      <c r="EO727" s="10"/>
      <c r="EP727" s="10"/>
      <c r="EQ727" s="10"/>
      <c r="ER727" s="10"/>
      <c r="ES727" s="10"/>
      <c r="ET727" s="10"/>
      <c r="EU727" s="10"/>
      <c r="EV727" s="10"/>
      <c r="EW727" s="10"/>
      <c r="EX727" s="10"/>
      <c r="EY727" s="10"/>
      <c r="EZ727" s="10"/>
      <c r="FA727" s="10"/>
      <c r="FB727" s="10"/>
      <c r="FC727" s="10"/>
      <c r="FD727" s="10"/>
      <c r="FE727" s="10"/>
      <c r="FF727" s="10"/>
      <c r="FG727" s="10"/>
      <c r="FH727" s="10"/>
      <c r="FI727" s="10"/>
      <c r="FJ727" s="10"/>
      <c r="FK727" s="10"/>
      <c r="FL727" s="10"/>
      <c r="FM727" s="10"/>
      <c r="FN727" s="10"/>
      <c r="FO727" s="10"/>
      <c r="FP727" s="10"/>
      <c r="FQ727" s="10"/>
      <c r="FR727" s="10"/>
      <c r="FS727" s="10"/>
      <c r="FT727" s="10"/>
      <c r="FU727" s="10"/>
      <c r="FV727" s="10"/>
      <c r="FW727" s="10"/>
      <c r="FX727" s="10"/>
      <c r="FY727" s="10"/>
      <c r="FZ727" s="10"/>
      <c r="GA727" s="10"/>
      <c r="GB727" s="10"/>
      <c r="GC727" s="10"/>
      <c r="GD727" s="10"/>
      <c r="GE727" s="10"/>
      <c r="GF727" s="10"/>
      <c r="GG727" s="10"/>
      <c r="GH727" s="10"/>
      <c r="GI727" s="10"/>
      <c r="GJ727" s="10"/>
      <c r="GK727" s="10"/>
      <c r="GL727" s="10"/>
      <c r="GM727" s="10"/>
      <c r="GN727" s="10"/>
      <c r="GO727" s="10"/>
      <c r="GP727" s="10"/>
      <c r="GQ727" s="10"/>
      <c r="GR727" s="10"/>
      <c r="GS727" s="10"/>
      <c r="GT727" s="10"/>
      <c r="GU727" s="10"/>
      <c r="GV727" s="10"/>
      <c r="GW727" s="10"/>
      <c r="GX727" s="10"/>
      <c r="GY727" s="10"/>
      <c r="GZ727" s="10"/>
      <c r="HA727" s="10"/>
      <c r="HB727" s="10"/>
      <c r="HC727" s="10"/>
      <c r="HD727" s="10"/>
      <c r="HE727" s="10"/>
      <c r="HF727" s="10"/>
      <c r="HG727" s="10"/>
      <c r="HH727" s="10"/>
      <c r="HI727" s="10"/>
      <c r="HJ727" s="10"/>
      <c r="HK727" s="10"/>
      <c r="HL727" s="10"/>
      <c r="HM727" s="10"/>
      <c r="HN727" s="10"/>
      <c r="HO727" s="10"/>
    </row>
    <row r="728" spans="1:238" s="5" customFormat="1" ht="28.5" customHeight="1" x14ac:dyDescent="0.2">
      <c r="A728" s="22">
        <f t="shared" si="26"/>
        <v>703</v>
      </c>
      <c r="B728" s="29" t="s">
        <v>126</v>
      </c>
      <c r="C728" s="29" t="s">
        <v>2096</v>
      </c>
      <c r="D728" s="29">
        <v>2009.11</v>
      </c>
      <c r="E728" s="32" t="s">
        <v>1048</v>
      </c>
      <c r="F728" s="33">
        <v>153</v>
      </c>
      <c r="G728" s="33">
        <v>191</v>
      </c>
      <c r="H728" s="34" t="s">
        <v>6</v>
      </c>
      <c r="I728" s="35" t="s">
        <v>235</v>
      </c>
      <c r="J728" s="61"/>
    </row>
    <row r="729" spans="1:238" s="3" customFormat="1" ht="28.5" customHeight="1" x14ac:dyDescent="0.2">
      <c r="A729" s="22">
        <f t="shared" si="26"/>
        <v>704</v>
      </c>
      <c r="B729" s="29" t="s">
        <v>123</v>
      </c>
      <c r="C729" s="29" t="s">
        <v>2096</v>
      </c>
      <c r="D729" s="29">
        <v>2009.12</v>
      </c>
      <c r="E729" s="32" t="s">
        <v>1270</v>
      </c>
      <c r="F729" s="33">
        <v>19644</v>
      </c>
      <c r="G729" s="33">
        <v>39848</v>
      </c>
      <c r="H729" s="34" t="s">
        <v>6</v>
      </c>
      <c r="I729" s="35" t="s">
        <v>235</v>
      </c>
      <c r="J729" s="5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  <c r="CW729" s="10"/>
      <c r="CX729" s="10"/>
      <c r="CY729" s="10"/>
      <c r="CZ729" s="10"/>
      <c r="DA729" s="10"/>
      <c r="DB729" s="10"/>
      <c r="DC729" s="10"/>
      <c r="DD729" s="10"/>
      <c r="DE729" s="10"/>
      <c r="DF729" s="10"/>
      <c r="DG729" s="10"/>
      <c r="DH729" s="10"/>
      <c r="DI729" s="10"/>
      <c r="DJ729" s="10"/>
      <c r="DK729" s="10"/>
      <c r="DL729" s="10"/>
      <c r="DM729" s="10"/>
      <c r="DN729" s="10"/>
      <c r="DO729" s="10"/>
      <c r="DP729" s="10"/>
      <c r="DQ729" s="10"/>
      <c r="DR729" s="10"/>
      <c r="DS729" s="10"/>
      <c r="DT729" s="10"/>
      <c r="DU729" s="10"/>
      <c r="DV729" s="10"/>
      <c r="DW729" s="10"/>
      <c r="DX729" s="10"/>
      <c r="DY729" s="10"/>
      <c r="DZ729" s="10"/>
      <c r="EA729" s="10"/>
      <c r="EB729" s="10"/>
      <c r="EC729" s="10"/>
      <c r="ED729" s="10"/>
      <c r="EE729" s="10"/>
      <c r="EF729" s="10"/>
      <c r="EG729" s="10"/>
      <c r="EH729" s="10"/>
      <c r="EI729" s="10"/>
      <c r="EJ729" s="10"/>
      <c r="EK729" s="10"/>
      <c r="EL729" s="10"/>
      <c r="EM729" s="10"/>
      <c r="EN729" s="10"/>
      <c r="EO729" s="10"/>
      <c r="EP729" s="10"/>
      <c r="EQ729" s="10"/>
      <c r="ER729" s="10"/>
      <c r="ES729" s="10"/>
      <c r="ET729" s="10"/>
      <c r="EU729" s="10"/>
      <c r="EV729" s="10"/>
      <c r="EW729" s="10"/>
      <c r="EX729" s="10"/>
      <c r="EY729" s="10"/>
      <c r="EZ729" s="10"/>
      <c r="FA729" s="10"/>
      <c r="FB729" s="10"/>
      <c r="FC729" s="10"/>
      <c r="FD729" s="10"/>
      <c r="FE729" s="10"/>
      <c r="FF729" s="10"/>
      <c r="FG729" s="10"/>
      <c r="FH729" s="10"/>
      <c r="FI729" s="10"/>
      <c r="FJ729" s="10"/>
      <c r="FK729" s="10"/>
      <c r="FL729" s="10"/>
      <c r="FM729" s="10"/>
      <c r="FN729" s="10"/>
      <c r="FO729" s="10"/>
      <c r="FP729" s="10"/>
      <c r="FQ729" s="10"/>
      <c r="FR729" s="10"/>
      <c r="FS729" s="10"/>
      <c r="FT729" s="10"/>
      <c r="FU729" s="10"/>
      <c r="FV729" s="10"/>
      <c r="FW729" s="10"/>
      <c r="FX729" s="10"/>
      <c r="FY729" s="10"/>
      <c r="FZ729" s="10"/>
      <c r="GA729" s="10"/>
      <c r="GB729" s="10"/>
      <c r="GC729" s="10"/>
      <c r="GD729" s="10"/>
      <c r="GE729" s="10"/>
      <c r="GF729" s="10"/>
      <c r="GG729" s="10"/>
      <c r="GH729" s="10"/>
      <c r="GI729" s="10"/>
      <c r="GJ729" s="10"/>
      <c r="GK729" s="10"/>
      <c r="GL729" s="10"/>
      <c r="GM729" s="10"/>
      <c r="GN729" s="10"/>
      <c r="GO729" s="10"/>
      <c r="GP729" s="10"/>
      <c r="GQ729" s="10"/>
      <c r="GR729" s="10"/>
      <c r="GS729" s="10"/>
      <c r="GT729" s="10"/>
      <c r="GU729" s="10"/>
      <c r="GV729" s="10"/>
      <c r="GW729" s="10"/>
      <c r="GX729" s="10"/>
      <c r="GY729" s="10"/>
      <c r="GZ729" s="10"/>
      <c r="HA729" s="10"/>
      <c r="HB729" s="10"/>
      <c r="HC729" s="10"/>
      <c r="HD729" s="10"/>
      <c r="HE729" s="10"/>
      <c r="HF729" s="10"/>
      <c r="HG729" s="10"/>
      <c r="HH729" s="10"/>
      <c r="HI729" s="10"/>
      <c r="HJ729" s="10"/>
      <c r="HK729" s="10"/>
      <c r="HL729" s="10"/>
      <c r="HM729" s="10"/>
      <c r="HN729" s="10"/>
      <c r="HO729" s="10"/>
    </row>
    <row r="730" spans="1:238" s="5" customFormat="1" ht="28.5" customHeight="1" x14ac:dyDescent="0.2">
      <c r="A730" s="22">
        <f t="shared" si="26"/>
        <v>705</v>
      </c>
      <c r="B730" s="29" t="s">
        <v>129</v>
      </c>
      <c r="C730" s="29" t="s">
        <v>2096</v>
      </c>
      <c r="D730" s="29">
        <v>2010.1</v>
      </c>
      <c r="E730" s="32" t="s">
        <v>945</v>
      </c>
      <c r="F730" s="33">
        <v>206</v>
      </c>
      <c r="G730" s="33">
        <v>133</v>
      </c>
      <c r="H730" s="34" t="s">
        <v>6</v>
      </c>
      <c r="I730" s="35" t="s">
        <v>235</v>
      </c>
      <c r="J730" s="61"/>
    </row>
    <row r="731" spans="1:238" s="3" customFormat="1" ht="28.5" customHeight="1" x14ac:dyDescent="0.2">
      <c r="A731" s="22">
        <f t="shared" si="26"/>
        <v>706</v>
      </c>
      <c r="B731" s="29" t="s">
        <v>168</v>
      </c>
      <c r="C731" s="29" t="s">
        <v>2096</v>
      </c>
      <c r="D731" s="29">
        <v>2010.8</v>
      </c>
      <c r="E731" s="32" t="s">
        <v>1225</v>
      </c>
      <c r="F731" s="33">
        <v>3512</v>
      </c>
      <c r="G731" s="33">
        <v>3748</v>
      </c>
      <c r="H731" s="34" t="s">
        <v>6</v>
      </c>
      <c r="I731" s="35" t="s">
        <v>235</v>
      </c>
      <c r="J731" s="5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  <c r="CX731" s="10"/>
      <c r="CY731" s="10"/>
      <c r="CZ731" s="10"/>
      <c r="DA731" s="10"/>
      <c r="DB731" s="10"/>
      <c r="DC731" s="10"/>
      <c r="DD731" s="10"/>
      <c r="DE731" s="10"/>
      <c r="DF731" s="10"/>
      <c r="DG731" s="10"/>
      <c r="DH731" s="10"/>
      <c r="DI731" s="10"/>
      <c r="DJ731" s="10"/>
      <c r="DK731" s="10"/>
      <c r="DL731" s="10"/>
      <c r="DM731" s="10"/>
      <c r="DN731" s="10"/>
      <c r="DO731" s="10"/>
      <c r="DP731" s="10"/>
      <c r="DQ731" s="10"/>
      <c r="DR731" s="10"/>
      <c r="DS731" s="10"/>
      <c r="DT731" s="10"/>
      <c r="DU731" s="10"/>
      <c r="DV731" s="10"/>
      <c r="DW731" s="10"/>
      <c r="DX731" s="10"/>
      <c r="DY731" s="10"/>
      <c r="DZ731" s="10"/>
      <c r="EA731" s="10"/>
      <c r="EB731" s="10"/>
      <c r="EC731" s="10"/>
      <c r="ED731" s="10"/>
      <c r="EE731" s="10"/>
      <c r="EF731" s="10"/>
      <c r="EG731" s="10"/>
      <c r="EH731" s="10"/>
      <c r="EI731" s="10"/>
      <c r="EJ731" s="10"/>
      <c r="EK731" s="10"/>
      <c r="EL731" s="10"/>
      <c r="EM731" s="10"/>
      <c r="EN731" s="10"/>
      <c r="EO731" s="10"/>
      <c r="EP731" s="10"/>
      <c r="EQ731" s="10"/>
      <c r="ER731" s="10"/>
      <c r="ES731" s="10"/>
      <c r="ET731" s="10"/>
      <c r="EU731" s="10"/>
      <c r="EV731" s="10"/>
      <c r="EW731" s="10"/>
      <c r="EX731" s="10"/>
      <c r="EY731" s="10"/>
      <c r="EZ731" s="10"/>
      <c r="FA731" s="10"/>
      <c r="FB731" s="10"/>
      <c r="FC731" s="10"/>
      <c r="FD731" s="10"/>
      <c r="FE731" s="10"/>
      <c r="FF731" s="10"/>
      <c r="FG731" s="10"/>
      <c r="FH731" s="10"/>
      <c r="FI731" s="10"/>
      <c r="FJ731" s="10"/>
      <c r="FK731" s="10"/>
      <c r="FL731" s="10"/>
      <c r="FM731" s="10"/>
      <c r="FN731" s="10"/>
      <c r="FO731" s="10"/>
      <c r="FP731" s="10"/>
      <c r="FQ731" s="10"/>
      <c r="FR731" s="10"/>
      <c r="FS731" s="10"/>
      <c r="FT731" s="10"/>
      <c r="FU731" s="10"/>
      <c r="FV731" s="10"/>
      <c r="FW731" s="10"/>
      <c r="FX731" s="10"/>
      <c r="FY731" s="10"/>
      <c r="FZ731" s="10"/>
      <c r="GA731" s="10"/>
      <c r="GB731" s="10"/>
      <c r="GC731" s="10"/>
      <c r="GD731" s="10"/>
      <c r="GE731" s="10"/>
      <c r="GF731" s="10"/>
      <c r="GG731" s="10"/>
      <c r="GH731" s="10"/>
      <c r="GI731" s="10"/>
      <c r="GJ731" s="10"/>
      <c r="GK731" s="10"/>
      <c r="GL731" s="10"/>
      <c r="GM731" s="10"/>
      <c r="GN731" s="10"/>
      <c r="GO731" s="10"/>
      <c r="GP731" s="10"/>
      <c r="GQ731" s="10"/>
      <c r="GR731" s="10"/>
      <c r="GS731" s="10"/>
      <c r="GT731" s="10"/>
      <c r="GU731" s="10"/>
      <c r="GV731" s="10"/>
      <c r="GW731" s="10"/>
      <c r="GX731" s="10"/>
      <c r="GY731" s="10"/>
      <c r="GZ731" s="10"/>
      <c r="HA731" s="10"/>
      <c r="HB731" s="10"/>
      <c r="HC731" s="10"/>
      <c r="HD731" s="10"/>
      <c r="HE731" s="10"/>
      <c r="HF731" s="10"/>
      <c r="HG731" s="10"/>
      <c r="HH731" s="10"/>
      <c r="HI731" s="10"/>
      <c r="HJ731" s="10"/>
      <c r="HK731" s="10"/>
      <c r="HL731" s="10"/>
      <c r="HM731" s="10"/>
      <c r="HN731" s="10"/>
      <c r="HO731" s="10"/>
    </row>
    <row r="732" spans="1:238" s="3" customFormat="1" ht="28.5" customHeight="1" x14ac:dyDescent="0.2">
      <c r="A732" s="22">
        <f t="shared" si="26"/>
        <v>707</v>
      </c>
      <c r="B732" s="29" t="s">
        <v>309</v>
      </c>
      <c r="C732" s="29" t="s">
        <v>2096</v>
      </c>
      <c r="D732" s="29">
        <v>2010.8</v>
      </c>
      <c r="E732" s="32" t="s">
        <v>1227</v>
      </c>
      <c r="F732" s="33">
        <v>3209</v>
      </c>
      <c r="G732" s="33">
        <v>4052</v>
      </c>
      <c r="H732" s="34" t="s">
        <v>6</v>
      </c>
      <c r="I732" s="35" t="s">
        <v>235</v>
      </c>
      <c r="J732" s="5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  <c r="DC732" s="10"/>
      <c r="DD732" s="10"/>
      <c r="DE732" s="10"/>
      <c r="DF732" s="10"/>
      <c r="DG732" s="10"/>
      <c r="DH732" s="10"/>
      <c r="DI732" s="10"/>
      <c r="DJ732" s="10"/>
      <c r="DK732" s="10"/>
      <c r="DL732" s="10"/>
      <c r="DM732" s="10"/>
      <c r="DN732" s="10"/>
      <c r="DO732" s="10"/>
      <c r="DP732" s="10"/>
      <c r="DQ732" s="10"/>
      <c r="DR732" s="10"/>
      <c r="DS732" s="10"/>
      <c r="DT732" s="10"/>
      <c r="DU732" s="10"/>
      <c r="DV732" s="10"/>
      <c r="DW732" s="10"/>
      <c r="DX732" s="10"/>
      <c r="DY732" s="10"/>
      <c r="DZ732" s="10"/>
      <c r="EA732" s="10"/>
      <c r="EB732" s="10"/>
      <c r="EC732" s="10"/>
      <c r="ED732" s="10"/>
      <c r="EE732" s="10"/>
      <c r="EF732" s="10"/>
      <c r="EG732" s="10"/>
      <c r="EH732" s="10"/>
      <c r="EI732" s="10"/>
      <c r="EJ732" s="10"/>
      <c r="EK732" s="10"/>
      <c r="EL732" s="10"/>
      <c r="EM732" s="10"/>
      <c r="EN732" s="10"/>
      <c r="EO732" s="10"/>
      <c r="EP732" s="10"/>
      <c r="EQ732" s="10"/>
      <c r="ER732" s="10"/>
      <c r="ES732" s="10"/>
      <c r="ET732" s="10"/>
      <c r="EU732" s="10"/>
      <c r="EV732" s="10"/>
      <c r="EW732" s="10"/>
      <c r="EX732" s="10"/>
      <c r="EY732" s="10"/>
      <c r="EZ732" s="10"/>
      <c r="FA732" s="10"/>
      <c r="FB732" s="10"/>
      <c r="FC732" s="10"/>
      <c r="FD732" s="10"/>
      <c r="FE732" s="10"/>
      <c r="FF732" s="10"/>
      <c r="FG732" s="10"/>
      <c r="FH732" s="10"/>
      <c r="FI732" s="10"/>
      <c r="FJ732" s="10"/>
      <c r="FK732" s="10"/>
      <c r="FL732" s="10"/>
      <c r="FM732" s="10"/>
      <c r="FN732" s="10"/>
      <c r="FO732" s="10"/>
      <c r="FP732" s="10"/>
      <c r="FQ732" s="10"/>
      <c r="FR732" s="10"/>
      <c r="FS732" s="10"/>
      <c r="FT732" s="10"/>
      <c r="FU732" s="10"/>
      <c r="FV732" s="10"/>
      <c r="FW732" s="10"/>
      <c r="FX732" s="10"/>
      <c r="FY732" s="10"/>
      <c r="FZ732" s="10"/>
      <c r="GA732" s="10"/>
      <c r="GB732" s="10"/>
      <c r="GC732" s="10"/>
      <c r="GD732" s="10"/>
      <c r="GE732" s="10"/>
      <c r="GF732" s="10"/>
      <c r="GG732" s="10"/>
      <c r="GH732" s="10"/>
      <c r="GI732" s="10"/>
      <c r="GJ732" s="10"/>
      <c r="GK732" s="10"/>
      <c r="GL732" s="10"/>
      <c r="GM732" s="10"/>
      <c r="GN732" s="10"/>
      <c r="GO732" s="10"/>
      <c r="GP732" s="10"/>
      <c r="GQ732" s="10"/>
      <c r="GR732" s="10"/>
      <c r="GS732" s="10"/>
      <c r="GT732" s="10"/>
      <c r="GU732" s="10"/>
      <c r="GV732" s="10"/>
      <c r="GW732" s="10"/>
      <c r="GX732" s="10"/>
      <c r="GY732" s="10"/>
      <c r="GZ732" s="10"/>
      <c r="HA732" s="10"/>
      <c r="HB732" s="10"/>
      <c r="HC732" s="10"/>
      <c r="HD732" s="10"/>
      <c r="HE732" s="10"/>
      <c r="HF732" s="10"/>
      <c r="HG732" s="10"/>
      <c r="HH732" s="10"/>
      <c r="HI732" s="10"/>
      <c r="HJ732" s="10"/>
      <c r="HK732" s="10"/>
      <c r="HL732" s="10"/>
      <c r="HM732" s="10"/>
      <c r="HN732" s="10"/>
      <c r="HO732" s="10"/>
    </row>
    <row r="733" spans="1:238" s="3" customFormat="1" ht="28.5" customHeight="1" x14ac:dyDescent="0.2">
      <c r="A733" s="22">
        <f t="shared" si="26"/>
        <v>708</v>
      </c>
      <c r="B733" s="29" t="s">
        <v>310</v>
      </c>
      <c r="C733" s="29" t="s">
        <v>2096</v>
      </c>
      <c r="D733" s="29">
        <v>2010.8</v>
      </c>
      <c r="E733" s="32" t="s">
        <v>1227</v>
      </c>
      <c r="F733" s="33">
        <v>2549</v>
      </c>
      <c r="G733" s="33">
        <v>3169</v>
      </c>
      <c r="H733" s="34" t="s">
        <v>6</v>
      </c>
      <c r="I733" s="35" t="s">
        <v>235</v>
      </c>
      <c r="J733" s="5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  <c r="DC733" s="10"/>
      <c r="DD733" s="10"/>
      <c r="DE733" s="10"/>
      <c r="DF733" s="10"/>
      <c r="DG733" s="10"/>
      <c r="DH733" s="10"/>
      <c r="DI733" s="10"/>
      <c r="DJ733" s="10"/>
      <c r="DK733" s="10"/>
      <c r="DL733" s="10"/>
      <c r="DM733" s="10"/>
      <c r="DN733" s="10"/>
      <c r="DO733" s="10"/>
      <c r="DP733" s="10"/>
      <c r="DQ733" s="10"/>
      <c r="DR733" s="10"/>
      <c r="DS733" s="10"/>
      <c r="DT733" s="10"/>
      <c r="DU733" s="10"/>
      <c r="DV733" s="10"/>
      <c r="DW733" s="10"/>
      <c r="DX733" s="10"/>
      <c r="DY733" s="10"/>
      <c r="DZ733" s="10"/>
      <c r="EA733" s="10"/>
      <c r="EB733" s="10"/>
      <c r="EC733" s="10"/>
      <c r="ED733" s="10"/>
      <c r="EE733" s="10"/>
      <c r="EF733" s="10"/>
      <c r="EG733" s="10"/>
      <c r="EH733" s="10"/>
      <c r="EI733" s="10"/>
      <c r="EJ733" s="10"/>
      <c r="EK733" s="10"/>
      <c r="EL733" s="10"/>
      <c r="EM733" s="10"/>
      <c r="EN733" s="10"/>
      <c r="EO733" s="10"/>
      <c r="EP733" s="10"/>
      <c r="EQ733" s="10"/>
      <c r="ER733" s="10"/>
      <c r="ES733" s="10"/>
      <c r="ET733" s="10"/>
      <c r="EU733" s="10"/>
      <c r="EV733" s="10"/>
      <c r="EW733" s="10"/>
      <c r="EX733" s="10"/>
      <c r="EY733" s="10"/>
      <c r="EZ733" s="10"/>
      <c r="FA733" s="10"/>
      <c r="FB733" s="10"/>
      <c r="FC733" s="10"/>
      <c r="FD733" s="10"/>
      <c r="FE733" s="10"/>
      <c r="FF733" s="10"/>
      <c r="FG733" s="10"/>
      <c r="FH733" s="10"/>
      <c r="FI733" s="10"/>
      <c r="FJ733" s="10"/>
      <c r="FK733" s="10"/>
      <c r="FL733" s="10"/>
      <c r="FM733" s="10"/>
      <c r="FN733" s="10"/>
      <c r="FO733" s="10"/>
      <c r="FP733" s="10"/>
      <c r="FQ733" s="10"/>
      <c r="FR733" s="10"/>
      <c r="FS733" s="10"/>
      <c r="FT733" s="10"/>
      <c r="FU733" s="10"/>
      <c r="FV733" s="10"/>
      <c r="FW733" s="10"/>
      <c r="FX733" s="10"/>
      <c r="FY733" s="10"/>
      <c r="FZ733" s="10"/>
      <c r="GA733" s="10"/>
      <c r="GB733" s="10"/>
      <c r="GC733" s="10"/>
      <c r="GD733" s="10"/>
      <c r="GE733" s="10"/>
      <c r="GF733" s="10"/>
      <c r="GG733" s="10"/>
      <c r="GH733" s="10"/>
      <c r="GI733" s="10"/>
      <c r="GJ733" s="10"/>
      <c r="GK733" s="10"/>
      <c r="GL733" s="10"/>
      <c r="GM733" s="10"/>
      <c r="GN733" s="10"/>
      <c r="GO733" s="10"/>
      <c r="GP733" s="10"/>
      <c r="GQ733" s="10"/>
      <c r="GR733" s="10"/>
      <c r="GS733" s="10"/>
      <c r="GT733" s="10"/>
      <c r="GU733" s="10"/>
      <c r="GV733" s="10"/>
      <c r="GW733" s="10"/>
      <c r="GX733" s="10"/>
      <c r="GY733" s="10"/>
      <c r="GZ733" s="10"/>
      <c r="HA733" s="10"/>
      <c r="HB733" s="10"/>
      <c r="HC733" s="10"/>
      <c r="HD733" s="10"/>
      <c r="HE733" s="10"/>
      <c r="HF733" s="10"/>
      <c r="HG733" s="10"/>
      <c r="HH733" s="10"/>
      <c r="HI733" s="10"/>
      <c r="HJ733" s="10"/>
      <c r="HK733" s="10"/>
      <c r="HL733" s="10"/>
      <c r="HM733" s="10"/>
      <c r="HN733" s="10"/>
      <c r="HO733" s="10"/>
    </row>
    <row r="734" spans="1:238" s="3" customFormat="1" ht="28.5" customHeight="1" x14ac:dyDescent="0.2">
      <c r="A734" s="22">
        <f t="shared" si="26"/>
        <v>709</v>
      </c>
      <c r="B734" s="29" t="s">
        <v>311</v>
      </c>
      <c r="C734" s="29" t="s">
        <v>2096</v>
      </c>
      <c r="D734" s="29">
        <v>2010.8</v>
      </c>
      <c r="E734" s="32" t="s">
        <v>1227</v>
      </c>
      <c r="F734" s="33">
        <v>1180</v>
      </c>
      <c r="G734" s="33">
        <v>1483</v>
      </c>
      <c r="H734" s="34" t="s">
        <v>6</v>
      </c>
      <c r="I734" s="35" t="s">
        <v>235</v>
      </c>
      <c r="J734" s="61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  <c r="CW734" s="10"/>
      <c r="CX734" s="10"/>
      <c r="CY734" s="10"/>
      <c r="CZ734" s="10"/>
      <c r="DA734" s="10"/>
      <c r="DB734" s="10"/>
      <c r="DC734" s="10"/>
      <c r="DD734" s="10"/>
      <c r="DE734" s="10"/>
      <c r="DF734" s="10"/>
      <c r="DG734" s="10"/>
      <c r="DH734" s="10"/>
      <c r="DI734" s="10"/>
      <c r="DJ734" s="10"/>
      <c r="DK734" s="10"/>
      <c r="DL734" s="10"/>
      <c r="DM734" s="10"/>
      <c r="DN734" s="10"/>
      <c r="DO734" s="10"/>
      <c r="DP734" s="10"/>
      <c r="DQ734" s="10"/>
      <c r="DR734" s="10"/>
      <c r="DS734" s="10"/>
      <c r="DT734" s="10"/>
      <c r="DU734" s="10"/>
      <c r="DV734" s="10"/>
      <c r="DW734" s="10"/>
      <c r="DX734" s="10"/>
      <c r="DY734" s="10"/>
      <c r="DZ734" s="10"/>
      <c r="EA734" s="10"/>
      <c r="EB734" s="10"/>
      <c r="EC734" s="10"/>
      <c r="ED734" s="10"/>
      <c r="EE734" s="10"/>
      <c r="EF734" s="10"/>
      <c r="EG734" s="10"/>
      <c r="EH734" s="10"/>
      <c r="EI734" s="10"/>
      <c r="EJ734" s="10"/>
      <c r="EK734" s="10"/>
      <c r="EL734" s="10"/>
      <c r="EM734" s="10"/>
      <c r="EN734" s="10"/>
      <c r="EO734" s="10"/>
      <c r="EP734" s="10"/>
      <c r="EQ734" s="10"/>
      <c r="ER734" s="10"/>
      <c r="ES734" s="10"/>
      <c r="ET734" s="10"/>
      <c r="EU734" s="10"/>
      <c r="EV734" s="10"/>
      <c r="EW734" s="10"/>
      <c r="EX734" s="10"/>
      <c r="EY734" s="10"/>
      <c r="EZ734" s="10"/>
      <c r="FA734" s="10"/>
      <c r="FB734" s="10"/>
      <c r="FC734" s="10"/>
      <c r="FD734" s="10"/>
      <c r="FE734" s="10"/>
      <c r="FF734" s="10"/>
      <c r="FG734" s="10"/>
      <c r="FH734" s="10"/>
      <c r="FI734" s="10"/>
      <c r="FJ734" s="10"/>
      <c r="FK734" s="10"/>
      <c r="FL734" s="10"/>
      <c r="FM734" s="10"/>
      <c r="FN734" s="10"/>
      <c r="FO734" s="10"/>
      <c r="FP734" s="10"/>
      <c r="FQ734" s="10"/>
      <c r="FR734" s="10"/>
      <c r="FS734" s="10"/>
      <c r="FT734" s="10"/>
      <c r="FU734" s="10"/>
      <c r="FV734" s="10"/>
      <c r="FW734" s="10"/>
      <c r="FX734" s="10"/>
      <c r="FY734" s="10"/>
      <c r="FZ734" s="10"/>
      <c r="GA734" s="10"/>
      <c r="GB734" s="10"/>
      <c r="GC734" s="10"/>
      <c r="GD734" s="10"/>
      <c r="GE734" s="10"/>
      <c r="GF734" s="10"/>
      <c r="GG734" s="10"/>
      <c r="GH734" s="10"/>
      <c r="GI734" s="10"/>
      <c r="GJ734" s="10"/>
      <c r="GK734" s="10"/>
      <c r="GL734" s="10"/>
      <c r="GM734" s="10"/>
      <c r="GN734" s="10"/>
      <c r="GO734" s="10"/>
      <c r="GP734" s="10"/>
      <c r="GQ734" s="10"/>
      <c r="GR734" s="10"/>
      <c r="GS734" s="10"/>
      <c r="GT734" s="10"/>
      <c r="GU734" s="10"/>
      <c r="GV734" s="10"/>
      <c r="GW734" s="10"/>
      <c r="GX734" s="10"/>
      <c r="GY734" s="10"/>
      <c r="GZ734" s="10"/>
      <c r="HA734" s="10"/>
      <c r="HB734" s="10"/>
      <c r="HC734" s="10"/>
      <c r="HD734" s="10"/>
      <c r="HE734" s="10"/>
      <c r="HF734" s="10"/>
      <c r="HG734" s="10"/>
      <c r="HH734" s="10"/>
      <c r="HI734" s="10"/>
      <c r="HJ734" s="10"/>
      <c r="HK734" s="10"/>
      <c r="HL734" s="10"/>
      <c r="HM734" s="10"/>
      <c r="HN734" s="10"/>
      <c r="HO734" s="10"/>
    </row>
    <row r="735" spans="1:238" s="3" customFormat="1" ht="28.5" customHeight="1" x14ac:dyDescent="0.2">
      <c r="A735" s="22">
        <f t="shared" si="26"/>
        <v>710</v>
      </c>
      <c r="B735" s="29" t="s">
        <v>312</v>
      </c>
      <c r="C735" s="29" t="s">
        <v>2096</v>
      </c>
      <c r="D735" s="29">
        <v>2010.8</v>
      </c>
      <c r="E735" s="32" t="s">
        <v>1227</v>
      </c>
      <c r="F735" s="33">
        <v>2551</v>
      </c>
      <c r="G735" s="33">
        <v>1789</v>
      </c>
      <c r="H735" s="34" t="s">
        <v>6</v>
      </c>
      <c r="I735" s="35" t="s">
        <v>235</v>
      </c>
      <c r="J735" s="61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  <c r="CW735" s="10"/>
      <c r="CX735" s="10"/>
      <c r="CY735" s="10"/>
      <c r="CZ735" s="10"/>
      <c r="DA735" s="10"/>
      <c r="DB735" s="10"/>
      <c r="DC735" s="10"/>
      <c r="DD735" s="10"/>
      <c r="DE735" s="10"/>
      <c r="DF735" s="10"/>
      <c r="DG735" s="10"/>
      <c r="DH735" s="10"/>
      <c r="DI735" s="10"/>
      <c r="DJ735" s="10"/>
      <c r="DK735" s="10"/>
      <c r="DL735" s="10"/>
      <c r="DM735" s="10"/>
      <c r="DN735" s="10"/>
      <c r="DO735" s="10"/>
      <c r="DP735" s="10"/>
      <c r="DQ735" s="10"/>
      <c r="DR735" s="10"/>
      <c r="DS735" s="10"/>
      <c r="DT735" s="10"/>
      <c r="DU735" s="10"/>
      <c r="DV735" s="10"/>
      <c r="DW735" s="10"/>
      <c r="DX735" s="10"/>
      <c r="DY735" s="10"/>
      <c r="DZ735" s="10"/>
      <c r="EA735" s="10"/>
      <c r="EB735" s="10"/>
      <c r="EC735" s="10"/>
      <c r="ED735" s="10"/>
      <c r="EE735" s="10"/>
      <c r="EF735" s="10"/>
      <c r="EG735" s="10"/>
      <c r="EH735" s="10"/>
      <c r="EI735" s="10"/>
      <c r="EJ735" s="10"/>
      <c r="EK735" s="10"/>
      <c r="EL735" s="10"/>
      <c r="EM735" s="10"/>
      <c r="EN735" s="10"/>
      <c r="EO735" s="10"/>
      <c r="EP735" s="10"/>
      <c r="EQ735" s="10"/>
      <c r="ER735" s="10"/>
      <c r="ES735" s="10"/>
      <c r="ET735" s="10"/>
      <c r="EU735" s="10"/>
      <c r="EV735" s="10"/>
      <c r="EW735" s="10"/>
      <c r="EX735" s="10"/>
      <c r="EY735" s="10"/>
      <c r="EZ735" s="10"/>
      <c r="FA735" s="10"/>
      <c r="FB735" s="10"/>
      <c r="FC735" s="10"/>
      <c r="FD735" s="10"/>
      <c r="FE735" s="10"/>
      <c r="FF735" s="10"/>
      <c r="FG735" s="10"/>
      <c r="FH735" s="10"/>
      <c r="FI735" s="10"/>
      <c r="FJ735" s="10"/>
      <c r="FK735" s="10"/>
      <c r="FL735" s="10"/>
      <c r="FM735" s="10"/>
      <c r="FN735" s="10"/>
      <c r="FO735" s="10"/>
      <c r="FP735" s="10"/>
      <c r="FQ735" s="10"/>
      <c r="FR735" s="10"/>
      <c r="FS735" s="10"/>
      <c r="FT735" s="10"/>
      <c r="FU735" s="10"/>
      <c r="FV735" s="10"/>
      <c r="FW735" s="10"/>
      <c r="FX735" s="10"/>
      <c r="FY735" s="10"/>
      <c r="FZ735" s="10"/>
      <c r="GA735" s="10"/>
      <c r="GB735" s="10"/>
      <c r="GC735" s="10"/>
      <c r="GD735" s="10"/>
      <c r="GE735" s="10"/>
      <c r="GF735" s="10"/>
      <c r="GG735" s="10"/>
      <c r="GH735" s="10"/>
      <c r="GI735" s="10"/>
      <c r="GJ735" s="10"/>
      <c r="GK735" s="10"/>
      <c r="GL735" s="10"/>
      <c r="GM735" s="10"/>
      <c r="GN735" s="10"/>
      <c r="GO735" s="10"/>
      <c r="GP735" s="10"/>
      <c r="GQ735" s="10"/>
      <c r="GR735" s="10"/>
      <c r="GS735" s="10"/>
      <c r="GT735" s="10"/>
      <c r="GU735" s="10"/>
      <c r="GV735" s="10"/>
      <c r="GW735" s="10"/>
      <c r="GX735" s="10"/>
      <c r="GY735" s="10"/>
      <c r="GZ735" s="10"/>
      <c r="HA735" s="10"/>
      <c r="HB735" s="10"/>
      <c r="HC735" s="10"/>
      <c r="HD735" s="10"/>
      <c r="HE735" s="10"/>
      <c r="HF735" s="10"/>
      <c r="HG735" s="10"/>
      <c r="HH735" s="10"/>
      <c r="HI735" s="10"/>
      <c r="HJ735" s="10"/>
      <c r="HK735" s="10"/>
      <c r="HL735" s="10"/>
      <c r="HM735" s="10"/>
      <c r="HN735" s="10"/>
      <c r="HO735" s="10"/>
    </row>
    <row r="736" spans="1:238" ht="28.5" customHeight="1" x14ac:dyDescent="0.2">
      <c r="A736" s="22">
        <f t="shared" si="26"/>
        <v>711</v>
      </c>
      <c r="B736" s="29" t="s">
        <v>260</v>
      </c>
      <c r="C736" s="29" t="s">
        <v>2096</v>
      </c>
      <c r="D736" s="29">
        <v>2010.9</v>
      </c>
      <c r="E736" s="32" t="s">
        <v>1229</v>
      </c>
      <c r="F736" s="33">
        <v>26460</v>
      </c>
      <c r="G736" s="33">
        <v>56412</v>
      </c>
      <c r="H736" s="34" t="s">
        <v>124</v>
      </c>
      <c r="I736" s="35" t="s">
        <v>235</v>
      </c>
      <c r="J736" s="61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  <c r="DC736" s="3"/>
      <c r="DD736" s="3"/>
      <c r="DE736" s="3"/>
      <c r="DF736" s="3"/>
      <c r="DG736" s="3"/>
      <c r="DH736" s="3"/>
      <c r="DI736" s="3"/>
      <c r="DJ736" s="3"/>
      <c r="DK736" s="3"/>
      <c r="DL736" s="3"/>
      <c r="DM736" s="3"/>
      <c r="DN736" s="3"/>
      <c r="DO736" s="3"/>
      <c r="DP736" s="3"/>
      <c r="DQ736" s="3"/>
      <c r="DR736" s="3"/>
      <c r="DS736" s="3"/>
      <c r="DT736" s="3"/>
      <c r="DU736" s="3"/>
      <c r="DV736" s="3"/>
      <c r="DW736" s="3"/>
      <c r="DX736" s="3"/>
      <c r="DY736" s="3"/>
      <c r="DZ736" s="3"/>
      <c r="EA736" s="3"/>
      <c r="EB736" s="3"/>
      <c r="EC736" s="3"/>
      <c r="ED736" s="3"/>
      <c r="EE736" s="3"/>
      <c r="EF736" s="3"/>
      <c r="EG736" s="3"/>
      <c r="EH736" s="3"/>
      <c r="EI736" s="3"/>
      <c r="EJ736" s="3"/>
      <c r="EK736" s="3"/>
      <c r="EL736" s="3"/>
      <c r="EM736" s="3"/>
      <c r="EN736" s="3"/>
      <c r="EO736" s="3"/>
      <c r="EP736" s="3"/>
      <c r="EQ736" s="3"/>
      <c r="ER736" s="3"/>
      <c r="ES736" s="3"/>
      <c r="ET736" s="3"/>
      <c r="EU736" s="3"/>
      <c r="EV736" s="3"/>
      <c r="EW736" s="3"/>
      <c r="EX736" s="3"/>
      <c r="EY736" s="3"/>
      <c r="EZ736" s="3"/>
      <c r="FA736" s="3"/>
      <c r="FB736" s="3"/>
      <c r="FC736" s="3"/>
      <c r="FD736" s="3"/>
      <c r="FE736" s="3"/>
      <c r="FF736" s="3"/>
      <c r="FG736" s="3"/>
      <c r="FH736" s="3"/>
      <c r="FI736" s="3"/>
      <c r="FJ736" s="3"/>
      <c r="FK736" s="3"/>
      <c r="FL736" s="3"/>
      <c r="FM736" s="3"/>
      <c r="FN736" s="3"/>
      <c r="FO736" s="3"/>
      <c r="FP736" s="3"/>
      <c r="FQ736" s="3"/>
      <c r="FR736" s="3"/>
      <c r="FS736" s="3"/>
      <c r="FT736" s="3"/>
      <c r="FU736" s="3"/>
      <c r="FV736" s="3"/>
      <c r="FW736" s="3"/>
      <c r="FX736" s="3"/>
      <c r="FY736" s="3"/>
      <c r="FZ736" s="3"/>
      <c r="GA736" s="3"/>
      <c r="GB736" s="3"/>
      <c r="GC736" s="3"/>
      <c r="GD736" s="3"/>
      <c r="GE736" s="3"/>
      <c r="GF736" s="3"/>
      <c r="GG736" s="3"/>
      <c r="GH736" s="3"/>
      <c r="GI736" s="3"/>
      <c r="GJ736" s="3"/>
      <c r="GK736" s="3"/>
      <c r="GL736" s="3"/>
      <c r="GM736" s="3"/>
      <c r="GN736" s="3"/>
      <c r="GO736" s="3"/>
      <c r="GP736" s="3"/>
      <c r="GQ736" s="3"/>
      <c r="GR736" s="3"/>
      <c r="GS736" s="3"/>
      <c r="GT736" s="3"/>
      <c r="GU736" s="3"/>
      <c r="GV736" s="3"/>
      <c r="GW736" s="3"/>
      <c r="GX736" s="3"/>
      <c r="GY736" s="3"/>
      <c r="GZ736" s="3"/>
      <c r="HA736" s="3"/>
      <c r="HB736" s="3"/>
      <c r="HC736" s="3"/>
      <c r="HD736" s="3"/>
      <c r="HE736" s="3"/>
      <c r="HF736" s="3"/>
      <c r="HG736" s="3"/>
      <c r="HH736" s="3"/>
      <c r="HI736" s="3"/>
      <c r="HJ736" s="3"/>
      <c r="HK736" s="3"/>
      <c r="HL736" s="3"/>
      <c r="HM736" s="3"/>
      <c r="HN736" s="3"/>
      <c r="HO736" s="3"/>
      <c r="HP736" s="3"/>
      <c r="HQ736" s="3"/>
      <c r="HR736" s="3"/>
      <c r="HS736" s="3"/>
      <c r="HT736" s="3"/>
      <c r="HU736" s="3"/>
      <c r="HV736" s="3"/>
      <c r="HW736" s="3"/>
      <c r="HX736" s="3"/>
      <c r="HY736" s="3"/>
      <c r="HZ736" s="3"/>
      <c r="IA736" s="3"/>
      <c r="IB736" s="3"/>
      <c r="IC736" s="3"/>
      <c r="ID736" s="3"/>
    </row>
    <row r="737" spans="1:238" s="5" customFormat="1" ht="28.5" customHeight="1" x14ac:dyDescent="0.2">
      <c r="A737" s="22">
        <f t="shared" si="26"/>
        <v>712</v>
      </c>
      <c r="B737" s="29" t="s">
        <v>154</v>
      </c>
      <c r="C737" s="29" t="s">
        <v>2096</v>
      </c>
      <c r="D737" s="29">
        <v>2010.11</v>
      </c>
      <c r="E737" s="32" t="s">
        <v>1236</v>
      </c>
      <c r="F737" s="33">
        <v>153</v>
      </c>
      <c r="G737" s="33">
        <v>250</v>
      </c>
      <c r="H737" s="102" t="s">
        <v>109</v>
      </c>
      <c r="I737" s="103" t="s">
        <v>235</v>
      </c>
      <c r="J737" s="61"/>
    </row>
    <row r="738" spans="1:238" ht="28.5" customHeight="1" x14ac:dyDescent="0.2">
      <c r="A738" s="22">
        <f t="shared" si="26"/>
        <v>713</v>
      </c>
      <c r="B738" s="29" t="s">
        <v>174</v>
      </c>
      <c r="C738" s="29" t="s">
        <v>2096</v>
      </c>
      <c r="D738" s="29">
        <v>2011.6</v>
      </c>
      <c r="E738" s="32" t="s">
        <v>1045</v>
      </c>
      <c r="F738" s="33">
        <v>16365</v>
      </c>
      <c r="G738" s="33">
        <v>38530</v>
      </c>
      <c r="H738" s="34" t="s">
        <v>6</v>
      </c>
      <c r="I738" s="35" t="s">
        <v>235</v>
      </c>
      <c r="J738" s="61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  <c r="DC738" s="3"/>
      <c r="DD738" s="3"/>
      <c r="DE738" s="3"/>
      <c r="DF738" s="3"/>
      <c r="DG738" s="3"/>
      <c r="DH738" s="3"/>
      <c r="DI738" s="3"/>
      <c r="DJ738" s="3"/>
      <c r="DK738" s="3"/>
      <c r="DL738" s="3"/>
      <c r="DM738" s="3"/>
      <c r="DN738" s="3"/>
      <c r="DO738" s="3"/>
      <c r="DP738" s="3"/>
      <c r="DQ738" s="3"/>
      <c r="DR738" s="3"/>
      <c r="DS738" s="3"/>
      <c r="DT738" s="3"/>
      <c r="DU738" s="3"/>
      <c r="DV738" s="3"/>
      <c r="DW738" s="3"/>
      <c r="DX738" s="3"/>
      <c r="DY738" s="3"/>
      <c r="DZ738" s="3"/>
      <c r="EA738" s="3"/>
      <c r="EB738" s="3"/>
      <c r="EC738" s="3"/>
      <c r="ED738" s="3"/>
      <c r="EE738" s="3"/>
      <c r="EF738" s="3"/>
      <c r="EG738" s="3"/>
      <c r="EH738" s="3"/>
      <c r="EI738" s="3"/>
      <c r="EJ738" s="3"/>
      <c r="EK738" s="3"/>
      <c r="EL738" s="3"/>
      <c r="EM738" s="3"/>
      <c r="EN738" s="3"/>
      <c r="EO738" s="3"/>
      <c r="EP738" s="3"/>
      <c r="EQ738" s="3"/>
      <c r="ER738" s="3"/>
      <c r="ES738" s="3"/>
      <c r="ET738" s="3"/>
      <c r="EU738" s="3"/>
      <c r="EV738" s="3"/>
      <c r="EW738" s="3"/>
      <c r="EX738" s="3"/>
      <c r="EY738" s="3"/>
      <c r="EZ738" s="3"/>
      <c r="FA738" s="3"/>
      <c r="FB738" s="3"/>
      <c r="FC738" s="3"/>
      <c r="FD738" s="3"/>
      <c r="FE738" s="3"/>
      <c r="FF738" s="3"/>
      <c r="FG738" s="3"/>
      <c r="FH738" s="3"/>
      <c r="FI738" s="3"/>
      <c r="FJ738" s="3"/>
      <c r="FK738" s="3"/>
      <c r="FL738" s="3"/>
      <c r="FM738" s="3"/>
      <c r="FN738" s="3"/>
      <c r="FO738" s="3"/>
      <c r="FP738" s="3"/>
      <c r="FQ738" s="3"/>
      <c r="FR738" s="3"/>
      <c r="FS738" s="3"/>
      <c r="FT738" s="3"/>
      <c r="FU738" s="3"/>
      <c r="FV738" s="3"/>
      <c r="FW738" s="3"/>
      <c r="FX738" s="3"/>
      <c r="FY738" s="3"/>
      <c r="FZ738" s="3"/>
      <c r="GA738" s="3"/>
      <c r="GB738" s="3"/>
      <c r="GC738" s="3"/>
      <c r="GD738" s="3"/>
      <c r="GE738" s="3"/>
      <c r="GF738" s="3"/>
      <c r="GG738" s="3"/>
      <c r="GH738" s="3"/>
      <c r="GI738" s="3"/>
      <c r="GJ738" s="3"/>
      <c r="GK738" s="3"/>
      <c r="GL738" s="3"/>
      <c r="GM738" s="3"/>
      <c r="GN738" s="3"/>
      <c r="GO738" s="3"/>
      <c r="GP738" s="3"/>
      <c r="GQ738" s="3"/>
      <c r="GR738" s="3"/>
      <c r="GS738" s="3"/>
      <c r="GT738" s="3"/>
      <c r="GU738" s="3"/>
      <c r="GV738" s="3"/>
      <c r="GW738" s="3"/>
      <c r="GX738" s="3"/>
      <c r="GY738" s="3"/>
      <c r="GZ738" s="3"/>
      <c r="HA738" s="3"/>
      <c r="HB738" s="3"/>
      <c r="HC738" s="3"/>
      <c r="HD738" s="3"/>
      <c r="HE738" s="3"/>
      <c r="HF738" s="3"/>
      <c r="HG738" s="3"/>
      <c r="HH738" s="3"/>
      <c r="HI738" s="3"/>
      <c r="HJ738" s="3"/>
      <c r="HK738" s="3"/>
      <c r="HL738" s="3"/>
      <c r="HM738" s="3"/>
      <c r="HN738" s="3"/>
      <c r="HO738" s="3"/>
      <c r="HP738" s="3"/>
      <c r="HQ738" s="3"/>
      <c r="HR738" s="3"/>
      <c r="HS738" s="3"/>
      <c r="HT738" s="3"/>
      <c r="HU738" s="3"/>
      <c r="HV738" s="3"/>
      <c r="HW738" s="3"/>
      <c r="HX738" s="3"/>
      <c r="HY738" s="3"/>
      <c r="HZ738" s="3"/>
      <c r="IA738" s="3"/>
      <c r="IB738" s="3"/>
      <c r="IC738" s="3"/>
      <c r="ID738" s="3"/>
    </row>
    <row r="739" spans="1:238" s="5" customFormat="1" ht="28.5" customHeight="1" x14ac:dyDescent="0.2">
      <c r="A739" s="22">
        <f t="shared" si="26"/>
        <v>714</v>
      </c>
      <c r="B739" s="29" t="s">
        <v>630</v>
      </c>
      <c r="C739" s="29" t="s">
        <v>2096</v>
      </c>
      <c r="D739" s="29">
        <v>2011.7</v>
      </c>
      <c r="E739" s="32" t="s">
        <v>945</v>
      </c>
      <c r="F739" s="33">
        <v>166</v>
      </c>
      <c r="G739" s="33">
        <v>302</v>
      </c>
      <c r="H739" s="34" t="s">
        <v>109</v>
      </c>
      <c r="I739" s="35" t="s">
        <v>235</v>
      </c>
      <c r="J739" s="61"/>
    </row>
    <row r="740" spans="1:238" ht="28.5" customHeight="1" x14ac:dyDescent="0.2">
      <c r="A740" s="22">
        <f t="shared" si="26"/>
        <v>715</v>
      </c>
      <c r="B740" s="29" t="s">
        <v>331</v>
      </c>
      <c r="C740" s="29" t="s">
        <v>2096</v>
      </c>
      <c r="D740" s="29">
        <v>2013.3</v>
      </c>
      <c r="E740" s="32" t="s">
        <v>1173</v>
      </c>
      <c r="F740" s="33">
        <v>8195</v>
      </c>
      <c r="G740" s="33">
        <v>19782</v>
      </c>
      <c r="H740" s="34" t="s">
        <v>253</v>
      </c>
      <c r="I740" s="35" t="s">
        <v>235</v>
      </c>
      <c r="J740" s="61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  <c r="DA740" s="3"/>
      <c r="DB740" s="3"/>
      <c r="DC740" s="3"/>
      <c r="DD740" s="3"/>
      <c r="DE740" s="3"/>
      <c r="DF740" s="3"/>
      <c r="DG740" s="3"/>
      <c r="DH740" s="3"/>
      <c r="DI740" s="3"/>
      <c r="DJ740" s="3"/>
      <c r="DK740" s="3"/>
      <c r="DL740" s="3"/>
      <c r="DM740" s="3"/>
      <c r="DN740" s="3"/>
      <c r="DO740" s="3"/>
      <c r="DP740" s="3"/>
      <c r="DQ740" s="3"/>
      <c r="DR740" s="3"/>
      <c r="DS740" s="3"/>
      <c r="DT740" s="3"/>
      <c r="DU740" s="3"/>
      <c r="DV740" s="3"/>
      <c r="DW740" s="3"/>
      <c r="DX740" s="3"/>
      <c r="DY740" s="3"/>
      <c r="DZ740" s="3"/>
      <c r="EA740" s="3"/>
      <c r="EB740" s="3"/>
      <c r="EC740" s="3"/>
      <c r="ED740" s="3"/>
      <c r="EE740" s="3"/>
      <c r="EF740" s="3"/>
      <c r="EG740" s="3"/>
      <c r="EH740" s="3"/>
      <c r="EI740" s="3"/>
      <c r="EJ740" s="3"/>
      <c r="EK740" s="3"/>
      <c r="EL740" s="3"/>
      <c r="EM740" s="3"/>
      <c r="EN740" s="3"/>
      <c r="EO740" s="3"/>
      <c r="EP740" s="3"/>
      <c r="EQ740" s="3"/>
      <c r="ER740" s="3"/>
      <c r="ES740" s="3"/>
      <c r="ET740" s="3"/>
      <c r="EU740" s="3"/>
      <c r="EV740" s="3"/>
      <c r="EW740" s="3"/>
      <c r="EX740" s="3"/>
      <c r="EY740" s="3"/>
      <c r="EZ740" s="3"/>
      <c r="FA740" s="3"/>
      <c r="FB740" s="3"/>
      <c r="FC740" s="3"/>
      <c r="FD740" s="3"/>
      <c r="FE740" s="3"/>
      <c r="FF740" s="3"/>
      <c r="FG740" s="3"/>
      <c r="FH740" s="3"/>
      <c r="FI740" s="3"/>
      <c r="FJ740" s="3"/>
      <c r="FK740" s="3"/>
      <c r="FL740" s="3"/>
      <c r="FM740" s="3"/>
      <c r="FN740" s="3"/>
      <c r="FO740" s="3"/>
      <c r="FP740" s="3"/>
      <c r="FQ740" s="3"/>
      <c r="FR740" s="3"/>
      <c r="FS740" s="3"/>
      <c r="FT740" s="3"/>
      <c r="FU740" s="3"/>
      <c r="FV740" s="3"/>
      <c r="FW740" s="3"/>
      <c r="FX740" s="3"/>
      <c r="FY740" s="3"/>
      <c r="FZ740" s="3"/>
      <c r="GA740" s="3"/>
      <c r="GB740" s="3"/>
      <c r="GC740" s="3"/>
      <c r="GD740" s="3"/>
      <c r="GE740" s="3"/>
      <c r="GF740" s="3"/>
      <c r="GG740" s="3"/>
      <c r="GH740" s="3"/>
      <c r="GI740" s="3"/>
      <c r="GJ740" s="3"/>
      <c r="GK740" s="3"/>
      <c r="GL740" s="3"/>
      <c r="GM740" s="3"/>
      <c r="GN740" s="3"/>
      <c r="GO740" s="3"/>
      <c r="GP740" s="3"/>
      <c r="GQ740" s="3"/>
      <c r="GR740" s="3"/>
      <c r="GS740" s="3"/>
      <c r="GT740" s="3"/>
      <c r="GU740" s="3"/>
      <c r="GV740" s="3"/>
      <c r="GW740" s="3"/>
      <c r="GX740" s="3"/>
      <c r="GY740" s="3"/>
      <c r="GZ740" s="3"/>
      <c r="HA740" s="3"/>
      <c r="HB740" s="3"/>
      <c r="HC740" s="3"/>
      <c r="HD740" s="3"/>
      <c r="HE740" s="3"/>
      <c r="HF740" s="3"/>
      <c r="HG740" s="3"/>
      <c r="HH740" s="3"/>
      <c r="HI740" s="3"/>
      <c r="HJ740" s="3"/>
      <c r="HK740" s="3"/>
      <c r="HL740" s="3"/>
      <c r="HM740" s="3"/>
      <c r="HN740" s="3"/>
      <c r="HO740" s="3"/>
      <c r="HP740" s="3"/>
      <c r="HQ740" s="3"/>
      <c r="HR740" s="3"/>
      <c r="HS740" s="3"/>
      <c r="HT740" s="3"/>
      <c r="HU740" s="3"/>
      <c r="HV740" s="3"/>
      <c r="HW740" s="3"/>
      <c r="HX740" s="3"/>
      <c r="HY740" s="3"/>
      <c r="HZ740" s="3"/>
      <c r="IA740" s="3"/>
      <c r="IB740" s="3"/>
      <c r="IC740" s="3"/>
      <c r="ID740" s="3"/>
    </row>
    <row r="741" spans="1:238" ht="28.5" customHeight="1" x14ac:dyDescent="0.2">
      <c r="A741" s="22">
        <f t="shared" si="26"/>
        <v>716</v>
      </c>
      <c r="B741" s="29" t="s">
        <v>334</v>
      </c>
      <c r="C741" s="29" t="s">
        <v>2096</v>
      </c>
      <c r="D741" s="29">
        <v>2013.3</v>
      </c>
      <c r="E741" s="32" t="s">
        <v>1173</v>
      </c>
      <c r="F741" s="33">
        <v>4316</v>
      </c>
      <c r="G741" s="33">
        <v>8892</v>
      </c>
      <c r="H741" s="34" t="s">
        <v>189</v>
      </c>
      <c r="I741" s="35" t="s">
        <v>235</v>
      </c>
      <c r="J741" s="61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  <c r="DC741" s="3"/>
      <c r="DD741" s="3"/>
      <c r="DE741" s="3"/>
      <c r="DF741" s="3"/>
      <c r="DG741" s="3"/>
      <c r="DH741" s="3"/>
      <c r="DI741" s="3"/>
      <c r="DJ741" s="3"/>
      <c r="DK741" s="3"/>
      <c r="DL741" s="3"/>
      <c r="DM741" s="3"/>
      <c r="DN741" s="3"/>
      <c r="DO741" s="3"/>
      <c r="DP741" s="3"/>
      <c r="DQ741" s="3"/>
      <c r="DR741" s="3"/>
      <c r="DS741" s="3"/>
      <c r="DT741" s="3"/>
      <c r="DU741" s="3"/>
      <c r="DV741" s="3"/>
      <c r="DW741" s="3"/>
      <c r="DX741" s="3"/>
      <c r="DY741" s="3"/>
      <c r="DZ741" s="3"/>
      <c r="EA741" s="3"/>
      <c r="EB741" s="3"/>
      <c r="EC741" s="3"/>
      <c r="ED741" s="3"/>
      <c r="EE741" s="3"/>
      <c r="EF741" s="3"/>
      <c r="EG741" s="3"/>
      <c r="EH741" s="3"/>
      <c r="EI741" s="3"/>
      <c r="EJ741" s="3"/>
      <c r="EK741" s="3"/>
      <c r="EL741" s="3"/>
      <c r="EM741" s="3"/>
      <c r="EN741" s="3"/>
      <c r="EO741" s="3"/>
      <c r="EP741" s="3"/>
      <c r="EQ741" s="3"/>
      <c r="ER741" s="3"/>
      <c r="ES741" s="3"/>
      <c r="ET741" s="3"/>
      <c r="EU741" s="3"/>
      <c r="EV741" s="3"/>
      <c r="EW741" s="3"/>
      <c r="EX741" s="3"/>
      <c r="EY741" s="3"/>
      <c r="EZ741" s="3"/>
      <c r="FA741" s="3"/>
      <c r="FB741" s="3"/>
      <c r="FC741" s="3"/>
      <c r="FD741" s="3"/>
      <c r="FE741" s="3"/>
      <c r="FF741" s="3"/>
      <c r="FG741" s="3"/>
      <c r="FH741" s="3"/>
      <c r="FI741" s="3"/>
      <c r="FJ741" s="3"/>
      <c r="FK741" s="3"/>
      <c r="FL741" s="3"/>
      <c r="FM741" s="3"/>
      <c r="FN741" s="3"/>
      <c r="FO741" s="3"/>
      <c r="FP741" s="3"/>
      <c r="FQ741" s="3"/>
      <c r="FR741" s="3"/>
      <c r="FS741" s="3"/>
      <c r="FT741" s="3"/>
      <c r="FU741" s="3"/>
      <c r="FV741" s="3"/>
      <c r="FW741" s="3"/>
      <c r="FX741" s="3"/>
      <c r="FY741" s="3"/>
      <c r="FZ741" s="3"/>
      <c r="GA741" s="3"/>
      <c r="GB741" s="3"/>
      <c r="GC741" s="3"/>
      <c r="GD741" s="3"/>
      <c r="GE741" s="3"/>
      <c r="GF741" s="3"/>
      <c r="GG741" s="3"/>
      <c r="GH741" s="3"/>
      <c r="GI741" s="3"/>
      <c r="GJ741" s="3"/>
      <c r="GK741" s="3"/>
      <c r="GL741" s="3"/>
      <c r="GM741" s="3"/>
      <c r="GN741" s="3"/>
      <c r="GO741" s="3"/>
      <c r="GP741" s="3"/>
      <c r="GQ741" s="3"/>
      <c r="GR741" s="3"/>
      <c r="GS741" s="3"/>
      <c r="GT741" s="3"/>
      <c r="GU741" s="3"/>
      <c r="GV741" s="3"/>
      <c r="GW741" s="3"/>
      <c r="GX741" s="3"/>
      <c r="GY741" s="3"/>
      <c r="GZ741" s="3"/>
      <c r="HA741" s="3"/>
      <c r="HB741" s="3"/>
      <c r="HC741" s="3"/>
      <c r="HD741" s="3"/>
      <c r="HE741" s="3"/>
      <c r="HF741" s="3"/>
      <c r="HG741" s="3"/>
      <c r="HH741" s="3"/>
      <c r="HI741" s="3"/>
      <c r="HJ741" s="3"/>
      <c r="HK741" s="3"/>
      <c r="HL741" s="3"/>
      <c r="HM741" s="3"/>
      <c r="HN741" s="3"/>
      <c r="HO741" s="3"/>
      <c r="HP741" s="3"/>
      <c r="HQ741" s="3"/>
      <c r="HR741" s="3"/>
      <c r="HS741" s="3"/>
      <c r="HT741" s="3"/>
      <c r="HU741" s="3"/>
      <c r="HV741" s="3"/>
      <c r="HW741" s="3"/>
      <c r="HX741" s="3"/>
      <c r="HY741" s="3"/>
      <c r="HZ741" s="3"/>
      <c r="IA741" s="3"/>
      <c r="IB741" s="3"/>
      <c r="IC741" s="3"/>
      <c r="ID741" s="3"/>
    </row>
    <row r="742" spans="1:238" ht="28.5" customHeight="1" x14ac:dyDescent="0.2">
      <c r="A742" s="22">
        <f t="shared" si="26"/>
        <v>717</v>
      </c>
      <c r="B742" s="29" t="s">
        <v>335</v>
      </c>
      <c r="C742" s="29" t="s">
        <v>2096</v>
      </c>
      <c r="D742" s="29">
        <v>2013.3</v>
      </c>
      <c r="E742" s="32" t="s">
        <v>1173</v>
      </c>
      <c r="F742" s="33">
        <v>1335</v>
      </c>
      <c r="G742" s="33">
        <v>2893</v>
      </c>
      <c r="H742" s="34" t="s">
        <v>253</v>
      </c>
      <c r="I742" s="35" t="s">
        <v>235</v>
      </c>
      <c r="J742" s="61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  <c r="DA742" s="3"/>
      <c r="DB742" s="3"/>
      <c r="DC742" s="3"/>
      <c r="DD742" s="3"/>
      <c r="DE742" s="3"/>
      <c r="DF742" s="3"/>
      <c r="DG742" s="3"/>
      <c r="DH742" s="3"/>
      <c r="DI742" s="3"/>
      <c r="DJ742" s="3"/>
      <c r="DK742" s="3"/>
      <c r="DL742" s="3"/>
      <c r="DM742" s="3"/>
      <c r="DN742" s="3"/>
      <c r="DO742" s="3"/>
      <c r="DP742" s="3"/>
      <c r="DQ742" s="3"/>
      <c r="DR742" s="3"/>
      <c r="DS742" s="3"/>
      <c r="DT742" s="3"/>
      <c r="DU742" s="3"/>
      <c r="DV742" s="3"/>
      <c r="DW742" s="3"/>
      <c r="DX742" s="3"/>
      <c r="DY742" s="3"/>
      <c r="DZ742" s="3"/>
      <c r="EA742" s="3"/>
      <c r="EB742" s="3"/>
      <c r="EC742" s="3"/>
      <c r="ED742" s="3"/>
      <c r="EE742" s="3"/>
      <c r="EF742" s="3"/>
      <c r="EG742" s="3"/>
      <c r="EH742" s="3"/>
      <c r="EI742" s="3"/>
      <c r="EJ742" s="3"/>
      <c r="EK742" s="3"/>
      <c r="EL742" s="3"/>
      <c r="EM742" s="3"/>
      <c r="EN742" s="3"/>
      <c r="EO742" s="3"/>
      <c r="EP742" s="3"/>
      <c r="EQ742" s="3"/>
      <c r="ER742" s="3"/>
      <c r="ES742" s="3"/>
      <c r="ET742" s="3"/>
      <c r="EU742" s="3"/>
      <c r="EV742" s="3"/>
      <c r="EW742" s="3"/>
      <c r="EX742" s="3"/>
      <c r="EY742" s="3"/>
      <c r="EZ742" s="3"/>
      <c r="FA742" s="3"/>
      <c r="FB742" s="3"/>
      <c r="FC742" s="3"/>
      <c r="FD742" s="3"/>
      <c r="FE742" s="3"/>
      <c r="FF742" s="3"/>
      <c r="FG742" s="3"/>
      <c r="FH742" s="3"/>
      <c r="FI742" s="3"/>
      <c r="FJ742" s="3"/>
      <c r="FK742" s="3"/>
      <c r="FL742" s="3"/>
      <c r="FM742" s="3"/>
      <c r="FN742" s="3"/>
      <c r="FO742" s="3"/>
      <c r="FP742" s="3"/>
      <c r="FQ742" s="3"/>
      <c r="FR742" s="3"/>
      <c r="FS742" s="3"/>
      <c r="FT742" s="3"/>
      <c r="FU742" s="3"/>
      <c r="FV742" s="3"/>
      <c r="FW742" s="3"/>
      <c r="FX742" s="3"/>
      <c r="FY742" s="3"/>
      <c r="FZ742" s="3"/>
      <c r="GA742" s="3"/>
      <c r="GB742" s="3"/>
      <c r="GC742" s="3"/>
      <c r="GD742" s="3"/>
      <c r="GE742" s="3"/>
      <c r="GF742" s="3"/>
      <c r="GG742" s="3"/>
      <c r="GH742" s="3"/>
      <c r="GI742" s="3"/>
      <c r="GJ742" s="3"/>
      <c r="GK742" s="3"/>
      <c r="GL742" s="3"/>
      <c r="GM742" s="3"/>
      <c r="GN742" s="3"/>
      <c r="GO742" s="3"/>
      <c r="GP742" s="3"/>
      <c r="GQ742" s="3"/>
      <c r="GR742" s="3"/>
      <c r="GS742" s="3"/>
      <c r="GT742" s="3"/>
      <c r="GU742" s="3"/>
      <c r="GV742" s="3"/>
      <c r="GW742" s="3"/>
      <c r="GX742" s="3"/>
      <c r="GY742" s="3"/>
      <c r="GZ742" s="3"/>
      <c r="HA742" s="3"/>
      <c r="HB742" s="3"/>
      <c r="HC742" s="3"/>
      <c r="HD742" s="3"/>
      <c r="HE742" s="3"/>
      <c r="HF742" s="3"/>
      <c r="HG742" s="3"/>
      <c r="HH742" s="3"/>
      <c r="HI742" s="3"/>
      <c r="HJ742" s="3"/>
      <c r="HK742" s="3"/>
      <c r="HL742" s="3"/>
      <c r="HM742" s="3"/>
      <c r="HN742" s="3"/>
      <c r="HO742" s="3"/>
      <c r="HP742" s="3"/>
      <c r="HQ742" s="3"/>
      <c r="HR742" s="3"/>
      <c r="HS742" s="3"/>
      <c r="HT742" s="3"/>
      <c r="HU742" s="3"/>
      <c r="HV742" s="3"/>
      <c r="HW742" s="3"/>
      <c r="HX742" s="3"/>
      <c r="HY742" s="3"/>
      <c r="HZ742" s="3"/>
      <c r="IA742" s="3"/>
      <c r="IB742" s="3"/>
      <c r="IC742" s="3"/>
      <c r="ID742" s="3"/>
    </row>
    <row r="743" spans="1:238" ht="28.5" customHeight="1" x14ac:dyDescent="0.2">
      <c r="A743" s="22">
        <f t="shared" si="26"/>
        <v>718</v>
      </c>
      <c r="B743" s="37" t="s">
        <v>392</v>
      </c>
      <c r="C743" s="29" t="s">
        <v>2096</v>
      </c>
      <c r="D743" s="37">
        <v>2013.12</v>
      </c>
      <c r="E743" s="207" t="s">
        <v>1111</v>
      </c>
      <c r="F743" s="208">
        <v>1762</v>
      </c>
      <c r="G743" s="208">
        <v>2432</v>
      </c>
      <c r="H743" s="209" t="s">
        <v>109</v>
      </c>
      <c r="I743" s="210" t="s">
        <v>235</v>
      </c>
      <c r="J743" s="61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  <c r="DA743" s="3"/>
      <c r="DB743" s="3"/>
      <c r="DC743" s="3"/>
      <c r="DD743" s="3"/>
      <c r="DE743" s="3"/>
      <c r="DF743" s="3"/>
      <c r="DG743" s="3"/>
      <c r="DH743" s="3"/>
      <c r="DI743" s="3"/>
      <c r="DJ743" s="3"/>
      <c r="DK743" s="3"/>
      <c r="DL743" s="3"/>
      <c r="DM743" s="3"/>
      <c r="DN743" s="3"/>
      <c r="DO743" s="3"/>
      <c r="DP743" s="3"/>
      <c r="DQ743" s="3"/>
      <c r="DR743" s="3"/>
      <c r="DS743" s="3"/>
      <c r="DT743" s="3"/>
      <c r="DU743" s="3"/>
      <c r="DV743" s="3"/>
      <c r="DW743" s="3"/>
      <c r="DX743" s="3"/>
      <c r="DY743" s="3"/>
      <c r="DZ743" s="3"/>
      <c r="EA743" s="3"/>
      <c r="EB743" s="3"/>
      <c r="EC743" s="3"/>
      <c r="ED743" s="3"/>
      <c r="EE743" s="3"/>
      <c r="EF743" s="3"/>
      <c r="EG743" s="3"/>
      <c r="EH743" s="3"/>
      <c r="EI743" s="3"/>
      <c r="EJ743" s="3"/>
      <c r="EK743" s="3"/>
      <c r="EL743" s="3"/>
      <c r="EM743" s="3"/>
      <c r="EN743" s="3"/>
      <c r="EO743" s="3"/>
      <c r="EP743" s="3"/>
      <c r="EQ743" s="3"/>
      <c r="ER743" s="3"/>
      <c r="ES743" s="3"/>
      <c r="ET743" s="3"/>
      <c r="EU743" s="3"/>
      <c r="EV743" s="3"/>
      <c r="EW743" s="3"/>
      <c r="EX743" s="3"/>
      <c r="EY743" s="3"/>
      <c r="EZ743" s="3"/>
      <c r="FA743" s="3"/>
      <c r="FB743" s="3"/>
      <c r="FC743" s="3"/>
      <c r="FD743" s="3"/>
      <c r="FE743" s="3"/>
      <c r="FF743" s="3"/>
      <c r="FG743" s="3"/>
      <c r="FH743" s="3"/>
      <c r="FI743" s="3"/>
      <c r="FJ743" s="3"/>
      <c r="FK743" s="3"/>
      <c r="FL743" s="3"/>
      <c r="FM743" s="3"/>
      <c r="FN743" s="3"/>
      <c r="FO743" s="3"/>
      <c r="FP743" s="3"/>
      <c r="FQ743" s="3"/>
      <c r="FR743" s="3"/>
      <c r="FS743" s="3"/>
      <c r="FT743" s="3"/>
      <c r="FU743" s="3"/>
      <c r="FV743" s="3"/>
      <c r="FW743" s="3"/>
      <c r="FX743" s="3"/>
      <c r="FY743" s="3"/>
      <c r="FZ743" s="3"/>
      <c r="GA743" s="3"/>
      <c r="GB743" s="3"/>
      <c r="GC743" s="3"/>
      <c r="GD743" s="3"/>
      <c r="GE743" s="3"/>
      <c r="GF743" s="3"/>
      <c r="GG743" s="3"/>
      <c r="GH743" s="3"/>
      <c r="GI743" s="3"/>
      <c r="GJ743" s="3"/>
      <c r="GK743" s="3"/>
      <c r="GL743" s="3"/>
      <c r="GM743" s="3"/>
      <c r="GN743" s="3"/>
      <c r="GO743" s="3"/>
      <c r="GP743" s="3"/>
      <c r="GQ743" s="3"/>
      <c r="GR743" s="3"/>
      <c r="GS743" s="3"/>
      <c r="GT743" s="3"/>
      <c r="GU743" s="3"/>
      <c r="GV743" s="3"/>
      <c r="GW743" s="3"/>
      <c r="GX743" s="3"/>
      <c r="GY743" s="3"/>
      <c r="GZ743" s="3"/>
      <c r="HA743" s="3"/>
      <c r="HB743" s="3"/>
      <c r="HC743" s="3"/>
      <c r="HD743" s="3"/>
      <c r="HE743" s="3"/>
      <c r="HF743" s="3"/>
      <c r="HG743" s="3"/>
      <c r="HH743" s="3"/>
      <c r="HI743" s="3"/>
      <c r="HJ743" s="3"/>
      <c r="HK743" s="3"/>
      <c r="HL743" s="3"/>
      <c r="HM743" s="3"/>
      <c r="HN743" s="3"/>
      <c r="HO743" s="3"/>
      <c r="HP743" s="3"/>
      <c r="HQ743" s="3"/>
      <c r="HR743" s="3"/>
      <c r="HS743" s="3"/>
      <c r="HT743" s="3"/>
      <c r="HU743" s="3"/>
      <c r="HV743" s="3"/>
      <c r="HW743" s="3"/>
      <c r="HX743" s="3"/>
      <c r="HY743" s="3"/>
      <c r="HZ743" s="3"/>
      <c r="IA743" s="3"/>
      <c r="IB743" s="3"/>
      <c r="IC743" s="3"/>
      <c r="ID743" s="3"/>
    </row>
    <row r="744" spans="1:238" ht="28.5" customHeight="1" x14ac:dyDescent="0.2">
      <c r="A744" s="22">
        <f t="shared" si="26"/>
        <v>719</v>
      </c>
      <c r="B744" s="44" t="s">
        <v>393</v>
      </c>
      <c r="C744" s="29" t="s">
        <v>2096</v>
      </c>
      <c r="D744" s="44">
        <v>2013.12</v>
      </c>
      <c r="E744" s="212" t="s">
        <v>1111</v>
      </c>
      <c r="F744" s="128">
        <v>1648</v>
      </c>
      <c r="G744" s="128">
        <v>2736</v>
      </c>
      <c r="H744" s="272" t="s">
        <v>109</v>
      </c>
      <c r="I744" s="273" t="s">
        <v>235</v>
      </c>
      <c r="J744" s="61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  <c r="DC744" s="3"/>
      <c r="DD744" s="3"/>
      <c r="DE744" s="3"/>
      <c r="DF744" s="3"/>
      <c r="DG744" s="3"/>
      <c r="DH744" s="3"/>
      <c r="DI744" s="3"/>
      <c r="DJ744" s="3"/>
      <c r="DK744" s="3"/>
      <c r="DL744" s="3"/>
      <c r="DM744" s="3"/>
      <c r="DN744" s="3"/>
      <c r="DO744" s="3"/>
      <c r="DP744" s="3"/>
      <c r="DQ744" s="3"/>
      <c r="DR744" s="3"/>
      <c r="DS744" s="3"/>
      <c r="DT744" s="3"/>
      <c r="DU744" s="3"/>
      <c r="DV744" s="3"/>
      <c r="DW744" s="3"/>
      <c r="DX744" s="3"/>
      <c r="DY744" s="3"/>
      <c r="DZ744" s="3"/>
      <c r="EA744" s="3"/>
      <c r="EB744" s="3"/>
      <c r="EC744" s="3"/>
      <c r="ED744" s="3"/>
      <c r="EE744" s="3"/>
      <c r="EF744" s="3"/>
      <c r="EG744" s="3"/>
      <c r="EH744" s="3"/>
      <c r="EI744" s="3"/>
      <c r="EJ744" s="3"/>
      <c r="EK744" s="3"/>
      <c r="EL744" s="3"/>
      <c r="EM744" s="3"/>
      <c r="EN744" s="3"/>
      <c r="EO744" s="3"/>
      <c r="EP744" s="3"/>
      <c r="EQ744" s="3"/>
      <c r="ER744" s="3"/>
      <c r="ES744" s="3"/>
      <c r="ET744" s="3"/>
      <c r="EU744" s="3"/>
      <c r="EV744" s="3"/>
      <c r="EW744" s="3"/>
      <c r="EX744" s="3"/>
      <c r="EY744" s="3"/>
      <c r="EZ744" s="3"/>
      <c r="FA744" s="3"/>
      <c r="FB744" s="3"/>
      <c r="FC744" s="3"/>
      <c r="FD744" s="3"/>
      <c r="FE744" s="3"/>
      <c r="FF744" s="3"/>
      <c r="FG744" s="3"/>
      <c r="FH744" s="3"/>
      <c r="FI744" s="3"/>
      <c r="FJ744" s="3"/>
      <c r="FK744" s="3"/>
      <c r="FL744" s="3"/>
      <c r="FM744" s="3"/>
      <c r="FN744" s="3"/>
      <c r="FO744" s="3"/>
      <c r="FP744" s="3"/>
      <c r="FQ744" s="3"/>
      <c r="FR744" s="3"/>
      <c r="FS744" s="3"/>
      <c r="FT744" s="3"/>
      <c r="FU744" s="3"/>
      <c r="FV744" s="3"/>
      <c r="FW744" s="3"/>
      <c r="FX744" s="3"/>
      <c r="FY744" s="3"/>
      <c r="FZ744" s="3"/>
      <c r="GA744" s="3"/>
      <c r="GB744" s="3"/>
      <c r="GC744" s="3"/>
      <c r="GD744" s="3"/>
      <c r="GE744" s="3"/>
      <c r="GF744" s="3"/>
      <c r="GG744" s="3"/>
      <c r="GH744" s="3"/>
      <c r="GI744" s="3"/>
      <c r="GJ744" s="3"/>
      <c r="GK744" s="3"/>
      <c r="GL744" s="3"/>
      <c r="GM744" s="3"/>
      <c r="GN744" s="3"/>
      <c r="GO744" s="3"/>
      <c r="GP744" s="3"/>
      <c r="GQ744" s="3"/>
      <c r="GR744" s="3"/>
      <c r="GS744" s="3"/>
      <c r="GT744" s="3"/>
      <c r="GU744" s="3"/>
      <c r="GV744" s="3"/>
      <c r="GW744" s="3"/>
      <c r="GX744" s="3"/>
      <c r="GY744" s="3"/>
      <c r="GZ744" s="3"/>
      <c r="HA744" s="3"/>
      <c r="HB744" s="3"/>
      <c r="HC744" s="3"/>
      <c r="HD744" s="3"/>
      <c r="HE744" s="3"/>
      <c r="HF744" s="3"/>
      <c r="HG744" s="3"/>
      <c r="HH744" s="3"/>
      <c r="HI744" s="3"/>
      <c r="HJ744" s="3"/>
      <c r="HK744" s="3"/>
      <c r="HL744" s="3"/>
      <c r="HM744" s="3"/>
      <c r="HN744" s="3"/>
      <c r="HO744" s="3"/>
      <c r="HP744" s="3"/>
      <c r="HQ744" s="3"/>
      <c r="HR744" s="3"/>
      <c r="HS744" s="3"/>
      <c r="HT744" s="3"/>
      <c r="HU744" s="3"/>
      <c r="HV744" s="3"/>
      <c r="HW744" s="3"/>
      <c r="HX744" s="3"/>
      <c r="HY744" s="3"/>
      <c r="HZ744" s="3"/>
      <c r="IA744" s="3"/>
      <c r="IB744" s="3"/>
      <c r="IC744" s="3"/>
      <c r="ID744" s="3"/>
    </row>
    <row r="745" spans="1:238" ht="28.5" customHeight="1" x14ac:dyDescent="0.2">
      <c r="A745" s="22">
        <f t="shared" si="26"/>
        <v>720</v>
      </c>
      <c r="B745" s="29" t="s">
        <v>394</v>
      </c>
      <c r="C745" s="29" t="s">
        <v>2096</v>
      </c>
      <c r="D745" s="29">
        <v>2013.12</v>
      </c>
      <c r="E745" s="32" t="s">
        <v>1111</v>
      </c>
      <c r="F745" s="33">
        <v>2337</v>
      </c>
      <c r="G745" s="33">
        <v>4203</v>
      </c>
      <c r="H745" s="34" t="s">
        <v>109</v>
      </c>
      <c r="I745" s="35" t="s">
        <v>235</v>
      </c>
      <c r="J745" s="61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  <c r="DD745" s="3"/>
      <c r="DE745" s="3"/>
      <c r="DF745" s="3"/>
      <c r="DG745" s="3"/>
      <c r="DH745" s="3"/>
      <c r="DI745" s="3"/>
      <c r="DJ745" s="3"/>
      <c r="DK745" s="3"/>
      <c r="DL745" s="3"/>
      <c r="DM745" s="3"/>
      <c r="DN745" s="3"/>
      <c r="DO745" s="3"/>
      <c r="DP745" s="3"/>
      <c r="DQ745" s="3"/>
      <c r="DR745" s="3"/>
      <c r="DS745" s="3"/>
      <c r="DT745" s="3"/>
      <c r="DU745" s="3"/>
      <c r="DV745" s="3"/>
      <c r="DW745" s="3"/>
      <c r="DX745" s="3"/>
      <c r="DY745" s="3"/>
      <c r="DZ745" s="3"/>
      <c r="EA745" s="3"/>
      <c r="EB745" s="3"/>
      <c r="EC745" s="3"/>
      <c r="ED745" s="3"/>
      <c r="EE745" s="3"/>
      <c r="EF745" s="3"/>
      <c r="EG745" s="3"/>
      <c r="EH745" s="3"/>
      <c r="EI745" s="3"/>
      <c r="EJ745" s="3"/>
      <c r="EK745" s="3"/>
      <c r="EL745" s="3"/>
      <c r="EM745" s="3"/>
      <c r="EN745" s="3"/>
      <c r="EO745" s="3"/>
      <c r="EP745" s="3"/>
      <c r="EQ745" s="3"/>
      <c r="ER745" s="3"/>
      <c r="ES745" s="3"/>
      <c r="ET745" s="3"/>
      <c r="EU745" s="3"/>
      <c r="EV745" s="3"/>
      <c r="EW745" s="3"/>
      <c r="EX745" s="3"/>
      <c r="EY745" s="3"/>
      <c r="EZ745" s="3"/>
      <c r="FA745" s="3"/>
      <c r="FB745" s="3"/>
      <c r="FC745" s="3"/>
      <c r="FD745" s="3"/>
      <c r="FE745" s="3"/>
      <c r="FF745" s="3"/>
      <c r="FG745" s="3"/>
      <c r="FH745" s="3"/>
      <c r="FI745" s="3"/>
      <c r="FJ745" s="3"/>
      <c r="FK745" s="3"/>
      <c r="FL745" s="3"/>
      <c r="FM745" s="3"/>
      <c r="FN745" s="3"/>
      <c r="FO745" s="3"/>
      <c r="FP745" s="3"/>
      <c r="FQ745" s="3"/>
      <c r="FR745" s="3"/>
      <c r="FS745" s="3"/>
      <c r="FT745" s="3"/>
      <c r="FU745" s="3"/>
      <c r="FV745" s="3"/>
      <c r="FW745" s="3"/>
      <c r="FX745" s="3"/>
      <c r="FY745" s="3"/>
      <c r="FZ745" s="3"/>
      <c r="GA745" s="3"/>
      <c r="GB745" s="3"/>
      <c r="GC745" s="3"/>
      <c r="GD745" s="3"/>
      <c r="GE745" s="3"/>
      <c r="GF745" s="3"/>
      <c r="GG745" s="3"/>
      <c r="GH745" s="3"/>
      <c r="GI745" s="3"/>
      <c r="GJ745" s="3"/>
      <c r="GK745" s="3"/>
      <c r="GL745" s="3"/>
      <c r="GM745" s="3"/>
      <c r="GN745" s="3"/>
      <c r="GO745" s="3"/>
      <c r="GP745" s="3"/>
      <c r="GQ745" s="3"/>
      <c r="GR745" s="3"/>
      <c r="GS745" s="3"/>
      <c r="GT745" s="3"/>
      <c r="GU745" s="3"/>
      <c r="GV745" s="3"/>
      <c r="GW745" s="3"/>
      <c r="GX745" s="3"/>
      <c r="GY745" s="3"/>
      <c r="GZ745" s="3"/>
      <c r="HA745" s="3"/>
      <c r="HB745" s="3"/>
      <c r="HC745" s="3"/>
      <c r="HD745" s="3"/>
      <c r="HE745" s="3"/>
      <c r="HF745" s="3"/>
      <c r="HG745" s="3"/>
      <c r="HH745" s="3"/>
      <c r="HI745" s="3"/>
      <c r="HJ745" s="3"/>
      <c r="HK745" s="3"/>
      <c r="HL745" s="3"/>
      <c r="HM745" s="3"/>
      <c r="HN745" s="3"/>
      <c r="HO745" s="3"/>
      <c r="HP745" s="3"/>
      <c r="HQ745" s="3"/>
      <c r="HR745" s="3"/>
      <c r="HS745" s="3"/>
      <c r="HT745" s="3"/>
      <c r="HU745" s="3"/>
      <c r="HV745" s="3"/>
      <c r="HW745" s="3"/>
      <c r="HX745" s="3"/>
      <c r="HY745" s="3"/>
      <c r="HZ745" s="3"/>
      <c r="IA745" s="3"/>
      <c r="IB745" s="3"/>
      <c r="IC745" s="3"/>
      <c r="ID745" s="3"/>
    </row>
    <row r="746" spans="1:238" ht="28.5" customHeight="1" x14ac:dyDescent="0.2">
      <c r="A746" s="22">
        <f t="shared" si="26"/>
        <v>721</v>
      </c>
      <c r="B746" s="29" t="s">
        <v>395</v>
      </c>
      <c r="C746" s="29" t="s">
        <v>2096</v>
      </c>
      <c r="D746" s="29">
        <v>2013.12</v>
      </c>
      <c r="E746" s="32" t="s">
        <v>1111</v>
      </c>
      <c r="F746" s="33">
        <v>1900</v>
      </c>
      <c r="G746" s="33">
        <v>2721</v>
      </c>
      <c r="H746" s="34" t="s">
        <v>109</v>
      </c>
      <c r="I746" s="35" t="s">
        <v>235</v>
      </c>
      <c r="J746" s="61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  <c r="DD746" s="3"/>
      <c r="DE746" s="3"/>
      <c r="DF746" s="3"/>
      <c r="DG746" s="3"/>
      <c r="DH746" s="3"/>
      <c r="DI746" s="3"/>
      <c r="DJ746" s="3"/>
      <c r="DK746" s="3"/>
      <c r="DL746" s="3"/>
      <c r="DM746" s="3"/>
      <c r="DN746" s="3"/>
      <c r="DO746" s="3"/>
      <c r="DP746" s="3"/>
      <c r="DQ746" s="3"/>
      <c r="DR746" s="3"/>
      <c r="DS746" s="3"/>
      <c r="DT746" s="3"/>
      <c r="DU746" s="3"/>
      <c r="DV746" s="3"/>
      <c r="DW746" s="3"/>
      <c r="DX746" s="3"/>
      <c r="DY746" s="3"/>
      <c r="DZ746" s="3"/>
      <c r="EA746" s="3"/>
      <c r="EB746" s="3"/>
      <c r="EC746" s="3"/>
      <c r="ED746" s="3"/>
      <c r="EE746" s="3"/>
      <c r="EF746" s="3"/>
      <c r="EG746" s="3"/>
      <c r="EH746" s="3"/>
      <c r="EI746" s="3"/>
      <c r="EJ746" s="3"/>
      <c r="EK746" s="3"/>
      <c r="EL746" s="3"/>
      <c r="EM746" s="3"/>
      <c r="EN746" s="3"/>
      <c r="EO746" s="3"/>
      <c r="EP746" s="3"/>
      <c r="EQ746" s="3"/>
      <c r="ER746" s="3"/>
      <c r="ES746" s="3"/>
      <c r="ET746" s="3"/>
      <c r="EU746" s="3"/>
      <c r="EV746" s="3"/>
      <c r="EW746" s="3"/>
      <c r="EX746" s="3"/>
      <c r="EY746" s="3"/>
      <c r="EZ746" s="3"/>
      <c r="FA746" s="3"/>
      <c r="FB746" s="3"/>
      <c r="FC746" s="3"/>
      <c r="FD746" s="3"/>
      <c r="FE746" s="3"/>
      <c r="FF746" s="3"/>
      <c r="FG746" s="3"/>
      <c r="FH746" s="3"/>
      <c r="FI746" s="3"/>
      <c r="FJ746" s="3"/>
      <c r="FK746" s="3"/>
      <c r="FL746" s="3"/>
      <c r="FM746" s="3"/>
      <c r="FN746" s="3"/>
      <c r="FO746" s="3"/>
      <c r="FP746" s="3"/>
      <c r="FQ746" s="3"/>
      <c r="FR746" s="3"/>
      <c r="FS746" s="3"/>
      <c r="FT746" s="3"/>
      <c r="FU746" s="3"/>
      <c r="FV746" s="3"/>
      <c r="FW746" s="3"/>
      <c r="FX746" s="3"/>
      <c r="FY746" s="3"/>
      <c r="FZ746" s="3"/>
      <c r="GA746" s="3"/>
      <c r="GB746" s="3"/>
      <c r="GC746" s="3"/>
      <c r="GD746" s="3"/>
      <c r="GE746" s="3"/>
      <c r="GF746" s="3"/>
      <c r="GG746" s="3"/>
      <c r="GH746" s="3"/>
      <c r="GI746" s="3"/>
      <c r="GJ746" s="3"/>
      <c r="GK746" s="3"/>
      <c r="GL746" s="3"/>
      <c r="GM746" s="3"/>
      <c r="GN746" s="3"/>
      <c r="GO746" s="3"/>
      <c r="GP746" s="3"/>
      <c r="GQ746" s="3"/>
      <c r="GR746" s="3"/>
      <c r="GS746" s="3"/>
      <c r="GT746" s="3"/>
      <c r="GU746" s="3"/>
      <c r="GV746" s="3"/>
      <c r="GW746" s="3"/>
      <c r="GX746" s="3"/>
      <c r="GY746" s="3"/>
      <c r="GZ746" s="3"/>
      <c r="HA746" s="3"/>
      <c r="HB746" s="3"/>
      <c r="HC746" s="3"/>
      <c r="HD746" s="3"/>
      <c r="HE746" s="3"/>
      <c r="HF746" s="3"/>
      <c r="HG746" s="3"/>
      <c r="HH746" s="3"/>
      <c r="HI746" s="3"/>
      <c r="HJ746" s="3"/>
      <c r="HK746" s="3"/>
      <c r="HL746" s="3"/>
      <c r="HM746" s="3"/>
      <c r="HN746" s="3"/>
      <c r="HO746" s="3"/>
      <c r="HP746" s="3"/>
      <c r="HQ746" s="3"/>
      <c r="HR746" s="3"/>
      <c r="HS746" s="3"/>
      <c r="HT746" s="3"/>
      <c r="HU746" s="3"/>
      <c r="HV746" s="3"/>
      <c r="HW746" s="3"/>
      <c r="HX746" s="3"/>
      <c r="HY746" s="3"/>
      <c r="HZ746" s="3"/>
      <c r="IA746" s="3"/>
      <c r="IB746" s="3"/>
      <c r="IC746" s="3"/>
      <c r="ID746" s="3"/>
    </row>
    <row r="747" spans="1:238" ht="28.5" customHeight="1" x14ac:dyDescent="0.2">
      <c r="A747" s="22">
        <f t="shared" si="26"/>
        <v>722</v>
      </c>
      <c r="B747" s="29" t="s">
        <v>396</v>
      </c>
      <c r="C747" s="29" t="s">
        <v>2096</v>
      </c>
      <c r="D747" s="29">
        <v>2013.12</v>
      </c>
      <c r="E747" s="32" t="s">
        <v>1111</v>
      </c>
      <c r="F747" s="33">
        <v>1949</v>
      </c>
      <c r="G747" s="33">
        <v>2761</v>
      </c>
      <c r="H747" s="34" t="s">
        <v>109</v>
      </c>
      <c r="I747" s="35" t="s">
        <v>235</v>
      </c>
      <c r="J747" s="61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  <c r="DC747" s="3"/>
      <c r="DD747" s="3"/>
      <c r="DE747" s="3"/>
      <c r="DF747" s="3"/>
      <c r="DG747" s="3"/>
      <c r="DH747" s="3"/>
      <c r="DI747" s="3"/>
      <c r="DJ747" s="3"/>
      <c r="DK747" s="3"/>
      <c r="DL747" s="3"/>
      <c r="DM747" s="3"/>
      <c r="DN747" s="3"/>
      <c r="DO747" s="3"/>
      <c r="DP747" s="3"/>
      <c r="DQ747" s="3"/>
      <c r="DR747" s="3"/>
      <c r="DS747" s="3"/>
      <c r="DT747" s="3"/>
      <c r="DU747" s="3"/>
      <c r="DV747" s="3"/>
      <c r="DW747" s="3"/>
      <c r="DX747" s="3"/>
      <c r="DY747" s="3"/>
      <c r="DZ747" s="3"/>
      <c r="EA747" s="3"/>
      <c r="EB747" s="3"/>
      <c r="EC747" s="3"/>
      <c r="ED747" s="3"/>
      <c r="EE747" s="3"/>
      <c r="EF747" s="3"/>
      <c r="EG747" s="3"/>
      <c r="EH747" s="3"/>
      <c r="EI747" s="3"/>
      <c r="EJ747" s="3"/>
      <c r="EK747" s="3"/>
      <c r="EL747" s="3"/>
      <c r="EM747" s="3"/>
      <c r="EN747" s="3"/>
      <c r="EO747" s="3"/>
      <c r="EP747" s="3"/>
      <c r="EQ747" s="3"/>
      <c r="ER747" s="3"/>
      <c r="ES747" s="3"/>
      <c r="ET747" s="3"/>
      <c r="EU747" s="3"/>
      <c r="EV747" s="3"/>
      <c r="EW747" s="3"/>
      <c r="EX747" s="3"/>
      <c r="EY747" s="3"/>
      <c r="EZ747" s="3"/>
      <c r="FA747" s="3"/>
      <c r="FB747" s="3"/>
      <c r="FC747" s="3"/>
      <c r="FD747" s="3"/>
      <c r="FE747" s="3"/>
      <c r="FF747" s="3"/>
      <c r="FG747" s="3"/>
      <c r="FH747" s="3"/>
      <c r="FI747" s="3"/>
      <c r="FJ747" s="3"/>
      <c r="FK747" s="3"/>
      <c r="FL747" s="3"/>
      <c r="FM747" s="3"/>
      <c r="FN747" s="3"/>
      <c r="FO747" s="3"/>
      <c r="FP747" s="3"/>
      <c r="FQ747" s="3"/>
      <c r="FR747" s="3"/>
      <c r="FS747" s="3"/>
      <c r="FT747" s="3"/>
      <c r="FU747" s="3"/>
      <c r="FV747" s="3"/>
      <c r="FW747" s="3"/>
      <c r="FX747" s="3"/>
      <c r="FY747" s="3"/>
      <c r="FZ747" s="3"/>
      <c r="GA747" s="3"/>
      <c r="GB747" s="3"/>
      <c r="GC747" s="3"/>
      <c r="GD747" s="3"/>
      <c r="GE747" s="3"/>
      <c r="GF747" s="3"/>
      <c r="GG747" s="3"/>
      <c r="GH747" s="3"/>
      <c r="GI747" s="3"/>
      <c r="GJ747" s="3"/>
      <c r="GK747" s="3"/>
      <c r="GL747" s="3"/>
      <c r="GM747" s="3"/>
      <c r="GN747" s="3"/>
      <c r="GO747" s="3"/>
      <c r="GP747" s="3"/>
      <c r="GQ747" s="3"/>
      <c r="GR747" s="3"/>
      <c r="GS747" s="3"/>
      <c r="GT747" s="3"/>
      <c r="GU747" s="3"/>
      <c r="GV747" s="3"/>
      <c r="GW747" s="3"/>
      <c r="GX747" s="3"/>
      <c r="GY747" s="3"/>
      <c r="GZ747" s="3"/>
      <c r="HA747" s="3"/>
      <c r="HB747" s="3"/>
      <c r="HC747" s="3"/>
      <c r="HD747" s="3"/>
      <c r="HE747" s="3"/>
      <c r="HF747" s="3"/>
      <c r="HG747" s="3"/>
      <c r="HH747" s="3"/>
      <c r="HI747" s="3"/>
      <c r="HJ747" s="3"/>
      <c r="HK747" s="3"/>
      <c r="HL747" s="3"/>
      <c r="HM747" s="3"/>
      <c r="HN747" s="3"/>
      <c r="HO747" s="3"/>
      <c r="HP747" s="3"/>
      <c r="HQ747" s="3"/>
      <c r="HR747" s="3"/>
      <c r="HS747" s="3"/>
      <c r="HT747" s="3"/>
      <c r="HU747" s="3"/>
      <c r="HV747" s="3"/>
      <c r="HW747" s="3"/>
      <c r="HX747" s="3"/>
      <c r="HY747" s="3"/>
      <c r="HZ747" s="3"/>
      <c r="IA747" s="3"/>
      <c r="IB747" s="3"/>
      <c r="IC747" s="3"/>
      <c r="ID747" s="3"/>
    </row>
    <row r="748" spans="1:238" ht="28.5" customHeight="1" x14ac:dyDescent="0.2">
      <c r="A748" s="22">
        <f t="shared" si="26"/>
        <v>723</v>
      </c>
      <c r="B748" s="29" t="s">
        <v>397</v>
      </c>
      <c r="C748" s="29" t="s">
        <v>2096</v>
      </c>
      <c r="D748" s="29">
        <v>2013.12</v>
      </c>
      <c r="E748" s="32" t="s">
        <v>1111</v>
      </c>
      <c r="F748" s="33">
        <v>1949</v>
      </c>
      <c r="G748" s="33">
        <v>2761</v>
      </c>
      <c r="H748" s="34" t="s">
        <v>109</v>
      </c>
      <c r="I748" s="35" t="s">
        <v>235</v>
      </c>
      <c r="J748" s="61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  <c r="DD748" s="3"/>
      <c r="DE748" s="3"/>
      <c r="DF748" s="3"/>
      <c r="DG748" s="3"/>
      <c r="DH748" s="3"/>
      <c r="DI748" s="3"/>
      <c r="DJ748" s="3"/>
      <c r="DK748" s="3"/>
      <c r="DL748" s="3"/>
      <c r="DM748" s="3"/>
      <c r="DN748" s="3"/>
      <c r="DO748" s="3"/>
      <c r="DP748" s="3"/>
      <c r="DQ748" s="3"/>
      <c r="DR748" s="3"/>
      <c r="DS748" s="3"/>
      <c r="DT748" s="3"/>
      <c r="DU748" s="3"/>
      <c r="DV748" s="3"/>
      <c r="DW748" s="3"/>
      <c r="DX748" s="3"/>
      <c r="DY748" s="3"/>
      <c r="DZ748" s="3"/>
      <c r="EA748" s="3"/>
      <c r="EB748" s="3"/>
      <c r="EC748" s="3"/>
      <c r="ED748" s="3"/>
      <c r="EE748" s="3"/>
      <c r="EF748" s="3"/>
      <c r="EG748" s="3"/>
      <c r="EH748" s="3"/>
      <c r="EI748" s="3"/>
      <c r="EJ748" s="3"/>
      <c r="EK748" s="3"/>
      <c r="EL748" s="3"/>
      <c r="EM748" s="3"/>
      <c r="EN748" s="3"/>
      <c r="EO748" s="3"/>
      <c r="EP748" s="3"/>
      <c r="EQ748" s="3"/>
      <c r="ER748" s="3"/>
      <c r="ES748" s="3"/>
      <c r="ET748" s="3"/>
      <c r="EU748" s="3"/>
      <c r="EV748" s="3"/>
      <c r="EW748" s="3"/>
      <c r="EX748" s="3"/>
      <c r="EY748" s="3"/>
      <c r="EZ748" s="3"/>
      <c r="FA748" s="3"/>
      <c r="FB748" s="3"/>
      <c r="FC748" s="3"/>
      <c r="FD748" s="3"/>
      <c r="FE748" s="3"/>
      <c r="FF748" s="3"/>
      <c r="FG748" s="3"/>
      <c r="FH748" s="3"/>
      <c r="FI748" s="3"/>
      <c r="FJ748" s="3"/>
      <c r="FK748" s="3"/>
      <c r="FL748" s="3"/>
      <c r="FM748" s="3"/>
      <c r="FN748" s="3"/>
      <c r="FO748" s="3"/>
      <c r="FP748" s="3"/>
      <c r="FQ748" s="3"/>
      <c r="FR748" s="3"/>
      <c r="FS748" s="3"/>
      <c r="FT748" s="3"/>
      <c r="FU748" s="3"/>
      <c r="FV748" s="3"/>
      <c r="FW748" s="3"/>
      <c r="FX748" s="3"/>
      <c r="FY748" s="3"/>
      <c r="FZ748" s="3"/>
      <c r="GA748" s="3"/>
      <c r="GB748" s="3"/>
      <c r="GC748" s="3"/>
      <c r="GD748" s="3"/>
      <c r="GE748" s="3"/>
      <c r="GF748" s="3"/>
      <c r="GG748" s="3"/>
      <c r="GH748" s="3"/>
      <c r="GI748" s="3"/>
      <c r="GJ748" s="3"/>
      <c r="GK748" s="3"/>
      <c r="GL748" s="3"/>
      <c r="GM748" s="3"/>
      <c r="GN748" s="3"/>
      <c r="GO748" s="3"/>
      <c r="GP748" s="3"/>
      <c r="GQ748" s="3"/>
      <c r="GR748" s="3"/>
      <c r="GS748" s="3"/>
      <c r="GT748" s="3"/>
      <c r="GU748" s="3"/>
      <c r="GV748" s="3"/>
      <c r="GW748" s="3"/>
      <c r="GX748" s="3"/>
      <c r="GY748" s="3"/>
      <c r="GZ748" s="3"/>
      <c r="HA748" s="3"/>
      <c r="HB748" s="3"/>
      <c r="HC748" s="3"/>
      <c r="HD748" s="3"/>
      <c r="HE748" s="3"/>
      <c r="HF748" s="3"/>
      <c r="HG748" s="3"/>
      <c r="HH748" s="3"/>
      <c r="HI748" s="3"/>
      <c r="HJ748" s="3"/>
      <c r="HK748" s="3"/>
      <c r="HL748" s="3"/>
      <c r="HM748" s="3"/>
      <c r="HN748" s="3"/>
      <c r="HO748" s="3"/>
      <c r="HP748" s="3"/>
      <c r="HQ748" s="3"/>
      <c r="HR748" s="3"/>
      <c r="HS748" s="3"/>
      <c r="HT748" s="3"/>
      <c r="HU748" s="3"/>
      <c r="HV748" s="3"/>
      <c r="HW748" s="3"/>
      <c r="HX748" s="3"/>
      <c r="HY748" s="3"/>
      <c r="HZ748" s="3"/>
      <c r="IA748" s="3"/>
      <c r="IB748" s="3"/>
      <c r="IC748" s="3"/>
      <c r="ID748" s="3"/>
    </row>
    <row r="749" spans="1:238" ht="28.5" customHeight="1" x14ac:dyDescent="0.2">
      <c r="A749" s="22">
        <f t="shared" si="26"/>
        <v>724</v>
      </c>
      <c r="B749" s="29" t="s">
        <v>398</v>
      </c>
      <c r="C749" s="29" t="s">
        <v>2096</v>
      </c>
      <c r="D749" s="29">
        <v>2013.12</v>
      </c>
      <c r="E749" s="32" t="s">
        <v>1111</v>
      </c>
      <c r="F749" s="33">
        <v>2388</v>
      </c>
      <c r="G749" s="33">
        <v>3995</v>
      </c>
      <c r="H749" s="34" t="s">
        <v>109</v>
      </c>
      <c r="I749" s="35" t="s">
        <v>235</v>
      </c>
      <c r="J749" s="50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  <c r="DC749" s="3"/>
      <c r="DD749" s="3"/>
      <c r="DE749" s="3"/>
      <c r="DF749" s="3"/>
      <c r="DG749" s="3"/>
      <c r="DH749" s="3"/>
      <c r="DI749" s="3"/>
      <c r="DJ749" s="3"/>
      <c r="DK749" s="3"/>
      <c r="DL749" s="3"/>
      <c r="DM749" s="3"/>
      <c r="DN749" s="3"/>
      <c r="DO749" s="3"/>
      <c r="DP749" s="3"/>
      <c r="DQ749" s="3"/>
      <c r="DR749" s="3"/>
      <c r="DS749" s="3"/>
      <c r="DT749" s="3"/>
      <c r="DU749" s="3"/>
      <c r="DV749" s="3"/>
      <c r="DW749" s="3"/>
      <c r="DX749" s="3"/>
      <c r="DY749" s="3"/>
      <c r="DZ749" s="3"/>
      <c r="EA749" s="3"/>
      <c r="EB749" s="3"/>
      <c r="EC749" s="3"/>
      <c r="ED749" s="3"/>
      <c r="EE749" s="3"/>
      <c r="EF749" s="3"/>
      <c r="EG749" s="3"/>
      <c r="EH749" s="3"/>
      <c r="EI749" s="3"/>
      <c r="EJ749" s="3"/>
      <c r="EK749" s="3"/>
      <c r="EL749" s="3"/>
      <c r="EM749" s="3"/>
      <c r="EN749" s="3"/>
      <c r="EO749" s="3"/>
      <c r="EP749" s="3"/>
      <c r="EQ749" s="3"/>
      <c r="ER749" s="3"/>
      <c r="ES749" s="3"/>
      <c r="ET749" s="3"/>
      <c r="EU749" s="3"/>
      <c r="EV749" s="3"/>
      <c r="EW749" s="3"/>
      <c r="EX749" s="3"/>
      <c r="EY749" s="3"/>
      <c r="EZ749" s="3"/>
      <c r="FA749" s="3"/>
      <c r="FB749" s="3"/>
      <c r="FC749" s="3"/>
      <c r="FD749" s="3"/>
      <c r="FE749" s="3"/>
      <c r="FF749" s="3"/>
      <c r="FG749" s="3"/>
      <c r="FH749" s="3"/>
      <c r="FI749" s="3"/>
      <c r="FJ749" s="3"/>
      <c r="FK749" s="3"/>
      <c r="FL749" s="3"/>
      <c r="FM749" s="3"/>
      <c r="FN749" s="3"/>
      <c r="FO749" s="3"/>
      <c r="FP749" s="3"/>
      <c r="FQ749" s="3"/>
      <c r="FR749" s="3"/>
      <c r="FS749" s="3"/>
      <c r="FT749" s="3"/>
      <c r="FU749" s="3"/>
      <c r="FV749" s="3"/>
      <c r="FW749" s="3"/>
      <c r="FX749" s="3"/>
      <c r="FY749" s="3"/>
      <c r="FZ749" s="3"/>
      <c r="GA749" s="3"/>
      <c r="GB749" s="3"/>
      <c r="GC749" s="3"/>
      <c r="GD749" s="3"/>
      <c r="GE749" s="3"/>
      <c r="GF749" s="3"/>
      <c r="GG749" s="3"/>
      <c r="GH749" s="3"/>
      <c r="GI749" s="3"/>
      <c r="GJ749" s="3"/>
      <c r="GK749" s="3"/>
      <c r="GL749" s="3"/>
      <c r="GM749" s="3"/>
      <c r="GN749" s="3"/>
      <c r="GO749" s="3"/>
      <c r="GP749" s="3"/>
      <c r="GQ749" s="3"/>
      <c r="GR749" s="3"/>
      <c r="GS749" s="3"/>
      <c r="GT749" s="3"/>
      <c r="GU749" s="3"/>
      <c r="GV749" s="3"/>
      <c r="GW749" s="3"/>
      <c r="GX749" s="3"/>
      <c r="GY749" s="3"/>
      <c r="GZ749" s="3"/>
      <c r="HA749" s="3"/>
      <c r="HB749" s="3"/>
      <c r="HC749" s="3"/>
      <c r="HD749" s="3"/>
      <c r="HE749" s="3"/>
      <c r="HF749" s="3"/>
      <c r="HG749" s="3"/>
      <c r="HH749" s="3"/>
      <c r="HI749" s="3"/>
      <c r="HJ749" s="3"/>
      <c r="HK749" s="3"/>
      <c r="HL749" s="3"/>
      <c r="HM749" s="3"/>
      <c r="HN749" s="3"/>
      <c r="HO749" s="3"/>
      <c r="HP749" s="3"/>
      <c r="HQ749" s="3"/>
      <c r="HR749" s="3"/>
      <c r="HS749" s="3"/>
      <c r="HT749" s="3"/>
      <c r="HU749" s="3"/>
      <c r="HV749" s="3"/>
      <c r="HW749" s="3"/>
      <c r="HX749" s="3"/>
      <c r="HY749" s="3"/>
      <c r="HZ749" s="3"/>
      <c r="IA749" s="3"/>
      <c r="IB749" s="3"/>
      <c r="IC749" s="3"/>
      <c r="ID749" s="3"/>
    </row>
    <row r="750" spans="1:238" ht="28.5" customHeight="1" x14ac:dyDescent="0.2">
      <c r="A750" s="22">
        <f t="shared" si="26"/>
        <v>725</v>
      </c>
      <c r="B750" s="29" t="s">
        <v>399</v>
      </c>
      <c r="C750" s="29" t="s">
        <v>2096</v>
      </c>
      <c r="D750" s="29">
        <v>2013.12</v>
      </c>
      <c r="E750" s="32" t="s">
        <v>1111</v>
      </c>
      <c r="F750" s="33">
        <v>1077</v>
      </c>
      <c r="G750" s="33">
        <v>1655</v>
      </c>
      <c r="H750" s="34" t="s">
        <v>109</v>
      </c>
      <c r="I750" s="35" t="s">
        <v>235</v>
      </c>
      <c r="J750" s="50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  <c r="DD750" s="3"/>
      <c r="DE750" s="3"/>
      <c r="DF750" s="3"/>
      <c r="DG750" s="3"/>
      <c r="DH750" s="3"/>
      <c r="DI750" s="3"/>
      <c r="DJ750" s="3"/>
      <c r="DK750" s="3"/>
      <c r="DL750" s="3"/>
      <c r="DM750" s="3"/>
      <c r="DN750" s="3"/>
      <c r="DO750" s="3"/>
      <c r="DP750" s="3"/>
      <c r="DQ750" s="3"/>
      <c r="DR750" s="3"/>
      <c r="DS750" s="3"/>
      <c r="DT750" s="3"/>
      <c r="DU750" s="3"/>
      <c r="DV750" s="3"/>
      <c r="DW750" s="3"/>
      <c r="DX750" s="3"/>
      <c r="DY750" s="3"/>
      <c r="DZ750" s="3"/>
      <c r="EA750" s="3"/>
      <c r="EB750" s="3"/>
      <c r="EC750" s="3"/>
      <c r="ED750" s="3"/>
      <c r="EE750" s="3"/>
      <c r="EF750" s="3"/>
      <c r="EG750" s="3"/>
      <c r="EH750" s="3"/>
      <c r="EI750" s="3"/>
      <c r="EJ750" s="3"/>
      <c r="EK750" s="3"/>
      <c r="EL750" s="3"/>
      <c r="EM750" s="3"/>
      <c r="EN750" s="3"/>
      <c r="EO750" s="3"/>
      <c r="EP750" s="3"/>
      <c r="EQ750" s="3"/>
      <c r="ER750" s="3"/>
      <c r="ES750" s="3"/>
      <c r="ET750" s="3"/>
      <c r="EU750" s="3"/>
      <c r="EV750" s="3"/>
      <c r="EW750" s="3"/>
      <c r="EX750" s="3"/>
      <c r="EY750" s="3"/>
      <c r="EZ750" s="3"/>
      <c r="FA750" s="3"/>
      <c r="FB750" s="3"/>
      <c r="FC750" s="3"/>
      <c r="FD750" s="3"/>
      <c r="FE750" s="3"/>
      <c r="FF750" s="3"/>
      <c r="FG750" s="3"/>
      <c r="FH750" s="3"/>
      <c r="FI750" s="3"/>
      <c r="FJ750" s="3"/>
      <c r="FK750" s="3"/>
      <c r="FL750" s="3"/>
      <c r="FM750" s="3"/>
      <c r="FN750" s="3"/>
      <c r="FO750" s="3"/>
      <c r="FP750" s="3"/>
      <c r="FQ750" s="3"/>
      <c r="FR750" s="3"/>
      <c r="FS750" s="3"/>
      <c r="FT750" s="3"/>
      <c r="FU750" s="3"/>
      <c r="FV750" s="3"/>
      <c r="FW750" s="3"/>
      <c r="FX750" s="3"/>
      <c r="FY750" s="3"/>
      <c r="FZ750" s="3"/>
      <c r="GA750" s="3"/>
      <c r="GB750" s="3"/>
      <c r="GC750" s="3"/>
      <c r="GD750" s="3"/>
      <c r="GE750" s="3"/>
      <c r="GF750" s="3"/>
      <c r="GG750" s="3"/>
      <c r="GH750" s="3"/>
      <c r="GI750" s="3"/>
      <c r="GJ750" s="3"/>
      <c r="GK750" s="3"/>
      <c r="GL750" s="3"/>
      <c r="GM750" s="3"/>
      <c r="GN750" s="3"/>
      <c r="GO750" s="3"/>
      <c r="GP750" s="3"/>
      <c r="GQ750" s="3"/>
      <c r="GR750" s="3"/>
      <c r="GS750" s="3"/>
      <c r="GT750" s="3"/>
      <c r="GU750" s="3"/>
      <c r="GV750" s="3"/>
      <c r="GW750" s="3"/>
      <c r="GX750" s="3"/>
      <c r="GY750" s="3"/>
      <c r="GZ750" s="3"/>
      <c r="HA750" s="3"/>
      <c r="HB750" s="3"/>
      <c r="HC750" s="3"/>
      <c r="HD750" s="3"/>
      <c r="HE750" s="3"/>
      <c r="HF750" s="3"/>
      <c r="HG750" s="3"/>
      <c r="HH750" s="3"/>
      <c r="HI750" s="3"/>
      <c r="HJ750" s="3"/>
      <c r="HK750" s="3"/>
      <c r="HL750" s="3"/>
      <c r="HM750" s="3"/>
      <c r="HN750" s="3"/>
      <c r="HO750" s="3"/>
      <c r="HP750" s="3"/>
      <c r="HQ750" s="3"/>
      <c r="HR750" s="3"/>
      <c r="HS750" s="3"/>
      <c r="HT750" s="3"/>
      <c r="HU750" s="3"/>
      <c r="HV750" s="3"/>
      <c r="HW750" s="3"/>
      <c r="HX750" s="3"/>
      <c r="HY750" s="3"/>
      <c r="HZ750" s="3"/>
      <c r="IA750" s="3"/>
      <c r="IB750" s="3"/>
      <c r="IC750" s="3"/>
      <c r="ID750" s="3"/>
    </row>
    <row r="751" spans="1:238" ht="28.5" customHeight="1" x14ac:dyDescent="0.2">
      <c r="A751" s="22">
        <f t="shared" si="26"/>
        <v>726</v>
      </c>
      <c r="B751" s="29" t="s">
        <v>400</v>
      </c>
      <c r="C751" s="29" t="s">
        <v>2096</v>
      </c>
      <c r="D751" s="29">
        <v>2013.12</v>
      </c>
      <c r="E751" s="32" t="s">
        <v>1111</v>
      </c>
      <c r="F751" s="33">
        <v>885</v>
      </c>
      <c r="G751" s="33">
        <v>1309</v>
      </c>
      <c r="H751" s="34" t="s">
        <v>109</v>
      </c>
      <c r="I751" s="35" t="s">
        <v>235</v>
      </c>
      <c r="J751" s="50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  <c r="DA751" s="3"/>
      <c r="DB751" s="3"/>
      <c r="DC751" s="3"/>
      <c r="DD751" s="3"/>
      <c r="DE751" s="3"/>
      <c r="DF751" s="3"/>
      <c r="DG751" s="3"/>
      <c r="DH751" s="3"/>
      <c r="DI751" s="3"/>
      <c r="DJ751" s="3"/>
      <c r="DK751" s="3"/>
      <c r="DL751" s="3"/>
      <c r="DM751" s="3"/>
      <c r="DN751" s="3"/>
      <c r="DO751" s="3"/>
      <c r="DP751" s="3"/>
      <c r="DQ751" s="3"/>
      <c r="DR751" s="3"/>
      <c r="DS751" s="3"/>
      <c r="DT751" s="3"/>
      <c r="DU751" s="3"/>
      <c r="DV751" s="3"/>
      <c r="DW751" s="3"/>
      <c r="DX751" s="3"/>
      <c r="DY751" s="3"/>
      <c r="DZ751" s="3"/>
      <c r="EA751" s="3"/>
      <c r="EB751" s="3"/>
      <c r="EC751" s="3"/>
      <c r="ED751" s="3"/>
      <c r="EE751" s="3"/>
      <c r="EF751" s="3"/>
      <c r="EG751" s="3"/>
      <c r="EH751" s="3"/>
      <c r="EI751" s="3"/>
      <c r="EJ751" s="3"/>
      <c r="EK751" s="3"/>
      <c r="EL751" s="3"/>
      <c r="EM751" s="3"/>
      <c r="EN751" s="3"/>
      <c r="EO751" s="3"/>
      <c r="EP751" s="3"/>
      <c r="EQ751" s="3"/>
      <c r="ER751" s="3"/>
      <c r="ES751" s="3"/>
      <c r="ET751" s="3"/>
      <c r="EU751" s="3"/>
      <c r="EV751" s="3"/>
      <c r="EW751" s="3"/>
      <c r="EX751" s="3"/>
      <c r="EY751" s="3"/>
      <c r="EZ751" s="3"/>
      <c r="FA751" s="3"/>
      <c r="FB751" s="3"/>
      <c r="FC751" s="3"/>
      <c r="FD751" s="3"/>
      <c r="FE751" s="3"/>
      <c r="FF751" s="3"/>
      <c r="FG751" s="3"/>
      <c r="FH751" s="3"/>
      <c r="FI751" s="3"/>
      <c r="FJ751" s="3"/>
      <c r="FK751" s="3"/>
      <c r="FL751" s="3"/>
      <c r="FM751" s="3"/>
      <c r="FN751" s="3"/>
      <c r="FO751" s="3"/>
      <c r="FP751" s="3"/>
      <c r="FQ751" s="3"/>
      <c r="FR751" s="3"/>
      <c r="FS751" s="3"/>
      <c r="FT751" s="3"/>
      <c r="FU751" s="3"/>
      <c r="FV751" s="3"/>
      <c r="FW751" s="3"/>
      <c r="FX751" s="3"/>
      <c r="FY751" s="3"/>
      <c r="FZ751" s="3"/>
      <c r="GA751" s="3"/>
      <c r="GB751" s="3"/>
      <c r="GC751" s="3"/>
      <c r="GD751" s="3"/>
      <c r="GE751" s="3"/>
      <c r="GF751" s="3"/>
      <c r="GG751" s="3"/>
      <c r="GH751" s="3"/>
      <c r="GI751" s="3"/>
      <c r="GJ751" s="3"/>
      <c r="GK751" s="3"/>
      <c r="GL751" s="3"/>
      <c r="GM751" s="3"/>
      <c r="GN751" s="3"/>
      <c r="GO751" s="3"/>
      <c r="GP751" s="3"/>
      <c r="GQ751" s="3"/>
      <c r="GR751" s="3"/>
      <c r="GS751" s="3"/>
      <c r="GT751" s="3"/>
      <c r="GU751" s="3"/>
      <c r="GV751" s="3"/>
      <c r="GW751" s="3"/>
      <c r="GX751" s="3"/>
      <c r="GY751" s="3"/>
      <c r="GZ751" s="3"/>
      <c r="HA751" s="3"/>
      <c r="HB751" s="3"/>
      <c r="HC751" s="3"/>
      <c r="HD751" s="3"/>
      <c r="HE751" s="3"/>
      <c r="HF751" s="3"/>
      <c r="HG751" s="3"/>
      <c r="HH751" s="3"/>
      <c r="HI751" s="3"/>
      <c r="HJ751" s="3"/>
      <c r="HK751" s="3"/>
      <c r="HL751" s="3"/>
      <c r="HM751" s="3"/>
      <c r="HN751" s="3"/>
      <c r="HO751" s="3"/>
      <c r="HP751" s="3"/>
      <c r="HQ751" s="3"/>
      <c r="HR751" s="3"/>
      <c r="HS751" s="3"/>
      <c r="HT751" s="3"/>
      <c r="HU751" s="3"/>
      <c r="HV751" s="3"/>
      <c r="HW751" s="3"/>
      <c r="HX751" s="3"/>
      <c r="HY751" s="3"/>
      <c r="HZ751" s="3"/>
      <c r="IA751" s="3"/>
      <c r="IB751" s="3"/>
      <c r="IC751" s="3"/>
      <c r="ID751" s="3"/>
    </row>
    <row r="752" spans="1:238" ht="28.2" customHeight="1" x14ac:dyDescent="0.2">
      <c r="A752" s="22">
        <f t="shared" si="26"/>
        <v>727</v>
      </c>
      <c r="B752" s="29" t="s">
        <v>401</v>
      </c>
      <c r="C752" s="29" t="s">
        <v>2096</v>
      </c>
      <c r="D752" s="29">
        <v>2013.12</v>
      </c>
      <c r="E752" s="32" t="s">
        <v>1111</v>
      </c>
      <c r="F752" s="33">
        <v>1149</v>
      </c>
      <c r="G752" s="33">
        <v>1852</v>
      </c>
      <c r="H752" s="34" t="s">
        <v>109</v>
      </c>
      <c r="I752" s="35" t="s">
        <v>235</v>
      </c>
      <c r="J752" s="50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  <c r="DC752" s="3"/>
      <c r="DD752" s="3"/>
      <c r="DE752" s="3"/>
      <c r="DF752" s="3"/>
      <c r="DG752" s="3"/>
      <c r="DH752" s="3"/>
      <c r="DI752" s="3"/>
      <c r="DJ752" s="3"/>
      <c r="DK752" s="3"/>
      <c r="DL752" s="3"/>
      <c r="DM752" s="3"/>
      <c r="DN752" s="3"/>
      <c r="DO752" s="3"/>
      <c r="DP752" s="3"/>
      <c r="DQ752" s="3"/>
      <c r="DR752" s="3"/>
      <c r="DS752" s="3"/>
      <c r="DT752" s="3"/>
      <c r="DU752" s="3"/>
      <c r="DV752" s="3"/>
      <c r="DW752" s="3"/>
      <c r="DX752" s="3"/>
      <c r="DY752" s="3"/>
      <c r="DZ752" s="3"/>
      <c r="EA752" s="3"/>
      <c r="EB752" s="3"/>
      <c r="EC752" s="3"/>
      <c r="ED752" s="3"/>
      <c r="EE752" s="3"/>
      <c r="EF752" s="3"/>
      <c r="EG752" s="3"/>
      <c r="EH752" s="3"/>
      <c r="EI752" s="3"/>
      <c r="EJ752" s="3"/>
      <c r="EK752" s="3"/>
      <c r="EL752" s="3"/>
      <c r="EM752" s="3"/>
      <c r="EN752" s="3"/>
      <c r="EO752" s="3"/>
      <c r="EP752" s="3"/>
      <c r="EQ752" s="3"/>
      <c r="ER752" s="3"/>
      <c r="ES752" s="3"/>
      <c r="ET752" s="3"/>
      <c r="EU752" s="3"/>
      <c r="EV752" s="3"/>
      <c r="EW752" s="3"/>
      <c r="EX752" s="3"/>
      <c r="EY752" s="3"/>
      <c r="EZ752" s="3"/>
      <c r="FA752" s="3"/>
      <c r="FB752" s="3"/>
      <c r="FC752" s="3"/>
      <c r="FD752" s="3"/>
      <c r="FE752" s="3"/>
      <c r="FF752" s="3"/>
      <c r="FG752" s="3"/>
      <c r="FH752" s="3"/>
      <c r="FI752" s="3"/>
      <c r="FJ752" s="3"/>
      <c r="FK752" s="3"/>
      <c r="FL752" s="3"/>
      <c r="FM752" s="3"/>
      <c r="FN752" s="3"/>
      <c r="FO752" s="3"/>
      <c r="FP752" s="3"/>
      <c r="FQ752" s="3"/>
      <c r="FR752" s="3"/>
      <c r="FS752" s="3"/>
      <c r="FT752" s="3"/>
      <c r="FU752" s="3"/>
      <c r="FV752" s="3"/>
      <c r="FW752" s="3"/>
      <c r="FX752" s="3"/>
      <c r="FY752" s="3"/>
      <c r="FZ752" s="3"/>
      <c r="GA752" s="3"/>
      <c r="GB752" s="3"/>
      <c r="GC752" s="3"/>
      <c r="GD752" s="3"/>
      <c r="GE752" s="3"/>
      <c r="GF752" s="3"/>
      <c r="GG752" s="3"/>
      <c r="GH752" s="3"/>
      <c r="GI752" s="3"/>
      <c r="GJ752" s="3"/>
      <c r="GK752" s="3"/>
      <c r="GL752" s="3"/>
      <c r="GM752" s="3"/>
      <c r="GN752" s="3"/>
      <c r="GO752" s="3"/>
      <c r="GP752" s="3"/>
      <c r="GQ752" s="3"/>
      <c r="GR752" s="3"/>
      <c r="GS752" s="3"/>
      <c r="GT752" s="3"/>
      <c r="GU752" s="3"/>
      <c r="GV752" s="3"/>
      <c r="GW752" s="3"/>
      <c r="GX752" s="3"/>
      <c r="GY752" s="3"/>
      <c r="GZ752" s="3"/>
      <c r="HA752" s="3"/>
      <c r="HB752" s="3"/>
      <c r="HC752" s="3"/>
      <c r="HD752" s="3"/>
      <c r="HE752" s="3"/>
      <c r="HF752" s="3"/>
      <c r="HG752" s="3"/>
      <c r="HH752" s="3"/>
      <c r="HI752" s="3"/>
      <c r="HJ752" s="3"/>
      <c r="HK752" s="3"/>
      <c r="HL752" s="3"/>
      <c r="HM752" s="3"/>
      <c r="HN752" s="3"/>
      <c r="HO752" s="3"/>
      <c r="HP752" s="3"/>
      <c r="HQ752" s="3"/>
      <c r="HR752" s="3"/>
      <c r="HS752" s="3"/>
      <c r="HT752" s="3"/>
      <c r="HU752" s="3"/>
      <c r="HV752" s="3"/>
      <c r="HW752" s="3"/>
      <c r="HX752" s="3"/>
      <c r="HY752" s="3"/>
      <c r="HZ752" s="3"/>
      <c r="IA752" s="3"/>
      <c r="IB752" s="3"/>
      <c r="IC752" s="3"/>
      <c r="ID752" s="3"/>
    </row>
    <row r="753" spans="1:238" s="5" customFormat="1" ht="28.5" customHeight="1" x14ac:dyDescent="0.2">
      <c r="A753" s="22">
        <f t="shared" si="26"/>
        <v>728</v>
      </c>
      <c r="B753" s="29" t="s">
        <v>410</v>
      </c>
      <c r="C753" s="29" t="s">
        <v>2096</v>
      </c>
      <c r="D753" s="29">
        <v>2014.1</v>
      </c>
      <c r="E753" s="57" t="s">
        <v>1113</v>
      </c>
      <c r="F753" s="33">
        <v>2165</v>
      </c>
      <c r="G753" s="33">
        <v>4133</v>
      </c>
      <c r="H753" s="34" t="s">
        <v>189</v>
      </c>
      <c r="I753" s="35" t="s">
        <v>235</v>
      </c>
      <c r="J753" s="61"/>
    </row>
    <row r="754" spans="1:238" s="5" customFormat="1" ht="28.5" customHeight="1" x14ac:dyDescent="0.2">
      <c r="A754" s="22">
        <f t="shared" si="26"/>
        <v>729</v>
      </c>
      <c r="B754" s="29" t="s">
        <v>421</v>
      </c>
      <c r="C754" s="29" t="s">
        <v>2096</v>
      </c>
      <c r="D754" s="29">
        <v>2014.3</v>
      </c>
      <c r="E754" s="57" t="s">
        <v>940</v>
      </c>
      <c r="F754" s="33">
        <v>6354</v>
      </c>
      <c r="G754" s="33">
        <v>14958</v>
      </c>
      <c r="H754" s="34" t="s">
        <v>189</v>
      </c>
      <c r="I754" s="35" t="s">
        <v>235</v>
      </c>
      <c r="J754" s="61"/>
    </row>
    <row r="755" spans="1:238" s="5" customFormat="1" ht="28.5" customHeight="1" x14ac:dyDescent="0.2">
      <c r="A755" s="22">
        <f t="shared" si="26"/>
        <v>730</v>
      </c>
      <c r="B755" s="29" t="s">
        <v>494</v>
      </c>
      <c r="C755" s="29" t="s">
        <v>2096</v>
      </c>
      <c r="D755" s="29">
        <v>2014.9</v>
      </c>
      <c r="E755" s="32" t="s">
        <v>990</v>
      </c>
      <c r="F755" s="33">
        <v>1298</v>
      </c>
      <c r="G755" s="33">
        <v>3808</v>
      </c>
      <c r="H755" s="34" t="s">
        <v>189</v>
      </c>
      <c r="I755" s="35" t="s">
        <v>235</v>
      </c>
      <c r="J755" s="61"/>
    </row>
    <row r="756" spans="1:238" s="5" customFormat="1" ht="28.5" customHeight="1" x14ac:dyDescent="0.2">
      <c r="A756" s="22">
        <f t="shared" si="26"/>
        <v>731</v>
      </c>
      <c r="B756" s="29" t="s">
        <v>2170</v>
      </c>
      <c r="C756" s="29" t="s">
        <v>2096</v>
      </c>
      <c r="D756" s="31">
        <v>2015.1</v>
      </c>
      <c r="E756" s="32" t="s">
        <v>1030</v>
      </c>
      <c r="F756" s="33">
        <v>2862</v>
      </c>
      <c r="G756" s="33">
        <v>5851</v>
      </c>
      <c r="H756" s="34" t="s">
        <v>189</v>
      </c>
      <c r="I756" s="35" t="s">
        <v>235</v>
      </c>
      <c r="J756" s="61"/>
    </row>
    <row r="757" spans="1:238" ht="28.2" customHeight="1" x14ac:dyDescent="0.2">
      <c r="A757" s="22">
        <f t="shared" si="26"/>
        <v>732</v>
      </c>
      <c r="B757" s="29" t="s">
        <v>2190</v>
      </c>
      <c r="C757" s="29" t="s">
        <v>2096</v>
      </c>
      <c r="D757" s="29">
        <v>2016.8</v>
      </c>
      <c r="E757" s="32" t="s">
        <v>975</v>
      </c>
      <c r="F757" s="33">
        <v>7966</v>
      </c>
      <c r="G757" s="33">
        <v>12274</v>
      </c>
      <c r="H757" s="34" t="s">
        <v>108</v>
      </c>
      <c r="I757" s="35" t="s">
        <v>235</v>
      </c>
      <c r="J757" s="50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  <c r="DA757" s="3"/>
      <c r="DB757" s="3"/>
      <c r="DC757" s="3"/>
      <c r="DD757" s="3"/>
      <c r="DE757" s="3"/>
      <c r="DF757" s="3"/>
      <c r="DG757" s="3"/>
      <c r="DH757" s="3"/>
      <c r="DI757" s="3"/>
      <c r="DJ757" s="3"/>
      <c r="DK757" s="3"/>
      <c r="DL757" s="3"/>
      <c r="DM757" s="3"/>
      <c r="DN757" s="3"/>
      <c r="DO757" s="3"/>
      <c r="DP757" s="3"/>
      <c r="DQ757" s="3"/>
      <c r="DR757" s="3"/>
      <c r="DS757" s="3"/>
      <c r="DT757" s="3"/>
      <c r="DU757" s="3"/>
      <c r="DV757" s="3"/>
      <c r="DW757" s="3"/>
      <c r="DX757" s="3"/>
      <c r="DY757" s="3"/>
      <c r="DZ757" s="3"/>
      <c r="EA757" s="3"/>
      <c r="EB757" s="3"/>
      <c r="EC757" s="3"/>
      <c r="ED757" s="3"/>
      <c r="EE757" s="3"/>
      <c r="EF757" s="3"/>
      <c r="EG757" s="3"/>
      <c r="EH757" s="3"/>
      <c r="EI757" s="3"/>
      <c r="EJ757" s="3"/>
      <c r="EK757" s="3"/>
      <c r="EL757" s="3"/>
      <c r="EM757" s="3"/>
      <c r="EN757" s="3"/>
      <c r="EO757" s="3"/>
      <c r="EP757" s="3"/>
      <c r="EQ757" s="3"/>
      <c r="ER757" s="3"/>
      <c r="ES757" s="3"/>
      <c r="ET757" s="3"/>
      <c r="EU757" s="3"/>
      <c r="EV757" s="3"/>
      <c r="EW757" s="3"/>
      <c r="EX757" s="3"/>
      <c r="EY757" s="3"/>
      <c r="EZ757" s="3"/>
      <c r="FA757" s="3"/>
      <c r="FB757" s="3"/>
      <c r="FC757" s="3"/>
      <c r="FD757" s="3"/>
      <c r="FE757" s="3"/>
      <c r="FF757" s="3"/>
      <c r="FG757" s="3"/>
      <c r="FH757" s="3"/>
      <c r="FI757" s="3"/>
      <c r="FJ757" s="3"/>
      <c r="FK757" s="3"/>
      <c r="FL757" s="3"/>
      <c r="FM757" s="3"/>
      <c r="FN757" s="3"/>
      <c r="FO757" s="3"/>
      <c r="FP757" s="3"/>
      <c r="FQ757" s="3"/>
      <c r="FR757" s="3"/>
      <c r="FS757" s="3"/>
      <c r="FT757" s="3"/>
      <c r="FU757" s="3"/>
      <c r="FV757" s="3"/>
      <c r="FW757" s="3"/>
      <c r="FX757" s="3"/>
      <c r="FY757" s="3"/>
      <c r="FZ757" s="3"/>
      <c r="GA757" s="3"/>
      <c r="GB757" s="3"/>
      <c r="GC757" s="3"/>
      <c r="GD757" s="3"/>
      <c r="GE757" s="3"/>
      <c r="GF757" s="3"/>
      <c r="GG757" s="3"/>
      <c r="GH757" s="3"/>
      <c r="GI757" s="3"/>
      <c r="GJ757" s="3"/>
      <c r="GK757" s="3"/>
      <c r="GL757" s="3"/>
      <c r="GM757" s="3"/>
      <c r="GN757" s="3"/>
      <c r="GO757" s="3"/>
      <c r="GP757" s="3"/>
      <c r="GQ757" s="3"/>
      <c r="GR757" s="3"/>
      <c r="GS757" s="3"/>
      <c r="GT757" s="3"/>
      <c r="GU757" s="3"/>
      <c r="GV757" s="3"/>
      <c r="GW757" s="3"/>
      <c r="GX757" s="3"/>
      <c r="GY757" s="3"/>
      <c r="GZ757" s="3"/>
      <c r="HA757" s="3"/>
      <c r="HB757" s="3"/>
      <c r="HC757" s="3"/>
      <c r="HD757" s="3"/>
      <c r="HE757" s="3"/>
      <c r="HF757" s="3"/>
      <c r="HG757" s="3"/>
      <c r="HH757" s="3"/>
      <c r="HI757" s="3"/>
      <c r="HJ757" s="3"/>
      <c r="HK757" s="3"/>
      <c r="HL757" s="3"/>
      <c r="HM757" s="3"/>
      <c r="HN757" s="3"/>
      <c r="HO757" s="3"/>
      <c r="HP757" s="3"/>
      <c r="HQ757" s="3"/>
      <c r="HR757" s="3"/>
      <c r="HS757" s="3"/>
      <c r="HT757" s="3"/>
      <c r="HU757" s="3"/>
      <c r="HV757" s="3"/>
      <c r="HW757" s="3"/>
      <c r="HX757" s="3"/>
      <c r="HY757" s="3"/>
      <c r="HZ757" s="3"/>
      <c r="IA757" s="3"/>
      <c r="IB757" s="3"/>
      <c r="IC757" s="3"/>
      <c r="ID757" s="3"/>
    </row>
    <row r="758" spans="1:238" s="5" customFormat="1" ht="28.5" customHeight="1" x14ac:dyDescent="0.2">
      <c r="A758" s="22">
        <f t="shared" si="26"/>
        <v>733</v>
      </c>
      <c r="B758" s="29" t="s">
        <v>2194</v>
      </c>
      <c r="C758" s="29" t="s">
        <v>2096</v>
      </c>
      <c r="D758" s="29">
        <v>2016.9</v>
      </c>
      <c r="E758" s="32" t="s">
        <v>953</v>
      </c>
      <c r="F758" s="33">
        <v>2316</v>
      </c>
      <c r="G758" s="33">
        <v>4032</v>
      </c>
      <c r="H758" s="34" t="s">
        <v>108</v>
      </c>
      <c r="I758" s="35" t="s">
        <v>235</v>
      </c>
      <c r="J758" s="61"/>
    </row>
    <row r="759" spans="1:238" ht="28.5" customHeight="1" x14ac:dyDescent="0.2">
      <c r="A759" s="22">
        <f t="shared" si="26"/>
        <v>734</v>
      </c>
      <c r="B759" s="29" t="s">
        <v>743</v>
      </c>
      <c r="C759" s="29" t="s">
        <v>2096</v>
      </c>
      <c r="D759" s="31">
        <v>2016.1</v>
      </c>
      <c r="E759" s="32" t="s">
        <v>984</v>
      </c>
      <c r="F759" s="33">
        <v>7315</v>
      </c>
      <c r="G759" s="33">
        <v>12878</v>
      </c>
      <c r="H759" s="34" t="s">
        <v>108</v>
      </c>
      <c r="I759" s="35" t="s">
        <v>235</v>
      </c>
      <c r="J759" s="50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  <c r="DC759" s="3"/>
      <c r="DD759" s="3"/>
      <c r="DE759" s="3"/>
      <c r="DF759" s="3"/>
      <c r="DG759" s="3"/>
      <c r="DH759" s="3"/>
      <c r="DI759" s="3"/>
      <c r="DJ759" s="3"/>
      <c r="DK759" s="3"/>
      <c r="DL759" s="3"/>
      <c r="DM759" s="3"/>
      <c r="DN759" s="3"/>
      <c r="DO759" s="3"/>
      <c r="DP759" s="3"/>
      <c r="DQ759" s="3"/>
      <c r="DR759" s="3"/>
      <c r="DS759" s="3"/>
      <c r="DT759" s="3"/>
      <c r="DU759" s="3"/>
      <c r="DV759" s="3"/>
      <c r="DW759" s="3"/>
      <c r="DX759" s="3"/>
      <c r="DY759" s="3"/>
      <c r="DZ759" s="3"/>
      <c r="EA759" s="3"/>
      <c r="EB759" s="3"/>
      <c r="EC759" s="3"/>
      <c r="ED759" s="3"/>
      <c r="EE759" s="3"/>
      <c r="EF759" s="3"/>
      <c r="EG759" s="3"/>
      <c r="EH759" s="3"/>
      <c r="EI759" s="3"/>
      <c r="EJ759" s="3"/>
      <c r="EK759" s="3"/>
      <c r="EL759" s="3"/>
      <c r="EM759" s="3"/>
      <c r="EN759" s="3"/>
      <c r="EO759" s="3"/>
      <c r="EP759" s="3"/>
      <c r="EQ759" s="3"/>
      <c r="ER759" s="3"/>
      <c r="ES759" s="3"/>
      <c r="ET759" s="3"/>
      <c r="EU759" s="3"/>
      <c r="EV759" s="3"/>
      <c r="EW759" s="3"/>
      <c r="EX759" s="3"/>
      <c r="EY759" s="3"/>
      <c r="EZ759" s="3"/>
      <c r="FA759" s="3"/>
      <c r="FB759" s="3"/>
      <c r="FC759" s="3"/>
      <c r="FD759" s="3"/>
      <c r="FE759" s="3"/>
      <c r="FF759" s="3"/>
      <c r="FG759" s="3"/>
      <c r="FH759" s="3"/>
      <c r="FI759" s="3"/>
      <c r="FJ759" s="3"/>
      <c r="FK759" s="3"/>
      <c r="FL759" s="3"/>
      <c r="FM759" s="3"/>
      <c r="FN759" s="3"/>
      <c r="FO759" s="3"/>
      <c r="FP759" s="3"/>
      <c r="FQ759" s="3"/>
      <c r="FR759" s="3"/>
      <c r="FS759" s="3"/>
      <c r="FT759" s="3"/>
      <c r="FU759" s="3"/>
      <c r="FV759" s="3"/>
      <c r="FW759" s="3"/>
      <c r="FX759" s="3"/>
      <c r="FY759" s="3"/>
      <c r="FZ759" s="3"/>
      <c r="GA759" s="3"/>
      <c r="GB759" s="3"/>
      <c r="GC759" s="3"/>
      <c r="GD759" s="3"/>
      <c r="GE759" s="3"/>
      <c r="GF759" s="3"/>
      <c r="GG759" s="3"/>
      <c r="GH759" s="3"/>
      <c r="GI759" s="3"/>
      <c r="GJ759" s="3"/>
      <c r="GK759" s="3"/>
      <c r="GL759" s="3"/>
      <c r="GM759" s="3"/>
      <c r="GN759" s="3"/>
      <c r="GO759" s="3"/>
      <c r="GP759" s="3"/>
      <c r="GQ759" s="3"/>
      <c r="GR759" s="3"/>
      <c r="GS759" s="3"/>
      <c r="GT759" s="3"/>
      <c r="GU759" s="3"/>
      <c r="GV759" s="3"/>
      <c r="GW759" s="3"/>
      <c r="GX759" s="3"/>
      <c r="GY759" s="3"/>
      <c r="GZ759" s="3"/>
      <c r="HA759" s="3"/>
      <c r="HB759" s="3"/>
      <c r="HC759" s="3"/>
      <c r="HD759" s="3"/>
      <c r="HE759" s="3"/>
      <c r="HF759" s="3"/>
      <c r="HG759" s="3"/>
      <c r="HH759" s="3"/>
      <c r="HI759" s="3"/>
      <c r="HJ759" s="3"/>
      <c r="HK759" s="3"/>
      <c r="HL759" s="3"/>
      <c r="HM759" s="3"/>
      <c r="HN759" s="3"/>
      <c r="HO759" s="3"/>
    </row>
    <row r="760" spans="1:238" s="11" customFormat="1" ht="28.5" customHeight="1" x14ac:dyDescent="0.2">
      <c r="A760" s="22">
        <f t="shared" si="26"/>
        <v>735</v>
      </c>
      <c r="B760" s="29" t="s">
        <v>796</v>
      </c>
      <c r="C760" s="29" t="s">
        <v>2096</v>
      </c>
      <c r="D760" s="29">
        <v>2017.2</v>
      </c>
      <c r="E760" s="32" t="s">
        <v>941</v>
      </c>
      <c r="F760" s="71">
        <v>2067</v>
      </c>
      <c r="G760" s="33">
        <v>3497</v>
      </c>
      <c r="H760" s="74" t="s">
        <v>189</v>
      </c>
      <c r="I760" s="73" t="s">
        <v>435</v>
      </c>
      <c r="J760" s="50"/>
    </row>
    <row r="761" spans="1:238" ht="28.5" customHeight="1" x14ac:dyDescent="0.2">
      <c r="A761" s="22">
        <f t="shared" si="26"/>
        <v>736</v>
      </c>
      <c r="B761" s="89" t="s">
        <v>847</v>
      </c>
      <c r="C761" s="29" t="s">
        <v>2096</v>
      </c>
      <c r="D761" s="29">
        <v>2017.6</v>
      </c>
      <c r="E761" s="32" t="s">
        <v>889</v>
      </c>
      <c r="F761" s="33">
        <v>3750</v>
      </c>
      <c r="G761" s="33">
        <v>6817</v>
      </c>
      <c r="H761" s="34" t="s">
        <v>180</v>
      </c>
      <c r="I761" s="35" t="s">
        <v>235</v>
      </c>
      <c r="J761" s="50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3"/>
      <c r="CW761" s="3"/>
      <c r="CX761" s="3"/>
      <c r="CY761" s="3"/>
      <c r="CZ761" s="3"/>
      <c r="DA761" s="3"/>
      <c r="DB761" s="3"/>
      <c r="DC761" s="3"/>
      <c r="DD761" s="3"/>
      <c r="DE761" s="3"/>
      <c r="DF761" s="3"/>
      <c r="DG761" s="3"/>
      <c r="DH761" s="3"/>
      <c r="DI761" s="3"/>
      <c r="DJ761" s="3"/>
      <c r="DK761" s="3"/>
      <c r="DL761" s="3"/>
      <c r="DM761" s="3"/>
      <c r="DN761" s="3"/>
      <c r="DO761" s="3"/>
      <c r="DP761" s="3"/>
      <c r="DQ761" s="3"/>
      <c r="DR761" s="3"/>
      <c r="DS761" s="3"/>
      <c r="DT761" s="3"/>
      <c r="DU761" s="3"/>
      <c r="DV761" s="3"/>
      <c r="DW761" s="3"/>
      <c r="DX761" s="3"/>
      <c r="DY761" s="3"/>
      <c r="DZ761" s="3"/>
      <c r="EA761" s="3"/>
      <c r="EB761" s="3"/>
      <c r="EC761" s="3"/>
      <c r="ED761" s="3"/>
      <c r="EE761" s="3"/>
      <c r="EF761" s="3"/>
      <c r="EG761" s="3"/>
      <c r="EH761" s="3"/>
      <c r="EI761" s="3"/>
      <c r="EJ761" s="3"/>
      <c r="EK761" s="3"/>
      <c r="EL761" s="3"/>
      <c r="EM761" s="3"/>
      <c r="EN761" s="3"/>
      <c r="EO761" s="3"/>
      <c r="EP761" s="3"/>
      <c r="EQ761" s="3"/>
      <c r="ER761" s="3"/>
      <c r="ES761" s="3"/>
      <c r="ET761" s="3"/>
      <c r="EU761" s="3"/>
      <c r="EV761" s="3"/>
      <c r="EW761" s="3"/>
      <c r="EX761" s="3"/>
      <c r="EY761" s="3"/>
      <c r="EZ761" s="3"/>
      <c r="FA761" s="3"/>
      <c r="FB761" s="3"/>
      <c r="FC761" s="3"/>
      <c r="FD761" s="3"/>
      <c r="FE761" s="3"/>
      <c r="FF761" s="3"/>
      <c r="FG761" s="3"/>
      <c r="FH761" s="3"/>
      <c r="FI761" s="3"/>
      <c r="FJ761" s="3"/>
      <c r="FK761" s="3"/>
      <c r="FL761" s="3"/>
      <c r="FM761" s="3"/>
      <c r="FN761" s="3"/>
      <c r="FO761" s="3"/>
      <c r="FP761" s="3"/>
      <c r="FQ761" s="3"/>
      <c r="FR761" s="3"/>
      <c r="FS761" s="3"/>
      <c r="FT761" s="3"/>
      <c r="FU761" s="3"/>
      <c r="FV761" s="3"/>
      <c r="FW761" s="3"/>
      <c r="FX761" s="3"/>
      <c r="FY761" s="3"/>
      <c r="FZ761" s="3"/>
      <c r="GA761" s="3"/>
      <c r="GB761" s="3"/>
      <c r="GC761" s="3"/>
      <c r="GD761" s="3"/>
      <c r="GE761" s="3"/>
      <c r="GF761" s="3"/>
      <c r="GG761" s="3"/>
      <c r="GH761" s="3"/>
      <c r="GI761" s="3"/>
      <c r="GJ761" s="3"/>
      <c r="GK761" s="3"/>
      <c r="GL761" s="3"/>
      <c r="GM761" s="3"/>
      <c r="GN761" s="3"/>
      <c r="GO761" s="3"/>
      <c r="GP761" s="3"/>
      <c r="GQ761" s="3"/>
      <c r="GR761" s="3"/>
      <c r="GS761" s="3"/>
      <c r="GT761" s="3"/>
      <c r="GU761" s="3"/>
      <c r="GV761" s="3"/>
      <c r="GW761" s="3"/>
      <c r="GX761" s="3"/>
      <c r="GY761" s="3"/>
      <c r="GZ761" s="3"/>
      <c r="HA761" s="3"/>
      <c r="HB761" s="3"/>
      <c r="HC761" s="3"/>
      <c r="HD761" s="3"/>
      <c r="HE761" s="3"/>
      <c r="HF761" s="3"/>
      <c r="HG761" s="3"/>
      <c r="HH761" s="3"/>
      <c r="HI761" s="3"/>
      <c r="HJ761" s="3"/>
      <c r="HK761" s="3"/>
      <c r="HL761" s="3"/>
      <c r="HM761" s="3"/>
      <c r="HN761" s="3"/>
      <c r="HO761" s="3"/>
    </row>
    <row r="762" spans="1:238" s="5" customFormat="1" ht="28.5" customHeight="1" x14ac:dyDescent="0.2">
      <c r="A762" s="22">
        <f t="shared" si="26"/>
        <v>737</v>
      </c>
      <c r="B762" s="89" t="s">
        <v>1406</v>
      </c>
      <c r="C762" s="29" t="s">
        <v>2096</v>
      </c>
      <c r="D762" s="29">
        <v>2017.11</v>
      </c>
      <c r="E762" s="32" t="s">
        <v>1097</v>
      </c>
      <c r="F762" s="33">
        <v>363</v>
      </c>
      <c r="G762" s="33">
        <v>835</v>
      </c>
      <c r="H762" s="34" t="s">
        <v>108</v>
      </c>
      <c r="I762" s="35" t="s">
        <v>235</v>
      </c>
      <c r="J762" s="61"/>
    </row>
    <row r="763" spans="1:238" s="5" customFormat="1" ht="28.5" customHeight="1" x14ac:dyDescent="0.2">
      <c r="A763" s="22">
        <f t="shared" si="26"/>
        <v>738</v>
      </c>
      <c r="B763" s="29" t="s">
        <v>1548</v>
      </c>
      <c r="C763" s="29" t="s">
        <v>2096</v>
      </c>
      <c r="D763" s="29">
        <v>2018.5</v>
      </c>
      <c r="E763" s="32" t="s">
        <v>1564</v>
      </c>
      <c r="F763" s="33">
        <v>1356</v>
      </c>
      <c r="G763" s="33">
        <v>2755</v>
      </c>
      <c r="H763" s="34" t="s">
        <v>6</v>
      </c>
      <c r="I763" s="35" t="s">
        <v>1565</v>
      </c>
      <c r="J763" s="61"/>
    </row>
    <row r="764" spans="1:238" ht="28.5" customHeight="1" x14ac:dyDescent="0.2">
      <c r="A764" s="22">
        <f t="shared" si="26"/>
        <v>739</v>
      </c>
      <c r="B764" s="29" t="s">
        <v>1816</v>
      </c>
      <c r="C764" s="29" t="s">
        <v>2096</v>
      </c>
      <c r="D764" s="29">
        <v>2018.12</v>
      </c>
      <c r="E764" s="131" t="s">
        <v>1205</v>
      </c>
      <c r="F764" s="33">
        <v>8493</v>
      </c>
      <c r="G764" s="33">
        <v>13831</v>
      </c>
      <c r="H764" s="102" t="s">
        <v>109</v>
      </c>
      <c r="I764" s="103" t="s">
        <v>146</v>
      </c>
      <c r="J764" s="275" t="s">
        <v>2449</v>
      </c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3"/>
      <c r="CW764" s="3"/>
      <c r="CX764" s="3"/>
      <c r="CY764" s="3"/>
      <c r="CZ764" s="3"/>
      <c r="DA764" s="3"/>
      <c r="DB764" s="3"/>
      <c r="DC764" s="3"/>
      <c r="DD764" s="3"/>
      <c r="DE764" s="3"/>
      <c r="DF764" s="3"/>
      <c r="DG764" s="3"/>
      <c r="DH764" s="3"/>
      <c r="DI764" s="3"/>
      <c r="DJ764" s="3"/>
      <c r="DK764" s="3"/>
      <c r="DL764" s="3"/>
      <c r="DM764" s="3"/>
      <c r="DN764" s="3"/>
      <c r="DO764" s="3"/>
      <c r="DP764" s="3"/>
      <c r="DQ764" s="3"/>
      <c r="DR764" s="3"/>
      <c r="DS764" s="3"/>
      <c r="DT764" s="3"/>
      <c r="DU764" s="3"/>
      <c r="DV764" s="3"/>
      <c r="DW764" s="3"/>
      <c r="DX764" s="3"/>
      <c r="DY764" s="3"/>
      <c r="DZ764" s="3"/>
      <c r="EA764" s="3"/>
      <c r="EB764" s="3"/>
      <c r="EC764" s="3"/>
      <c r="ED764" s="3"/>
      <c r="EE764" s="3"/>
      <c r="EF764" s="3"/>
      <c r="EG764" s="3"/>
      <c r="EH764" s="3"/>
      <c r="EI764" s="3"/>
      <c r="EJ764" s="3"/>
      <c r="EK764" s="3"/>
      <c r="EL764" s="3"/>
      <c r="EM764" s="3"/>
      <c r="EN764" s="3"/>
      <c r="EO764" s="3"/>
      <c r="EP764" s="3"/>
      <c r="EQ764" s="3"/>
      <c r="ER764" s="3"/>
      <c r="ES764" s="3"/>
      <c r="ET764" s="3"/>
      <c r="EU764" s="3"/>
      <c r="EV764" s="3"/>
      <c r="EW764" s="3"/>
      <c r="EX764" s="3"/>
      <c r="EY764" s="3"/>
      <c r="EZ764" s="3"/>
      <c r="FA764" s="3"/>
      <c r="FB764" s="3"/>
      <c r="FC764" s="3"/>
      <c r="FD764" s="3"/>
      <c r="FE764" s="3"/>
      <c r="FF764" s="3"/>
      <c r="FG764" s="3"/>
      <c r="FH764" s="3"/>
      <c r="FI764" s="3"/>
      <c r="FJ764" s="3"/>
      <c r="FK764" s="3"/>
      <c r="FL764" s="3"/>
      <c r="FM764" s="3"/>
      <c r="FN764" s="3"/>
      <c r="FO764" s="3"/>
      <c r="FP764" s="3"/>
      <c r="FQ764" s="3"/>
      <c r="FR764" s="3"/>
      <c r="FS764" s="3"/>
      <c r="FT764" s="3"/>
      <c r="FU764" s="3"/>
      <c r="FV764" s="3"/>
      <c r="FW764" s="3"/>
      <c r="FX764" s="3"/>
      <c r="FY764" s="3"/>
      <c r="FZ764" s="3"/>
      <c r="GA764" s="3"/>
      <c r="GB764" s="3"/>
      <c r="GC764" s="3"/>
      <c r="GD764" s="3"/>
      <c r="GE764" s="3"/>
      <c r="GF764" s="3"/>
      <c r="GG764" s="3"/>
      <c r="GH764" s="3"/>
      <c r="GI764" s="3"/>
      <c r="GJ764" s="3"/>
      <c r="GK764" s="3"/>
      <c r="GL764" s="3"/>
      <c r="GM764" s="3"/>
      <c r="GN764" s="3"/>
      <c r="GO764" s="3"/>
      <c r="GP764" s="3"/>
      <c r="GQ764" s="3"/>
      <c r="GR764" s="3"/>
      <c r="GS764" s="3"/>
      <c r="GT764" s="3"/>
      <c r="GU764" s="3"/>
      <c r="GV764" s="3"/>
      <c r="GW764" s="3"/>
      <c r="GX764" s="3"/>
      <c r="GY764" s="3"/>
      <c r="GZ764" s="3"/>
      <c r="HA764" s="3"/>
      <c r="HB764" s="3"/>
      <c r="HC764" s="3"/>
      <c r="HD764" s="3"/>
      <c r="HE764" s="3"/>
      <c r="HF764" s="3"/>
      <c r="HG764" s="3"/>
      <c r="HH764" s="3"/>
      <c r="HI764" s="3"/>
      <c r="HJ764" s="3"/>
      <c r="HK764" s="3"/>
      <c r="HL764" s="3"/>
      <c r="HM764" s="3"/>
      <c r="HN764" s="3"/>
      <c r="HO764" s="3"/>
    </row>
    <row r="765" spans="1:238" ht="28.5" customHeight="1" x14ac:dyDescent="0.2">
      <c r="A765" s="22">
        <f t="shared" si="26"/>
        <v>740</v>
      </c>
      <c r="B765" s="29" t="s">
        <v>1808</v>
      </c>
      <c r="C765" s="29" t="s">
        <v>2096</v>
      </c>
      <c r="D765" s="29">
        <v>2018.12</v>
      </c>
      <c r="E765" s="131" t="s">
        <v>1205</v>
      </c>
      <c r="F765" s="33">
        <v>21</v>
      </c>
      <c r="G765" s="33">
        <v>31</v>
      </c>
      <c r="H765" s="102" t="s">
        <v>264</v>
      </c>
      <c r="I765" s="103" t="s">
        <v>264</v>
      </c>
      <c r="J765" s="50" t="s">
        <v>2443</v>
      </c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3"/>
      <c r="CW765" s="3"/>
      <c r="CX765" s="3"/>
      <c r="CY765" s="3"/>
      <c r="CZ765" s="3"/>
      <c r="DA765" s="3"/>
      <c r="DB765" s="3"/>
      <c r="DC765" s="3"/>
      <c r="DD765" s="3"/>
      <c r="DE765" s="3"/>
      <c r="DF765" s="3"/>
      <c r="DG765" s="3"/>
      <c r="DH765" s="3"/>
      <c r="DI765" s="3"/>
      <c r="DJ765" s="3"/>
      <c r="DK765" s="3"/>
      <c r="DL765" s="3"/>
      <c r="DM765" s="3"/>
      <c r="DN765" s="3"/>
      <c r="DO765" s="3"/>
      <c r="DP765" s="3"/>
      <c r="DQ765" s="3"/>
      <c r="DR765" s="3"/>
      <c r="DS765" s="3"/>
      <c r="DT765" s="3"/>
      <c r="DU765" s="3"/>
      <c r="DV765" s="3"/>
      <c r="DW765" s="3"/>
      <c r="DX765" s="3"/>
      <c r="DY765" s="3"/>
      <c r="DZ765" s="3"/>
      <c r="EA765" s="3"/>
      <c r="EB765" s="3"/>
      <c r="EC765" s="3"/>
      <c r="ED765" s="3"/>
      <c r="EE765" s="3"/>
      <c r="EF765" s="3"/>
      <c r="EG765" s="3"/>
      <c r="EH765" s="3"/>
      <c r="EI765" s="3"/>
      <c r="EJ765" s="3"/>
      <c r="EK765" s="3"/>
      <c r="EL765" s="3"/>
      <c r="EM765" s="3"/>
      <c r="EN765" s="3"/>
      <c r="EO765" s="3"/>
      <c r="EP765" s="3"/>
      <c r="EQ765" s="3"/>
      <c r="ER765" s="3"/>
      <c r="ES765" s="3"/>
      <c r="ET765" s="3"/>
      <c r="EU765" s="3"/>
      <c r="EV765" s="3"/>
      <c r="EW765" s="3"/>
      <c r="EX765" s="3"/>
      <c r="EY765" s="3"/>
      <c r="EZ765" s="3"/>
      <c r="FA765" s="3"/>
      <c r="FB765" s="3"/>
      <c r="FC765" s="3"/>
      <c r="FD765" s="3"/>
      <c r="FE765" s="3"/>
      <c r="FF765" s="3"/>
      <c r="FG765" s="3"/>
      <c r="FH765" s="3"/>
      <c r="FI765" s="3"/>
      <c r="FJ765" s="3"/>
      <c r="FK765" s="3"/>
      <c r="FL765" s="3"/>
      <c r="FM765" s="3"/>
      <c r="FN765" s="3"/>
      <c r="FO765" s="3"/>
      <c r="FP765" s="3"/>
      <c r="FQ765" s="3"/>
      <c r="FR765" s="3"/>
      <c r="FS765" s="3"/>
      <c r="FT765" s="3"/>
      <c r="FU765" s="3"/>
      <c r="FV765" s="3"/>
      <c r="FW765" s="3"/>
      <c r="FX765" s="3"/>
      <c r="FY765" s="3"/>
      <c r="FZ765" s="3"/>
      <c r="GA765" s="3"/>
      <c r="GB765" s="3"/>
      <c r="GC765" s="3"/>
      <c r="GD765" s="3"/>
      <c r="GE765" s="3"/>
      <c r="GF765" s="3"/>
      <c r="GG765" s="3"/>
      <c r="GH765" s="3"/>
      <c r="GI765" s="3"/>
      <c r="GJ765" s="3"/>
      <c r="GK765" s="3"/>
      <c r="GL765" s="3"/>
      <c r="GM765" s="3"/>
      <c r="GN765" s="3"/>
      <c r="GO765" s="3"/>
      <c r="GP765" s="3"/>
      <c r="GQ765" s="3"/>
      <c r="GR765" s="3"/>
      <c r="GS765" s="3"/>
      <c r="GT765" s="3"/>
      <c r="GU765" s="3"/>
      <c r="GV765" s="3"/>
      <c r="GW765" s="3"/>
      <c r="GX765" s="3"/>
      <c r="GY765" s="3"/>
      <c r="GZ765" s="3"/>
      <c r="HA765" s="3"/>
      <c r="HB765" s="3"/>
      <c r="HC765" s="3"/>
      <c r="HD765" s="3"/>
      <c r="HE765" s="3"/>
      <c r="HF765" s="3"/>
      <c r="HG765" s="3"/>
      <c r="HH765" s="3"/>
      <c r="HI765" s="3"/>
      <c r="HJ765" s="3"/>
      <c r="HK765" s="3"/>
      <c r="HL765" s="3"/>
      <c r="HM765" s="3"/>
      <c r="HN765" s="3"/>
      <c r="HO765" s="3"/>
    </row>
    <row r="766" spans="1:238" ht="28.5" customHeight="1" x14ac:dyDescent="0.2">
      <c r="A766" s="22">
        <f t="shared" si="26"/>
        <v>741</v>
      </c>
      <c r="B766" s="29" t="s">
        <v>1860</v>
      </c>
      <c r="C766" s="29" t="s">
        <v>2096</v>
      </c>
      <c r="D766" s="131">
        <v>2019.2</v>
      </c>
      <c r="E766" s="29" t="s">
        <v>1122</v>
      </c>
      <c r="F766" s="87">
        <v>7075</v>
      </c>
      <c r="G766" s="87">
        <v>15628</v>
      </c>
      <c r="H766" s="276" t="s">
        <v>109</v>
      </c>
      <c r="I766" s="277" t="s">
        <v>146</v>
      </c>
      <c r="J766" s="50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  <c r="DA766" s="3"/>
      <c r="DB766" s="3"/>
      <c r="DC766" s="3"/>
      <c r="DD766" s="3"/>
      <c r="DE766" s="3"/>
      <c r="DF766" s="3"/>
      <c r="DG766" s="3"/>
      <c r="DH766" s="3"/>
      <c r="DI766" s="3"/>
      <c r="DJ766" s="3"/>
      <c r="DK766" s="3"/>
      <c r="DL766" s="3"/>
      <c r="DM766" s="3"/>
      <c r="DN766" s="3"/>
      <c r="DO766" s="3"/>
      <c r="DP766" s="3"/>
      <c r="DQ766" s="3"/>
      <c r="DR766" s="3"/>
      <c r="DS766" s="3"/>
      <c r="DT766" s="3"/>
      <c r="DU766" s="3"/>
      <c r="DV766" s="3"/>
      <c r="DW766" s="3"/>
      <c r="DX766" s="3"/>
      <c r="DY766" s="3"/>
      <c r="DZ766" s="3"/>
      <c r="EA766" s="3"/>
      <c r="EB766" s="3"/>
      <c r="EC766" s="3"/>
      <c r="ED766" s="3"/>
      <c r="EE766" s="3"/>
      <c r="EF766" s="3"/>
      <c r="EG766" s="3"/>
      <c r="EH766" s="3"/>
      <c r="EI766" s="3"/>
      <c r="EJ766" s="3"/>
      <c r="EK766" s="3"/>
      <c r="EL766" s="3"/>
      <c r="EM766" s="3"/>
      <c r="EN766" s="3"/>
      <c r="EO766" s="3"/>
      <c r="EP766" s="3"/>
      <c r="EQ766" s="3"/>
      <c r="ER766" s="3"/>
      <c r="ES766" s="3"/>
      <c r="ET766" s="3"/>
      <c r="EU766" s="3"/>
      <c r="EV766" s="3"/>
      <c r="EW766" s="3"/>
      <c r="EX766" s="3"/>
      <c r="EY766" s="3"/>
      <c r="EZ766" s="3"/>
      <c r="FA766" s="3"/>
      <c r="FB766" s="3"/>
      <c r="FC766" s="3"/>
      <c r="FD766" s="3"/>
      <c r="FE766" s="3"/>
      <c r="FF766" s="3"/>
      <c r="FG766" s="3"/>
      <c r="FH766" s="3"/>
      <c r="FI766" s="3"/>
      <c r="FJ766" s="3"/>
      <c r="FK766" s="3"/>
      <c r="FL766" s="3"/>
      <c r="FM766" s="3"/>
      <c r="FN766" s="3"/>
      <c r="FO766" s="3"/>
      <c r="FP766" s="3"/>
      <c r="FQ766" s="3"/>
      <c r="FR766" s="3"/>
      <c r="FS766" s="3"/>
      <c r="FT766" s="3"/>
      <c r="FU766" s="3"/>
      <c r="FV766" s="3"/>
      <c r="FW766" s="3"/>
      <c r="FX766" s="3"/>
      <c r="FY766" s="3"/>
      <c r="FZ766" s="3"/>
      <c r="GA766" s="3"/>
      <c r="GB766" s="3"/>
      <c r="GC766" s="3"/>
      <c r="GD766" s="3"/>
      <c r="GE766" s="3"/>
      <c r="GF766" s="3"/>
      <c r="GG766" s="3"/>
      <c r="GH766" s="3"/>
      <c r="GI766" s="3"/>
      <c r="GJ766" s="3"/>
      <c r="GK766" s="3"/>
      <c r="GL766" s="3"/>
      <c r="GM766" s="3"/>
      <c r="GN766" s="3"/>
      <c r="GO766" s="3"/>
      <c r="GP766" s="3"/>
      <c r="GQ766" s="3"/>
      <c r="GR766" s="3"/>
      <c r="GS766" s="3"/>
      <c r="GT766" s="3"/>
      <c r="GU766" s="3"/>
      <c r="GV766" s="3"/>
      <c r="GW766" s="3"/>
      <c r="GX766" s="3"/>
      <c r="GY766" s="3"/>
      <c r="GZ766" s="3"/>
      <c r="HA766" s="3"/>
      <c r="HB766" s="3"/>
      <c r="HC766" s="3"/>
      <c r="HD766" s="3"/>
      <c r="HE766" s="3"/>
      <c r="HF766" s="3"/>
      <c r="HG766" s="3"/>
      <c r="HH766" s="3"/>
      <c r="HI766" s="3"/>
      <c r="HJ766" s="3"/>
      <c r="HK766" s="3"/>
      <c r="HL766" s="3"/>
      <c r="HM766" s="3"/>
      <c r="HN766" s="3"/>
      <c r="HO766" s="3"/>
    </row>
    <row r="767" spans="1:238" ht="28.5" customHeight="1" x14ac:dyDescent="0.2">
      <c r="A767" s="22">
        <f t="shared" si="26"/>
        <v>742</v>
      </c>
      <c r="B767" s="29" t="s">
        <v>1993</v>
      </c>
      <c r="C767" s="29" t="s">
        <v>2096</v>
      </c>
      <c r="D767" s="29">
        <v>2019.9</v>
      </c>
      <c r="E767" s="131" t="s">
        <v>1939</v>
      </c>
      <c r="F767" s="33">
        <v>2438</v>
      </c>
      <c r="G767" s="33">
        <v>5375</v>
      </c>
      <c r="H767" s="102" t="s">
        <v>236</v>
      </c>
      <c r="I767" s="103" t="s">
        <v>235</v>
      </c>
      <c r="J767" s="50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3"/>
      <c r="CW767" s="3"/>
      <c r="CX767" s="3"/>
      <c r="CY767" s="3"/>
      <c r="CZ767" s="3"/>
      <c r="DA767" s="3"/>
      <c r="DB767" s="3"/>
      <c r="DC767" s="3"/>
      <c r="DD767" s="3"/>
      <c r="DE767" s="3"/>
      <c r="DF767" s="3"/>
      <c r="DG767" s="3"/>
      <c r="DH767" s="3"/>
      <c r="DI767" s="3"/>
      <c r="DJ767" s="3"/>
      <c r="DK767" s="3"/>
      <c r="DL767" s="3"/>
      <c r="DM767" s="3"/>
      <c r="DN767" s="3"/>
      <c r="DO767" s="3"/>
      <c r="DP767" s="3"/>
      <c r="DQ767" s="3"/>
      <c r="DR767" s="3"/>
      <c r="DS767" s="3"/>
      <c r="DT767" s="3"/>
      <c r="DU767" s="3"/>
      <c r="DV767" s="3"/>
      <c r="DW767" s="3"/>
      <c r="DX767" s="3"/>
      <c r="DY767" s="3"/>
      <c r="DZ767" s="3"/>
      <c r="EA767" s="3"/>
      <c r="EB767" s="3"/>
      <c r="EC767" s="3"/>
      <c r="ED767" s="3"/>
      <c r="EE767" s="3"/>
      <c r="EF767" s="3"/>
      <c r="EG767" s="3"/>
      <c r="EH767" s="3"/>
      <c r="EI767" s="3"/>
      <c r="EJ767" s="3"/>
      <c r="EK767" s="3"/>
      <c r="EL767" s="3"/>
      <c r="EM767" s="3"/>
      <c r="EN767" s="3"/>
      <c r="EO767" s="3"/>
      <c r="EP767" s="3"/>
      <c r="EQ767" s="3"/>
      <c r="ER767" s="3"/>
      <c r="ES767" s="3"/>
      <c r="ET767" s="3"/>
      <c r="EU767" s="3"/>
      <c r="EV767" s="3"/>
      <c r="EW767" s="3"/>
      <c r="EX767" s="3"/>
      <c r="EY767" s="3"/>
      <c r="EZ767" s="3"/>
      <c r="FA767" s="3"/>
      <c r="FB767" s="3"/>
      <c r="FC767" s="3"/>
      <c r="FD767" s="3"/>
      <c r="FE767" s="3"/>
      <c r="FF767" s="3"/>
      <c r="FG767" s="3"/>
      <c r="FH767" s="3"/>
      <c r="FI767" s="3"/>
      <c r="FJ767" s="3"/>
      <c r="FK767" s="3"/>
      <c r="FL767" s="3"/>
      <c r="FM767" s="3"/>
      <c r="FN767" s="3"/>
      <c r="FO767" s="3"/>
      <c r="FP767" s="3"/>
      <c r="FQ767" s="3"/>
      <c r="FR767" s="3"/>
      <c r="FS767" s="3"/>
      <c r="FT767" s="3"/>
      <c r="FU767" s="3"/>
      <c r="FV767" s="3"/>
      <c r="FW767" s="3"/>
      <c r="FX767" s="3"/>
      <c r="FY767" s="3"/>
      <c r="FZ767" s="3"/>
      <c r="GA767" s="3"/>
      <c r="GB767" s="3"/>
      <c r="GC767" s="3"/>
      <c r="GD767" s="3"/>
      <c r="GE767" s="3"/>
      <c r="GF767" s="3"/>
      <c r="GG767" s="3"/>
      <c r="GH767" s="3"/>
      <c r="GI767" s="3"/>
      <c r="GJ767" s="3"/>
      <c r="GK767" s="3"/>
      <c r="GL767" s="3"/>
      <c r="GM767" s="3"/>
      <c r="GN767" s="3"/>
      <c r="GO767" s="3"/>
      <c r="GP767" s="3"/>
      <c r="GQ767" s="3"/>
      <c r="GR767" s="3"/>
      <c r="GS767" s="3"/>
      <c r="GT767" s="3"/>
      <c r="GU767" s="3"/>
      <c r="GV767" s="3"/>
      <c r="GW767" s="3"/>
      <c r="GX767" s="3"/>
      <c r="GY767" s="3"/>
      <c r="GZ767" s="3"/>
      <c r="HA767" s="3"/>
      <c r="HB767" s="3"/>
      <c r="HC767" s="3"/>
      <c r="HD767" s="3"/>
      <c r="HE767" s="3"/>
      <c r="HF767" s="3"/>
      <c r="HG767" s="3"/>
      <c r="HH767" s="3"/>
      <c r="HI767" s="3"/>
      <c r="HJ767" s="3"/>
      <c r="HK767" s="3"/>
      <c r="HL767" s="3"/>
      <c r="HM767" s="3"/>
      <c r="HN767" s="3"/>
      <c r="HO767" s="3"/>
    </row>
    <row r="768" spans="1:238" ht="28.5" customHeight="1" x14ac:dyDescent="0.2">
      <c r="A768" s="330" t="s">
        <v>2299</v>
      </c>
      <c r="B768" s="331"/>
      <c r="C768" s="331"/>
      <c r="D768" s="331"/>
      <c r="E768" s="331"/>
      <c r="F768" s="331"/>
      <c r="G768" s="331"/>
      <c r="H768" s="331"/>
      <c r="I768" s="331"/>
      <c r="J768" s="332"/>
      <c r="ED768" s="3"/>
      <c r="EE768" s="3"/>
      <c r="EF768" s="3"/>
      <c r="EG768" s="3"/>
      <c r="EH768" s="3"/>
      <c r="EI768" s="3"/>
      <c r="EJ768" s="3"/>
      <c r="EK768" s="3"/>
      <c r="EL768" s="3"/>
      <c r="EM768" s="3"/>
      <c r="EN768" s="3"/>
      <c r="EO768" s="3"/>
      <c r="EP768" s="3"/>
      <c r="EQ768" s="3"/>
      <c r="ER768" s="3"/>
      <c r="ES768" s="3"/>
      <c r="ET768" s="3"/>
      <c r="EU768" s="3"/>
      <c r="EV768" s="3"/>
      <c r="EW768" s="3"/>
      <c r="EX768" s="3"/>
      <c r="EY768" s="3"/>
      <c r="EZ768" s="3"/>
      <c r="FA768" s="3"/>
      <c r="FB768" s="3"/>
      <c r="FC768" s="3"/>
      <c r="FD768" s="3"/>
      <c r="FE768" s="3"/>
      <c r="FF768" s="3"/>
      <c r="FG768" s="3"/>
      <c r="FH768" s="3"/>
      <c r="FI768" s="3"/>
      <c r="FJ768" s="3"/>
      <c r="FK768" s="3"/>
      <c r="FL768" s="3"/>
      <c r="FM768" s="3"/>
      <c r="FN768" s="3"/>
      <c r="FO768" s="3"/>
      <c r="FP768" s="3"/>
      <c r="FQ768" s="3"/>
      <c r="FR768" s="3"/>
      <c r="FS768" s="3"/>
      <c r="FT768" s="3"/>
      <c r="FU768" s="3"/>
      <c r="FV768" s="3"/>
      <c r="FW768" s="3"/>
      <c r="FX768" s="3"/>
      <c r="FY768" s="3"/>
      <c r="FZ768" s="3"/>
      <c r="GA768" s="3"/>
      <c r="GB768" s="3"/>
      <c r="GC768" s="3"/>
      <c r="GD768" s="3"/>
      <c r="GE768" s="3"/>
    </row>
    <row r="769" spans="1:187" ht="28.5" customHeight="1" x14ac:dyDescent="0.2">
      <c r="A769" s="22">
        <f>ROW()-26</f>
        <v>743</v>
      </c>
      <c r="B769" s="29" t="s">
        <v>0</v>
      </c>
      <c r="C769" s="29" t="s">
        <v>2090</v>
      </c>
      <c r="D769" s="29">
        <v>1993.1</v>
      </c>
      <c r="E769" s="32" t="s">
        <v>881</v>
      </c>
      <c r="F769" s="33">
        <v>3977</v>
      </c>
      <c r="G769" s="33">
        <v>6146</v>
      </c>
      <c r="H769" s="34" t="s">
        <v>6</v>
      </c>
      <c r="I769" s="35" t="s">
        <v>235</v>
      </c>
      <c r="J769" s="50"/>
      <c r="ED769" s="3"/>
      <c r="EE769" s="3"/>
      <c r="EF769" s="3"/>
      <c r="EG769" s="3"/>
      <c r="EH769" s="3"/>
      <c r="EI769" s="3"/>
      <c r="EJ769" s="3"/>
      <c r="EK769" s="3"/>
      <c r="EL769" s="3"/>
      <c r="EM769" s="3"/>
      <c r="EN769" s="3"/>
      <c r="EO769" s="3"/>
      <c r="EP769" s="3"/>
      <c r="EQ769" s="3"/>
      <c r="ER769" s="3"/>
      <c r="ES769" s="3"/>
      <c r="ET769" s="3"/>
      <c r="EU769" s="3"/>
      <c r="EV769" s="3"/>
      <c r="EW769" s="3"/>
      <c r="EX769" s="3"/>
      <c r="EY769" s="3"/>
      <c r="EZ769" s="3"/>
      <c r="FA769" s="3"/>
      <c r="FB769" s="3"/>
      <c r="FC769" s="3"/>
      <c r="FD769" s="3"/>
      <c r="FE769" s="3"/>
      <c r="FF769" s="3"/>
      <c r="FG769" s="3"/>
      <c r="FH769" s="3"/>
      <c r="FI769" s="3"/>
      <c r="FJ769" s="3"/>
      <c r="FK769" s="3"/>
      <c r="FL769" s="3"/>
      <c r="FM769" s="3"/>
      <c r="FN769" s="3"/>
      <c r="FO769" s="3"/>
      <c r="FP769" s="3"/>
      <c r="FQ769" s="3"/>
      <c r="FR769" s="3"/>
      <c r="FS769" s="3"/>
      <c r="FT769" s="3"/>
      <c r="FU769" s="3"/>
      <c r="FV769" s="3"/>
      <c r="FW769" s="3"/>
      <c r="FX769" s="3"/>
      <c r="FY769" s="3"/>
      <c r="FZ769" s="3"/>
      <c r="GA769" s="3"/>
      <c r="GB769" s="3"/>
      <c r="GC769" s="3"/>
      <c r="GD769" s="3"/>
      <c r="GE769" s="3"/>
    </row>
    <row r="770" spans="1:187" ht="28.5" customHeight="1" x14ac:dyDescent="0.2">
      <c r="A770" s="22">
        <f t="shared" ref="A770:A833" si="27">ROW()-26</f>
        <v>744</v>
      </c>
      <c r="B770" s="29" t="s">
        <v>71</v>
      </c>
      <c r="C770" s="29" t="s">
        <v>2091</v>
      </c>
      <c r="D770" s="29">
        <v>1994.4</v>
      </c>
      <c r="E770" s="32" t="s">
        <v>881</v>
      </c>
      <c r="F770" s="33">
        <v>2900</v>
      </c>
      <c r="G770" s="33">
        <v>4471</v>
      </c>
      <c r="H770" s="274" t="s">
        <v>6</v>
      </c>
      <c r="I770" s="35" t="s">
        <v>235</v>
      </c>
      <c r="J770" s="50"/>
      <c r="ED770" s="3"/>
      <c r="EE770" s="3"/>
      <c r="EF770" s="3"/>
      <c r="EG770" s="3"/>
      <c r="EH770" s="3"/>
      <c r="EI770" s="3"/>
      <c r="EJ770" s="3"/>
      <c r="EK770" s="3"/>
      <c r="EL770" s="3"/>
      <c r="EM770" s="3"/>
      <c r="EN770" s="3"/>
      <c r="EO770" s="3"/>
      <c r="EP770" s="3"/>
      <c r="EQ770" s="3"/>
      <c r="ER770" s="3"/>
      <c r="ES770" s="3"/>
      <c r="ET770" s="3"/>
      <c r="EU770" s="3"/>
      <c r="EV770" s="3"/>
      <c r="EW770" s="3"/>
      <c r="EX770" s="3"/>
      <c r="EY770" s="3"/>
      <c r="EZ770" s="3"/>
      <c r="FA770" s="3"/>
      <c r="FB770" s="3"/>
      <c r="FC770" s="3"/>
      <c r="FD770" s="3"/>
      <c r="FE770" s="3"/>
      <c r="FF770" s="3"/>
      <c r="FG770" s="3"/>
      <c r="FH770" s="3"/>
      <c r="FI770" s="3"/>
      <c r="FJ770" s="3"/>
      <c r="FK770" s="3"/>
      <c r="FL770" s="3"/>
      <c r="FM770" s="3"/>
      <c r="FN770" s="3"/>
      <c r="FO770" s="3"/>
      <c r="FP770" s="3"/>
      <c r="FQ770" s="3"/>
      <c r="FR770" s="3"/>
      <c r="FS770" s="3"/>
      <c r="FT770" s="3"/>
      <c r="FU770" s="3"/>
      <c r="FV770" s="3"/>
      <c r="FW770" s="3"/>
      <c r="FX770" s="3"/>
      <c r="FY770" s="3"/>
      <c r="FZ770" s="3"/>
      <c r="GA770" s="3"/>
      <c r="GB770" s="3"/>
      <c r="GC770" s="3"/>
      <c r="GD770" s="3"/>
      <c r="GE770" s="3"/>
    </row>
    <row r="771" spans="1:187" ht="28.5" customHeight="1" x14ac:dyDescent="0.2">
      <c r="A771" s="22">
        <f t="shared" si="27"/>
        <v>745</v>
      </c>
      <c r="B771" s="29" t="s">
        <v>72</v>
      </c>
      <c r="C771" s="29" t="s">
        <v>2090</v>
      </c>
      <c r="D771" s="29">
        <v>2000.9</v>
      </c>
      <c r="E771" s="32" t="s">
        <v>1278</v>
      </c>
      <c r="F771" s="33">
        <v>3254</v>
      </c>
      <c r="G771" s="33">
        <v>4345</v>
      </c>
      <c r="H771" s="274" t="s">
        <v>6</v>
      </c>
      <c r="I771" s="35" t="s">
        <v>235</v>
      </c>
      <c r="J771" s="50"/>
      <c r="ED771" s="3"/>
      <c r="EE771" s="3"/>
      <c r="EF771" s="3"/>
      <c r="EG771" s="3"/>
      <c r="EH771" s="3"/>
      <c r="EI771" s="3"/>
      <c r="EJ771" s="3"/>
      <c r="EK771" s="3"/>
      <c r="EL771" s="3"/>
      <c r="EM771" s="3"/>
      <c r="EN771" s="3"/>
      <c r="EO771" s="3"/>
      <c r="EP771" s="3"/>
      <c r="EQ771" s="3"/>
      <c r="ER771" s="3"/>
      <c r="ES771" s="3"/>
      <c r="ET771" s="3"/>
      <c r="EU771" s="3"/>
      <c r="EV771" s="3"/>
      <c r="EW771" s="3"/>
      <c r="EX771" s="3"/>
      <c r="EY771" s="3"/>
      <c r="EZ771" s="3"/>
      <c r="FA771" s="3"/>
      <c r="FB771" s="3"/>
      <c r="FC771" s="3"/>
      <c r="FD771" s="3"/>
      <c r="FE771" s="3"/>
      <c r="FF771" s="3"/>
      <c r="FG771" s="3"/>
      <c r="FH771" s="3"/>
      <c r="FI771" s="3"/>
      <c r="FJ771" s="3"/>
      <c r="FK771" s="3"/>
      <c r="FL771" s="3"/>
      <c r="FM771" s="3"/>
      <c r="FN771" s="3"/>
      <c r="FO771" s="3"/>
      <c r="FP771" s="3"/>
      <c r="FQ771" s="3"/>
      <c r="FR771" s="3"/>
      <c r="FS771" s="3"/>
      <c r="FT771" s="3"/>
      <c r="FU771" s="3"/>
      <c r="FV771" s="3"/>
      <c r="FW771" s="3"/>
      <c r="FX771" s="3"/>
      <c r="FY771" s="3"/>
      <c r="FZ771" s="3"/>
      <c r="GA771" s="3"/>
      <c r="GB771" s="3"/>
      <c r="GC771" s="3"/>
      <c r="GD771" s="3"/>
      <c r="GE771" s="3"/>
    </row>
    <row r="772" spans="1:187" ht="28.5" customHeight="1" x14ac:dyDescent="0.2">
      <c r="A772" s="22">
        <f t="shared" si="27"/>
        <v>746</v>
      </c>
      <c r="B772" s="29" t="s">
        <v>11</v>
      </c>
      <c r="C772" s="29" t="s">
        <v>2091</v>
      </c>
      <c r="D772" s="29">
        <v>2002.2</v>
      </c>
      <c r="E772" s="32" t="s">
        <v>1279</v>
      </c>
      <c r="F772" s="33">
        <v>2933</v>
      </c>
      <c r="G772" s="33">
        <v>3222</v>
      </c>
      <c r="H772" s="274" t="s">
        <v>6</v>
      </c>
      <c r="I772" s="35" t="s">
        <v>235</v>
      </c>
      <c r="J772" s="50"/>
      <c r="ED772" s="3"/>
      <c r="EE772" s="3"/>
      <c r="EF772" s="3"/>
      <c r="EG772" s="3"/>
      <c r="EH772" s="3"/>
      <c r="EI772" s="3"/>
      <c r="EJ772" s="3"/>
      <c r="EK772" s="3"/>
      <c r="EL772" s="3"/>
      <c r="EM772" s="3"/>
      <c r="EN772" s="3"/>
      <c r="EO772" s="3"/>
      <c r="EP772" s="3"/>
      <c r="EQ772" s="3"/>
      <c r="ER772" s="3"/>
      <c r="ES772" s="3"/>
      <c r="ET772" s="3"/>
      <c r="EU772" s="3"/>
      <c r="EV772" s="3"/>
      <c r="EW772" s="3"/>
      <c r="EX772" s="3"/>
      <c r="EY772" s="3"/>
      <c r="EZ772" s="3"/>
      <c r="FA772" s="3"/>
      <c r="FB772" s="3"/>
      <c r="FC772" s="3"/>
      <c r="FD772" s="3"/>
      <c r="FE772" s="3"/>
      <c r="FF772" s="3"/>
      <c r="FG772" s="3"/>
      <c r="FH772" s="3"/>
      <c r="FI772" s="3"/>
      <c r="FJ772" s="3"/>
      <c r="FK772" s="3"/>
      <c r="FL772" s="3"/>
      <c r="FM772" s="3"/>
      <c r="FN772" s="3"/>
      <c r="FO772" s="3"/>
      <c r="FP772" s="3"/>
      <c r="FQ772" s="3"/>
      <c r="FR772" s="3"/>
      <c r="FS772" s="3"/>
      <c r="FT772" s="3"/>
      <c r="FU772" s="3"/>
      <c r="FV772" s="3"/>
      <c r="FW772" s="3"/>
      <c r="FX772" s="3"/>
      <c r="FY772" s="3"/>
      <c r="FZ772" s="3"/>
      <c r="GA772" s="3"/>
      <c r="GB772" s="3"/>
      <c r="GC772" s="3"/>
      <c r="GD772" s="3"/>
      <c r="GE772" s="3"/>
    </row>
    <row r="773" spans="1:187" ht="28.5" customHeight="1" x14ac:dyDescent="0.2">
      <c r="A773" s="22">
        <f t="shared" si="27"/>
        <v>747</v>
      </c>
      <c r="B773" s="29" t="s">
        <v>75</v>
      </c>
      <c r="C773" s="29" t="s">
        <v>2090</v>
      </c>
      <c r="D773" s="29">
        <v>2003.8</v>
      </c>
      <c r="E773" s="32" t="s">
        <v>1280</v>
      </c>
      <c r="F773" s="33">
        <v>3804</v>
      </c>
      <c r="G773" s="33">
        <v>4760</v>
      </c>
      <c r="H773" s="274" t="s">
        <v>6</v>
      </c>
      <c r="I773" s="35" t="s">
        <v>235</v>
      </c>
      <c r="J773" s="50"/>
      <c r="ED773" s="3"/>
      <c r="EE773" s="3"/>
      <c r="EF773" s="3"/>
      <c r="EG773" s="3"/>
      <c r="EH773" s="3"/>
      <c r="EI773" s="3"/>
      <c r="EJ773" s="3"/>
      <c r="EK773" s="3"/>
      <c r="EL773" s="3"/>
      <c r="EM773" s="3"/>
      <c r="EN773" s="3"/>
      <c r="EO773" s="3"/>
      <c r="EP773" s="3"/>
      <c r="EQ773" s="3"/>
      <c r="ER773" s="3"/>
      <c r="ES773" s="3"/>
      <c r="ET773" s="3"/>
      <c r="EU773" s="3"/>
      <c r="EV773" s="3"/>
      <c r="EW773" s="3"/>
      <c r="EX773" s="3"/>
      <c r="EY773" s="3"/>
      <c r="EZ773" s="3"/>
      <c r="FA773" s="3"/>
      <c r="FB773" s="3"/>
      <c r="FC773" s="3"/>
      <c r="FD773" s="3"/>
      <c r="FE773" s="3"/>
      <c r="FF773" s="3"/>
      <c r="FG773" s="3"/>
      <c r="FH773" s="3"/>
      <c r="FI773" s="3"/>
      <c r="FJ773" s="3"/>
      <c r="FK773" s="3"/>
      <c r="FL773" s="3"/>
      <c r="FM773" s="3"/>
      <c r="FN773" s="3"/>
      <c r="FO773" s="3"/>
      <c r="FP773" s="3"/>
      <c r="FQ773" s="3"/>
      <c r="FR773" s="3"/>
      <c r="FS773" s="3"/>
      <c r="FT773" s="3"/>
      <c r="FU773" s="3"/>
      <c r="FV773" s="3"/>
      <c r="FW773" s="3"/>
      <c r="FX773" s="3"/>
      <c r="FY773" s="3"/>
      <c r="FZ773" s="3"/>
      <c r="GA773" s="3"/>
      <c r="GB773" s="3"/>
      <c r="GC773" s="3"/>
      <c r="GD773" s="3"/>
      <c r="GE773" s="3"/>
    </row>
    <row r="774" spans="1:187" ht="28.5" customHeight="1" x14ac:dyDescent="0.2">
      <c r="A774" s="22">
        <f t="shared" si="27"/>
        <v>748</v>
      </c>
      <c r="B774" s="29" t="s">
        <v>2</v>
      </c>
      <c r="C774" s="29" t="s">
        <v>2091</v>
      </c>
      <c r="D774" s="29">
        <v>2005.9</v>
      </c>
      <c r="E774" s="32" t="s">
        <v>1285</v>
      </c>
      <c r="F774" s="33">
        <v>2277</v>
      </c>
      <c r="G774" s="33">
        <v>5936</v>
      </c>
      <c r="H774" s="34" t="s">
        <v>6</v>
      </c>
      <c r="I774" s="35" t="s">
        <v>235</v>
      </c>
      <c r="J774" s="50"/>
    </row>
    <row r="775" spans="1:187" ht="28.5" customHeight="1" x14ac:dyDescent="0.2">
      <c r="A775" s="22">
        <f t="shared" si="27"/>
        <v>749</v>
      </c>
      <c r="B775" s="29" t="s">
        <v>90</v>
      </c>
      <c r="C775" s="29" t="s">
        <v>2091</v>
      </c>
      <c r="D775" s="29">
        <v>2005.9</v>
      </c>
      <c r="E775" s="32" t="s">
        <v>903</v>
      </c>
      <c r="F775" s="33">
        <v>1159</v>
      </c>
      <c r="G775" s="33">
        <v>1510</v>
      </c>
      <c r="H775" s="34" t="s">
        <v>6</v>
      </c>
      <c r="I775" s="35" t="s">
        <v>235</v>
      </c>
      <c r="J775" s="278"/>
    </row>
    <row r="776" spans="1:187" ht="28.5" customHeight="1" x14ac:dyDescent="0.2">
      <c r="A776" s="22">
        <f t="shared" si="27"/>
        <v>750</v>
      </c>
      <c r="B776" s="29" t="s">
        <v>85</v>
      </c>
      <c r="C776" s="29" t="s">
        <v>2090</v>
      </c>
      <c r="D776" s="31">
        <v>2005.1</v>
      </c>
      <c r="E776" s="32" t="s">
        <v>1284</v>
      </c>
      <c r="F776" s="33">
        <v>2054</v>
      </c>
      <c r="G776" s="33">
        <v>2353</v>
      </c>
      <c r="H776" s="34" t="s">
        <v>6</v>
      </c>
      <c r="I776" s="35" t="s">
        <v>235</v>
      </c>
      <c r="J776" s="278"/>
    </row>
    <row r="777" spans="1:187" ht="28.5" customHeight="1" x14ac:dyDescent="0.2">
      <c r="A777" s="22">
        <f t="shared" si="27"/>
        <v>751</v>
      </c>
      <c r="B777" s="29" t="s">
        <v>21</v>
      </c>
      <c r="C777" s="29" t="s">
        <v>2091</v>
      </c>
      <c r="D777" s="29">
        <v>2007.3</v>
      </c>
      <c r="E777" s="32" t="s">
        <v>1287</v>
      </c>
      <c r="F777" s="33">
        <v>2361</v>
      </c>
      <c r="G777" s="33">
        <v>2303</v>
      </c>
      <c r="H777" s="274" t="s">
        <v>6</v>
      </c>
      <c r="I777" s="35" t="s">
        <v>235</v>
      </c>
      <c r="J777" s="278"/>
    </row>
    <row r="778" spans="1:187" ht="28.5" customHeight="1" x14ac:dyDescent="0.2">
      <c r="A778" s="22">
        <f t="shared" si="27"/>
        <v>752</v>
      </c>
      <c r="B778" s="29" t="s">
        <v>22</v>
      </c>
      <c r="C778" s="29" t="s">
        <v>2091</v>
      </c>
      <c r="D778" s="29">
        <v>2007.4</v>
      </c>
      <c r="E778" s="32" t="s">
        <v>1193</v>
      </c>
      <c r="F778" s="33">
        <v>3201</v>
      </c>
      <c r="G778" s="33">
        <v>4558</v>
      </c>
      <c r="H778" s="274" t="s">
        <v>6</v>
      </c>
      <c r="I778" s="35" t="s">
        <v>235</v>
      </c>
      <c r="J778" s="278"/>
    </row>
    <row r="779" spans="1:187" ht="28.5" customHeight="1" x14ac:dyDescent="0.2">
      <c r="A779" s="22">
        <f t="shared" si="27"/>
        <v>753</v>
      </c>
      <c r="B779" s="29" t="s">
        <v>23</v>
      </c>
      <c r="C779" s="29" t="s">
        <v>2091</v>
      </c>
      <c r="D779" s="29">
        <v>2007.4</v>
      </c>
      <c r="E779" s="32" t="s">
        <v>1193</v>
      </c>
      <c r="F779" s="33">
        <v>1062</v>
      </c>
      <c r="G779" s="33">
        <v>1380</v>
      </c>
      <c r="H779" s="274" t="s">
        <v>6</v>
      </c>
      <c r="I779" s="35" t="s">
        <v>235</v>
      </c>
      <c r="J779" s="278"/>
    </row>
    <row r="780" spans="1:187" ht="28.5" customHeight="1" x14ac:dyDescent="0.2">
      <c r="A780" s="22">
        <f t="shared" si="27"/>
        <v>754</v>
      </c>
      <c r="B780" s="29" t="s">
        <v>28</v>
      </c>
      <c r="C780" s="29" t="s">
        <v>2091</v>
      </c>
      <c r="D780" s="29">
        <v>2007.7</v>
      </c>
      <c r="E780" s="32" t="s">
        <v>1143</v>
      </c>
      <c r="F780" s="33">
        <v>3050</v>
      </c>
      <c r="G780" s="33">
        <v>3761</v>
      </c>
      <c r="H780" s="274" t="s">
        <v>6</v>
      </c>
      <c r="I780" s="35" t="s">
        <v>235</v>
      </c>
      <c r="J780" s="278"/>
    </row>
    <row r="781" spans="1:187" ht="28.5" customHeight="1" x14ac:dyDescent="0.2">
      <c r="A781" s="22">
        <f t="shared" si="27"/>
        <v>755</v>
      </c>
      <c r="B781" s="29" t="s">
        <v>33</v>
      </c>
      <c r="C781" s="29" t="s">
        <v>2091</v>
      </c>
      <c r="D781" s="29">
        <v>2007.8</v>
      </c>
      <c r="E781" s="32" t="s">
        <v>930</v>
      </c>
      <c r="F781" s="33">
        <v>3184</v>
      </c>
      <c r="G781" s="33">
        <v>4702</v>
      </c>
      <c r="H781" s="274" t="s">
        <v>6</v>
      </c>
      <c r="I781" s="35" t="s">
        <v>235</v>
      </c>
      <c r="J781" s="278"/>
    </row>
    <row r="782" spans="1:187" ht="28.5" customHeight="1" x14ac:dyDescent="0.2">
      <c r="A782" s="22">
        <f t="shared" si="27"/>
        <v>756</v>
      </c>
      <c r="B782" s="29" t="s">
        <v>29</v>
      </c>
      <c r="C782" s="29" t="s">
        <v>2091</v>
      </c>
      <c r="D782" s="29">
        <v>2007.9</v>
      </c>
      <c r="E782" s="32" t="s">
        <v>1143</v>
      </c>
      <c r="F782" s="33">
        <v>4042</v>
      </c>
      <c r="G782" s="33">
        <v>5393</v>
      </c>
      <c r="H782" s="274" t="s">
        <v>6</v>
      </c>
      <c r="I782" s="35" t="s">
        <v>235</v>
      </c>
      <c r="J782" s="278"/>
    </row>
    <row r="783" spans="1:187" ht="28.5" customHeight="1" x14ac:dyDescent="0.2">
      <c r="A783" s="22">
        <f t="shared" si="27"/>
        <v>757</v>
      </c>
      <c r="B783" s="29" t="s">
        <v>25</v>
      </c>
      <c r="C783" s="29" t="s">
        <v>2091</v>
      </c>
      <c r="D783" s="29">
        <v>2007.11</v>
      </c>
      <c r="E783" s="32" t="s">
        <v>1143</v>
      </c>
      <c r="F783" s="33">
        <v>6533</v>
      </c>
      <c r="G783" s="33">
        <v>8999</v>
      </c>
      <c r="H783" s="34" t="s">
        <v>6</v>
      </c>
      <c r="I783" s="35" t="s">
        <v>235</v>
      </c>
      <c r="J783" s="50"/>
    </row>
    <row r="784" spans="1:187" ht="28.5" customHeight="1" x14ac:dyDescent="0.2">
      <c r="A784" s="22">
        <f t="shared" si="27"/>
        <v>758</v>
      </c>
      <c r="B784" s="29" t="s">
        <v>37</v>
      </c>
      <c r="C784" s="29" t="s">
        <v>2091</v>
      </c>
      <c r="D784" s="29">
        <v>2008.1</v>
      </c>
      <c r="E784" s="32" t="s">
        <v>1143</v>
      </c>
      <c r="F784" s="33">
        <v>1449</v>
      </c>
      <c r="G784" s="33">
        <v>2200</v>
      </c>
      <c r="H784" s="34" t="s">
        <v>6</v>
      </c>
      <c r="I784" s="35" t="s">
        <v>235</v>
      </c>
      <c r="J784" s="50"/>
    </row>
    <row r="785" spans="1:10" ht="28.5" customHeight="1" x14ac:dyDescent="0.2">
      <c r="A785" s="22">
        <f t="shared" si="27"/>
        <v>759</v>
      </c>
      <c r="B785" s="29" t="s">
        <v>36</v>
      </c>
      <c r="C785" s="29" t="s">
        <v>2091</v>
      </c>
      <c r="D785" s="29">
        <v>2008.4</v>
      </c>
      <c r="E785" s="32" t="s">
        <v>1143</v>
      </c>
      <c r="F785" s="33">
        <v>2930</v>
      </c>
      <c r="G785" s="33">
        <v>4108</v>
      </c>
      <c r="H785" s="34" t="s">
        <v>8</v>
      </c>
      <c r="I785" s="35" t="s">
        <v>235</v>
      </c>
      <c r="J785" s="50"/>
    </row>
    <row r="786" spans="1:10" ht="28.5" customHeight="1" x14ac:dyDescent="0.2">
      <c r="A786" s="22">
        <f t="shared" si="27"/>
        <v>760</v>
      </c>
      <c r="B786" s="29" t="s">
        <v>55</v>
      </c>
      <c r="C786" s="29" t="s">
        <v>2090</v>
      </c>
      <c r="D786" s="29">
        <v>2008.12</v>
      </c>
      <c r="E786" s="32" t="s">
        <v>1255</v>
      </c>
      <c r="F786" s="33">
        <v>1245</v>
      </c>
      <c r="G786" s="33">
        <v>2148</v>
      </c>
      <c r="H786" s="34" t="s">
        <v>109</v>
      </c>
      <c r="I786" s="35" t="s">
        <v>235</v>
      </c>
      <c r="J786" s="50"/>
    </row>
    <row r="787" spans="1:10" ht="28.5" customHeight="1" x14ac:dyDescent="0.2">
      <c r="A787" s="22">
        <f t="shared" si="27"/>
        <v>761</v>
      </c>
      <c r="B787" s="29" t="s">
        <v>53</v>
      </c>
      <c r="C787" s="29" t="s">
        <v>2090</v>
      </c>
      <c r="D787" s="29">
        <v>2008.12</v>
      </c>
      <c r="E787" s="32" t="s">
        <v>984</v>
      </c>
      <c r="F787" s="33">
        <v>6068</v>
      </c>
      <c r="G787" s="33">
        <v>7882</v>
      </c>
      <c r="H787" s="34" t="s">
        <v>109</v>
      </c>
      <c r="I787" s="35" t="s">
        <v>235</v>
      </c>
      <c r="J787" s="50"/>
    </row>
    <row r="788" spans="1:10" ht="28.5" customHeight="1" x14ac:dyDescent="0.2">
      <c r="A788" s="22">
        <f t="shared" si="27"/>
        <v>762</v>
      </c>
      <c r="B788" s="29" t="s">
        <v>56</v>
      </c>
      <c r="C788" s="29" t="s">
        <v>2090</v>
      </c>
      <c r="D788" s="29">
        <v>2009.1</v>
      </c>
      <c r="E788" s="32" t="s">
        <v>1143</v>
      </c>
      <c r="F788" s="33">
        <v>2769</v>
      </c>
      <c r="G788" s="33">
        <v>5657</v>
      </c>
      <c r="H788" s="274" t="s">
        <v>8</v>
      </c>
      <c r="I788" s="35" t="s">
        <v>235</v>
      </c>
      <c r="J788" s="50"/>
    </row>
    <row r="789" spans="1:10" ht="28.5" customHeight="1" x14ac:dyDescent="0.2">
      <c r="A789" s="22">
        <f t="shared" si="27"/>
        <v>763</v>
      </c>
      <c r="B789" s="29" t="s">
        <v>59</v>
      </c>
      <c r="C789" s="29" t="s">
        <v>2090</v>
      </c>
      <c r="D789" s="29">
        <v>2009.3</v>
      </c>
      <c r="E789" s="32" t="s">
        <v>1143</v>
      </c>
      <c r="F789" s="33">
        <v>4293</v>
      </c>
      <c r="G789" s="33">
        <v>8747</v>
      </c>
      <c r="H789" s="274" t="s">
        <v>6</v>
      </c>
      <c r="I789" s="35" t="s">
        <v>235</v>
      </c>
      <c r="J789" s="50"/>
    </row>
    <row r="790" spans="1:10" ht="28.5" customHeight="1" x14ac:dyDescent="0.2">
      <c r="A790" s="22">
        <f t="shared" si="27"/>
        <v>764</v>
      </c>
      <c r="B790" s="29" t="s">
        <v>68</v>
      </c>
      <c r="C790" s="29" t="s">
        <v>2099</v>
      </c>
      <c r="D790" s="29">
        <v>2009.6</v>
      </c>
      <c r="E790" s="32" t="s">
        <v>1263</v>
      </c>
      <c r="F790" s="33">
        <v>1982</v>
      </c>
      <c r="G790" s="33">
        <v>2426</v>
      </c>
      <c r="H790" s="274" t="s">
        <v>6</v>
      </c>
      <c r="I790" s="35" t="s">
        <v>235</v>
      </c>
      <c r="J790" s="50"/>
    </row>
    <row r="791" spans="1:10" ht="28.5" customHeight="1" x14ac:dyDescent="0.2">
      <c r="A791" s="22">
        <f t="shared" si="27"/>
        <v>765</v>
      </c>
      <c r="B791" s="29" t="s">
        <v>57</v>
      </c>
      <c r="C791" s="29" t="s">
        <v>2090</v>
      </c>
      <c r="D791" s="29">
        <v>2009.6</v>
      </c>
      <c r="E791" s="32" t="s">
        <v>1264</v>
      </c>
      <c r="F791" s="33">
        <v>3445</v>
      </c>
      <c r="G791" s="33">
        <v>4812</v>
      </c>
      <c r="H791" s="274" t="s">
        <v>6</v>
      </c>
      <c r="I791" s="35" t="s">
        <v>235</v>
      </c>
      <c r="J791" s="50"/>
    </row>
    <row r="792" spans="1:10" ht="28.5" customHeight="1" x14ac:dyDescent="0.2">
      <c r="A792" s="22">
        <f t="shared" si="27"/>
        <v>766</v>
      </c>
      <c r="B792" s="29" t="s">
        <v>62</v>
      </c>
      <c r="C792" s="29" t="s">
        <v>2090</v>
      </c>
      <c r="D792" s="29">
        <v>2009.7</v>
      </c>
      <c r="E792" s="32" t="s">
        <v>1265</v>
      </c>
      <c r="F792" s="33">
        <v>3100</v>
      </c>
      <c r="G792" s="33">
        <v>3587</v>
      </c>
      <c r="H792" s="34" t="s">
        <v>109</v>
      </c>
      <c r="I792" s="35" t="s">
        <v>235</v>
      </c>
      <c r="J792" s="50"/>
    </row>
    <row r="793" spans="1:10" ht="28.5" customHeight="1" x14ac:dyDescent="0.2">
      <c r="A793" s="22">
        <f t="shared" si="27"/>
        <v>767</v>
      </c>
      <c r="B793" s="29" t="s">
        <v>122</v>
      </c>
      <c r="C793" s="29" t="s">
        <v>2090</v>
      </c>
      <c r="D793" s="29">
        <v>2009.9</v>
      </c>
      <c r="E793" s="32" t="s">
        <v>1267</v>
      </c>
      <c r="F793" s="33">
        <v>3010</v>
      </c>
      <c r="G793" s="33">
        <v>3504</v>
      </c>
      <c r="H793" s="34" t="s">
        <v>109</v>
      </c>
      <c r="I793" s="35" t="s">
        <v>235</v>
      </c>
      <c r="J793" s="50"/>
    </row>
    <row r="794" spans="1:10" ht="28.5" customHeight="1" x14ac:dyDescent="0.2">
      <c r="A794" s="22">
        <f t="shared" si="27"/>
        <v>768</v>
      </c>
      <c r="B794" s="29" t="s">
        <v>116</v>
      </c>
      <c r="C794" s="29" t="s">
        <v>2090</v>
      </c>
      <c r="D794" s="31">
        <v>2009.1</v>
      </c>
      <c r="E794" s="32" t="s">
        <v>1269</v>
      </c>
      <c r="F794" s="33">
        <v>1641</v>
      </c>
      <c r="G794" s="33">
        <v>3634</v>
      </c>
      <c r="H794" s="34" t="s">
        <v>124</v>
      </c>
      <c r="I794" s="35" t="s">
        <v>235</v>
      </c>
      <c r="J794" s="50"/>
    </row>
    <row r="795" spans="1:10" ht="28.5" customHeight="1" x14ac:dyDescent="0.2">
      <c r="A795" s="22">
        <f t="shared" si="27"/>
        <v>769</v>
      </c>
      <c r="B795" s="29" t="s">
        <v>112</v>
      </c>
      <c r="C795" s="29" t="s">
        <v>2100</v>
      </c>
      <c r="D795" s="29">
        <v>2009.12</v>
      </c>
      <c r="E795" s="32" t="s">
        <v>1135</v>
      </c>
      <c r="F795" s="33">
        <v>2518</v>
      </c>
      <c r="G795" s="33">
        <v>2616</v>
      </c>
      <c r="H795" s="34" t="s">
        <v>6</v>
      </c>
      <c r="I795" s="35" t="s">
        <v>235</v>
      </c>
      <c r="J795" s="50"/>
    </row>
    <row r="796" spans="1:10" ht="28.5" customHeight="1" x14ac:dyDescent="0.2">
      <c r="A796" s="22">
        <f t="shared" si="27"/>
        <v>770</v>
      </c>
      <c r="B796" s="29" t="s">
        <v>128</v>
      </c>
      <c r="C796" s="29" t="s">
        <v>2101</v>
      </c>
      <c r="D796" s="29">
        <v>2009.12</v>
      </c>
      <c r="E796" s="32" t="s">
        <v>1203</v>
      </c>
      <c r="F796" s="33">
        <v>3372</v>
      </c>
      <c r="G796" s="33">
        <v>3462</v>
      </c>
      <c r="H796" s="34" t="s">
        <v>6</v>
      </c>
      <c r="I796" s="35" t="s">
        <v>235</v>
      </c>
      <c r="J796" s="50"/>
    </row>
    <row r="797" spans="1:10" ht="28.5" customHeight="1" x14ac:dyDescent="0.2">
      <c r="A797" s="22">
        <f t="shared" si="27"/>
        <v>771</v>
      </c>
      <c r="B797" s="29" t="s">
        <v>132</v>
      </c>
      <c r="C797" s="29" t="s">
        <v>2100</v>
      </c>
      <c r="D797" s="29">
        <v>2010.3</v>
      </c>
      <c r="E797" s="32" t="s">
        <v>1273</v>
      </c>
      <c r="F797" s="33">
        <v>2933</v>
      </c>
      <c r="G797" s="33">
        <v>4605</v>
      </c>
      <c r="H797" s="34" t="s">
        <v>124</v>
      </c>
      <c r="I797" s="35" t="s">
        <v>235</v>
      </c>
      <c r="J797" s="50"/>
    </row>
    <row r="798" spans="1:10" ht="28.5" customHeight="1" x14ac:dyDescent="0.2">
      <c r="A798" s="22">
        <f t="shared" si="27"/>
        <v>772</v>
      </c>
      <c r="B798" s="29" t="s">
        <v>1334</v>
      </c>
      <c r="C798" s="29" t="s">
        <v>2090</v>
      </c>
      <c r="D798" s="29">
        <v>2010.4</v>
      </c>
      <c r="E798" s="32" t="s">
        <v>1275</v>
      </c>
      <c r="F798" s="33">
        <v>3153</v>
      </c>
      <c r="G798" s="33">
        <v>5121</v>
      </c>
      <c r="H798" s="34" t="s">
        <v>6</v>
      </c>
      <c r="I798" s="35" t="s">
        <v>235</v>
      </c>
      <c r="J798" s="50"/>
    </row>
    <row r="799" spans="1:10" ht="28.5" customHeight="1" x14ac:dyDescent="0.2">
      <c r="A799" s="22">
        <f t="shared" si="27"/>
        <v>773</v>
      </c>
      <c r="B799" s="29" t="s">
        <v>134</v>
      </c>
      <c r="C799" s="29" t="s">
        <v>2090</v>
      </c>
      <c r="D799" s="29">
        <v>2010.5</v>
      </c>
      <c r="E799" s="32" t="s">
        <v>1046</v>
      </c>
      <c r="F799" s="33">
        <v>3777</v>
      </c>
      <c r="G799" s="33">
        <v>8536</v>
      </c>
      <c r="H799" s="34" t="s">
        <v>6</v>
      </c>
      <c r="I799" s="35" t="s">
        <v>235</v>
      </c>
      <c r="J799" s="50"/>
    </row>
    <row r="800" spans="1:10" ht="28.5" customHeight="1" x14ac:dyDescent="0.2">
      <c r="A800" s="22">
        <f t="shared" si="27"/>
        <v>774</v>
      </c>
      <c r="B800" s="29" t="s">
        <v>1335</v>
      </c>
      <c r="C800" s="29" t="s">
        <v>2103</v>
      </c>
      <c r="D800" s="29">
        <v>2010.8</v>
      </c>
      <c r="E800" s="32" t="s">
        <v>1203</v>
      </c>
      <c r="F800" s="33">
        <v>3282</v>
      </c>
      <c r="G800" s="33">
        <v>5046</v>
      </c>
      <c r="H800" s="34" t="s">
        <v>6</v>
      </c>
      <c r="I800" s="35" t="s">
        <v>235</v>
      </c>
      <c r="J800" s="61"/>
    </row>
    <row r="801" spans="1:10" ht="28.5" customHeight="1" x14ac:dyDescent="0.2">
      <c r="A801" s="22">
        <f t="shared" si="27"/>
        <v>775</v>
      </c>
      <c r="B801" s="29" t="s">
        <v>259</v>
      </c>
      <c r="C801" s="29" t="s">
        <v>2090</v>
      </c>
      <c r="D801" s="29">
        <v>2010.9</v>
      </c>
      <c r="E801" s="32" t="s">
        <v>1228</v>
      </c>
      <c r="F801" s="33">
        <v>4316</v>
      </c>
      <c r="G801" s="33">
        <v>6603</v>
      </c>
      <c r="H801" s="34" t="s">
        <v>6</v>
      </c>
      <c r="I801" s="35" t="s">
        <v>235</v>
      </c>
      <c r="J801" s="50"/>
    </row>
    <row r="802" spans="1:10" ht="28.5" customHeight="1" x14ac:dyDescent="0.2">
      <c r="A802" s="22">
        <f t="shared" si="27"/>
        <v>776</v>
      </c>
      <c r="B802" s="29" t="s">
        <v>145</v>
      </c>
      <c r="C802" s="29" t="s">
        <v>2101</v>
      </c>
      <c r="D802" s="29">
        <v>2010.9</v>
      </c>
      <c r="E802" s="32" t="s">
        <v>1143</v>
      </c>
      <c r="F802" s="33">
        <v>794</v>
      </c>
      <c r="G802" s="33">
        <v>1291</v>
      </c>
      <c r="H802" s="102" t="s">
        <v>124</v>
      </c>
      <c r="I802" s="103" t="s">
        <v>235</v>
      </c>
      <c r="J802" s="50"/>
    </row>
    <row r="803" spans="1:10" ht="28.5" customHeight="1" x14ac:dyDescent="0.2">
      <c r="A803" s="22">
        <f t="shared" si="27"/>
        <v>777</v>
      </c>
      <c r="B803" s="29" t="s">
        <v>340</v>
      </c>
      <c r="C803" s="29" t="s">
        <v>2100</v>
      </c>
      <c r="D803" s="29">
        <v>2010.9</v>
      </c>
      <c r="E803" s="32" t="s">
        <v>1232</v>
      </c>
      <c r="F803" s="33">
        <v>3153</v>
      </c>
      <c r="G803" s="33">
        <v>2861</v>
      </c>
      <c r="H803" s="34" t="s">
        <v>6</v>
      </c>
      <c r="I803" s="35" t="s">
        <v>235</v>
      </c>
      <c r="J803" s="50"/>
    </row>
    <row r="804" spans="1:10" ht="28.5" customHeight="1" x14ac:dyDescent="0.2">
      <c r="A804" s="22">
        <f t="shared" si="27"/>
        <v>778</v>
      </c>
      <c r="B804" s="37" t="s">
        <v>341</v>
      </c>
      <c r="C804" s="37" t="s">
        <v>2090</v>
      </c>
      <c r="D804" s="37">
        <v>2010.9</v>
      </c>
      <c r="E804" s="207" t="s">
        <v>1233</v>
      </c>
      <c r="F804" s="208">
        <v>3067</v>
      </c>
      <c r="G804" s="208">
        <v>5173</v>
      </c>
      <c r="H804" s="209" t="s">
        <v>6</v>
      </c>
      <c r="I804" s="210" t="s">
        <v>235</v>
      </c>
      <c r="J804" s="50"/>
    </row>
    <row r="805" spans="1:10" ht="28.5" customHeight="1" x14ac:dyDescent="0.2">
      <c r="A805" s="22">
        <f t="shared" si="27"/>
        <v>779</v>
      </c>
      <c r="B805" s="44" t="s">
        <v>342</v>
      </c>
      <c r="C805" s="44" t="s">
        <v>2100</v>
      </c>
      <c r="D805" s="279">
        <v>2010.1</v>
      </c>
      <c r="E805" s="212" t="s">
        <v>1234</v>
      </c>
      <c r="F805" s="128">
        <v>3282</v>
      </c>
      <c r="G805" s="128">
        <v>4926</v>
      </c>
      <c r="H805" s="272" t="s">
        <v>6</v>
      </c>
      <c r="I805" s="273" t="s">
        <v>235</v>
      </c>
      <c r="J805" s="50"/>
    </row>
    <row r="806" spans="1:10" ht="28.5" customHeight="1" x14ac:dyDescent="0.2">
      <c r="A806" s="22">
        <f t="shared" si="27"/>
        <v>780</v>
      </c>
      <c r="B806" s="29" t="s">
        <v>155</v>
      </c>
      <c r="C806" s="29" t="s">
        <v>2100</v>
      </c>
      <c r="D806" s="29">
        <v>2010.11</v>
      </c>
      <c r="E806" s="32" t="s">
        <v>956</v>
      </c>
      <c r="F806" s="33">
        <v>3667</v>
      </c>
      <c r="G806" s="33">
        <v>7351</v>
      </c>
      <c r="H806" s="102" t="s">
        <v>124</v>
      </c>
      <c r="I806" s="103" t="s">
        <v>235</v>
      </c>
      <c r="J806" s="50"/>
    </row>
    <row r="807" spans="1:10" ht="28.5" customHeight="1" x14ac:dyDescent="0.2">
      <c r="A807" s="22">
        <f t="shared" si="27"/>
        <v>781</v>
      </c>
      <c r="B807" s="29" t="s">
        <v>167</v>
      </c>
      <c r="C807" s="29" t="s">
        <v>2100</v>
      </c>
      <c r="D807" s="29">
        <v>2010.12</v>
      </c>
      <c r="E807" s="32" t="s">
        <v>1240</v>
      </c>
      <c r="F807" s="33">
        <v>1881</v>
      </c>
      <c r="G807" s="33">
        <v>1626</v>
      </c>
      <c r="H807" s="102" t="s">
        <v>6</v>
      </c>
      <c r="I807" s="103" t="s">
        <v>235</v>
      </c>
      <c r="J807" s="50"/>
    </row>
    <row r="808" spans="1:10" ht="28.5" customHeight="1" x14ac:dyDescent="0.2">
      <c r="A808" s="22">
        <f t="shared" si="27"/>
        <v>782</v>
      </c>
      <c r="B808" s="29" t="s">
        <v>162</v>
      </c>
      <c r="C808" s="29" t="s">
        <v>2100</v>
      </c>
      <c r="D808" s="29">
        <v>2011.3</v>
      </c>
      <c r="E808" s="32" t="s">
        <v>1243</v>
      </c>
      <c r="F808" s="33">
        <v>3415</v>
      </c>
      <c r="G808" s="33">
        <v>9173</v>
      </c>
      <c r="H808" s="34" t="s">
        <v>6</v>
      </c>
      <c r="I808" s="35" t="s">
        <v>235</v>
      </c>
      <c r="J808" s="50"/>
    </row>
    <row r="809" spans="1:10" ht="28.5" customHeight="1" x14ac:dyDescent="0.2">
      <c r="A809" s="22">
        <f t="shared" si="27"/>
        <v>783</v>
      </c>
      <c r="B809" s="29" t="s">
        <v>175</v>
      </c>
      <c r="C809" s="29" t="s">
        <v>2109</v>
      </c>
      <c r="D809" s="29">
        <v>2011.4</v>
      </c>
      <c r="E809" s="32" t="s">
        <v>1291</v>
      </c>
      <c r="F809" s="33">
        <v>2783</v>
      </c>
      <c r="G809" s="33">
        <v>2731</v>
      </c>
      <c r="H809" s="34" t="s">
        <v>6</v>
      </c>
      <c r="I809" s="35" t="s">
        <v>235</v>
      </c>
      <c r="J809" s="50"/>
    </row>
    <row r="810" spans="1:10" ht="28.5" customHeight="1" x14ac:dyDescent="0.2">
      <c r="A810" s="22">
        <f t="shared" si="27"/>
        <v>784</v>
      </c>
      <c r="B810" s="29" t="s">
        <v>186</v>
      </c>
      <c r="C810" s="29" t="s">
        <v>2100</v>
      </c>
      <c r="D810" s="29">
        <v>2011.6</v>
      </c>
      <c r="E810" s="32" t="s">
        <v>1250</v>
      </c>
      <c r="F810" s="33">
        <v>2554</v>
      </c>
      <c r="G810" s="33">
        <v>3326</v>
      </c>
      <c r="H810" s="34" t="s">
        <v>6</v>
      </c>
      <c r="I810" s="35" t="s">
        <v>235</v>
      </c>
      <c r="J810" s="50"/>
    </row>
    <row r="811" spans="1:10" ht="28.5" customHeight="1" x14ac:dyDescent="0.2">
      <c r="A811" s="22">
        <f t="shared" si="27"/>
        <v>785</v>
      </c>
      <c r="B811" s="29" t="s">
        <v>1340</v>
      </c>
      <c r="C811" s="29" t="s">
        <v>2090</v>
      </c>
      <c r="D811" s="29">
        <v>2011.6</v>
      </c>
      <c r="E811" s="32" t="s">
        <v>1252</v>
      </c>
      <c r="F811" s="33">
        <v>2423</v>
      </c>
      <c r="G811" s="33">
        <v>2269</v>
      </c>
      <c r="H811" s="34" t="s">
        <v>6</v>
      </c>
      <c r="I811" s="35" t="s">
        <v>235</v>
      </c>
      <c r="J811" s="50"/>
    </row>
    <row r="812" spans="1:10" ht="28.5" customHeight="1" x14ac:dyDescent="0.2">
      <c r="A812" s="22">
        <f t="shared" si="27"/>
        <v>786</v>
      </c>
      <c r="B812" s="29" t="s">
        <v>317</v>
      </c>
      <c r="C812" s="29" t="s">
        <v>2100</v>
      </c>
      <c r="D812" s="29">
        <v>2011.8</v>
      </c>
      <c r="E812" s="32" t="s">
        <v>1182</v>
      </c>
      <c r="F812" s="33">
        <v>4880</v>
      </c>
      <c r="G812" s="33">
        <v>7535</v>
      </c>
      <c r="H812" s="34" t="s">
        <v>109</v>
      </c>
      <c r="I812" s="35" t="s">
        <v>235</v>
      </c>
      <c r="J812" s="50"/>
    </row>
    <row r="813" spans="1:10" ht="28.5" customHeight="1" x14ac:dyDescent="0.2">
      <c r="A813" s="22">
        <f t="shared" si="27"/>
        <v>787</v>
      </c>
      <c r="B813" s="29" t="s">
        <v>275</v>
      </c>
      <c r="C813" s="29" t="s">
        <v>2100</v>
      </c>
      <c r="D813" s="29">
        <v>2011.9</v>
      </c>
      <c r="E813" s="32" t="s">
        <v>1162</v>
      </c>
      <c r="F813" s="33">
        <v>3304</v>
      </c>
      <c r="G813" s="33">
        <v>7429</v>
      </c>
      <c r="H813" s="34" t="s">
        <v>109</v>
      </c>
      <c r="I813" s="35" t="s">
        <v>235</v>
      </c>
      <c r="J813" s="50"/>
    </row>
    <row r="814" spans="1:10" ht="28.5" customHeight="1" x14ac:dyDescent="0.2">
      <c r="A814" s="22">
        <f t="shared" si="27"/>
        <v>788</v>
      </c>
      <c r="B814" s="29" t="s">
        <v>276</v>
      </c>
      <c r="C814" s="29" t="s">
        <v>2100</v>
      </c>
      <c r="D814" s="29">
        <v>2011.9</v>
      </c>
      <c r="E814" s="32" t="s">
        <v>1330</v>
      </c>
      <c r="F814" s="33">
        <v>1661</v>
      </c>
      <c r="G814" s="33">
        <v>2654</v>
      </c>
      <c r="H814" s="34" t="s">
        <v>109</v>
      </c>
      <c r="I814" s="35" t="s">
        <v>235</v>
      </c>
      <c r="J814" s="50"/>
    </row>
    <row r="815" spans="1:10" ht="28.5" customHeight="1" x14ac:dyDescent="0.2">
      <c r="A815" s="22">
        <f t="shared" si="27"/>
        <v>789</v>
      </c>
      <c r="B815" s="29" t="s">
        <v>279</v>
      </c>
      <c r="C815" s="29" t="s">
        <v>2100</v>
      </c>
      <c r="D815" s="31">
        <v>2011.1</v>
      </c>
      <c r="E815" s="32" t="s">
        <v>1186</v>
      </c>
      <c r="F815" s="33">
        <v>2677</v>
      </c>
      <c r="G815" s="33">
        <v>3379</v>
      </c>
      <c r="H815" s="34" t="s">
        <v>109</v>
      </c>
      <c r="I815" s="35" t="s">
        <v>235</v>
      </c>
      <c r="J815" s="50"/>
    </row>
    <row r="816" spans="1:10" ht="28.5" customHeight="1" x14ac:dyDescent="0.2">
      <c r="A816" s="22">
        <f t="shared" si="27"/>
        <v>790</v>
      </c>
      <c r="B816" s="29" t="s">
        <v>192</v>
      </c>
      <c r="C816" s="29" t="s">
        <v>2114</v>
      </c>
      <c r="D816" s="29">
        <v>2011.12</v>
      </c>
      <c r="E816" s="32" t="s">
        <v>1197</v>
      </c>
      <c r="F816" s="33">
        <v>2895</v>
      </c>
      <c r="G816" s="33">
        <v>5339</v>
      </c>
      <c r="H816" s="34" t="s">
        <v>109</v>
      </c>
      <c r="I816" s="35" t="s">
        <v>235</v>
      </c>
      <c r="J816" s="50"/>
    </row>
    <row r="817" spans="1:10" ht="28.5" customHeight="1" x14ac:dyDescent="0.2">
      <c r="A817" s="22">
        <f t="shared" si="27"/>
        <v>791</v>
      </c>
      <c r="B817" s="29" t="s">
        <v>290</v>
      </c>
      <c r="C817" s="29" t="s">
        <v>2090</v>
      </c>
      <c r="D817" s="29">
        <v>2012.2</v>
      </c>
      <c r="E817" s="32" t="s">
        <v>1135</v>
      </c>
      <c r="F817" s="33">
        <v>2724</v>
      </c>
      <c r="G817" s="33">
        <v>3119</v>
      </c>
      <c r="H817" s="34" t="s">
        <v>109</v>
      </c>
      <c r="I817" s="35" t="s">
        <v>235</v>
      </c>
      <c r="J817" s="50"/>
    </row>
    <row r="818" spans="1:10" ht="28.5" customHeight="1" x14ac:dyDescent="0.2">
      <c r="A818" s="22">
        <f t="shared" si="27"/>
        <v>792</v>
      </c>
      <c r="B818" s="29" t="s">
        <v>319</v>
      </c>
      <c r="C818" s="29" t="s">
        <v>2090</v>
      </c>
      <c r="D818" s="29">
        <v>2012.2</v>
      </c>
      <c r="E818" s="32" t="s">
        <v>1167</v>
      </c>
      <c r="F818" s="33">
        <v>2061</v>
      </c>
      <c r="G818" s="33">
        <v>1845</v>
      </c>
      <c r="H818" s="34" t="s">
        <v>109</v>
      </c>
      <c r="I818" s="35" t="s">
        <v>235</v>
      </c>
      <c r="J818" s="50"/>
    </row>
    <row r="819" spans="1:10" ht="28.5" customHeight="1" x14ac:dyDescent="0.2">
      <c r="A819" s="22">
        <f t="shared" si="27"/>
        <v>793</v>
      </c>
      <c r="B819" s="29" t="s">
        <v>294</v>
      </c>
      <c r="C819" s="29" t="s">
        <v>2117</v>
      </c>
      <c r="D819" s="29">
        <v>2012.3</v>
      </c>
      <c r="E819" s="32" t="s">
        <v>1205</v>
      </c>
      <c r="F819" s="33">
        <v>2492</v>
      </c>
      <c r="G819" s="33">
        <v>4051</v>
      </c>
      <c r="H819" s="34" t="s">
        <v>109</v>
      </c>
      <c r="I819" s="35" t="s">
        <v>235</v>
      </c>
      <c r="J819" s="49"/>
    </row>
    <row r="820" spans="1:10" ht="28.5" customHeight="1" x14ac:dyDescent="0.2">
      <c r="A820" s="22">
        <f t="shared" si="27"/>
        <v>794</v>
      </c>
      <c r="B820" s="29" t="s">
        <v>344</v>
      </c>
      <c r="C820" s="29" t="s">
        <v>2117</v>
      </c>
      <c r="D820" s="29">
        <v>2012.3</v>
      </c>
      <c r="E820" s="32" t="s">
        <v>908</v>
      </c>
      <c r="F820" s="33">
        <v>4761</v>
      </c>
      <c r="G820" s="33">
        <v>6517</v>
      </c>
      <c r="H820" s="34" t="s">
        <v>109</v>
      </c>
      <c r="I820" s="35" t="s">
        <v>235</v>
      </c>
      <c r="J820" s="49"/>
    </row>
    <row r="821" spans="1:10" ht="28.5" customHeight="1" x14ac:dyDescent="0.2">
      <c r="A821" s="22">
        <f t="shared" si="27"/>
        <v>795</v>
      </c>
      <c r="B821" s="29" t="s">
        <v>1333</v>
      </c>
      <c r="C821" s="29" t="s">
        <v>2117</v>
      </c>
      <c r="D821" s="29">
        <v>2012.3</v>
      </c>
      <c r="E821" s="32" t="s">
        <v>1206</v>
      </c>
      <c r="F821" s="33">
        <v>2891</v>
      </c>
      <c r="G821" s="33">
        <v>2983</v>
      </c>
      <c r="H821" s="34" t="s">
        <v>109</v>
      </c>
      <c r="I821" s="35" t="s">
        <v>235</v>
      </c>
      <c r="J821" s="49"/>
    </row>
    <row r="822" spans="1:10" ht="28.5" customHeight="1" x14ac:dyDescent="0.2">
      <c r="A822" s="22">
        <f t="shared" si="27"/>
        <v>796</v>
      </c>
      <c r="B822" s="29" t="s">
        <v>462</v>
      </c>
      <c r="C822" s="29" t="s">
        <v>2090</v>
      </c>
      <c r="D822" s="29">
        <v>2012.6</v>
      </c>
      <c r="E822" s="32" t="s">
        <v>1214</v>
      </c>
      <c r="F822" s="33">
        <v>2710</v>
      </c>
      <c r="G822" s="33">
        <v>5180</v>
      </c>
      <c r="H822" s="34" t="s">
        <v>6</v>
      </c>
      <c r="I822" s="35" t="s">
        <v>235</v>
      </c>
      <c r="J822" s="49"/>
    </row>
    <row r="823" spans="1:10" ht="28.5" customHeight="1" x14ac:dyDescent="0.2">
      <c r="A823" s="22">
        <f t="shared" si="27"/>
        <v>797</v>
      </c>
      <c r="B823" s="29" t="s">
        <v>1336</v>
      </c>
      <c r="C823" s="29" t="s">
        <v>2090</v>
      </c>
      <c r="D823" s="29">
        <v>2012.6</v>
      </c>
      <c r="E823" s="32" t="s">
        <v>1216</v>
      </c>
      <c r="F823" s="33">
        <v>2625</v>
      </c>
      <c r="G823" s="33">
        <v>3407</v>
      </c>
      <c r="H823" s="34" t="s">
        <v>6</v>
      </c>
      <c r="I823" s="35" t="s">
        <v>235</v>
      </c>
      <c r="J823" s="49"/>
    </row>
    <row r="824" spans="1:10" s="5" customFormat="1" ht="28.5" customHeight="1" x14ac:dyDescent="0.2">
      <c r="A824" s="22">
        <f t="shared" si="27"/>
        <v>798</v>
      </c>
      <c r="B824" s="29" t="s">
        <v>1354</v>
      </c>
      <c r="C824" s="29" t="s">
        <v>2090</v>
      </c>
      <c r="D824" s="29">
        <v>2012.6</v>
      </c>
      <c r="E824" s="32" t="s">
        <v>1176</v>
      </c>
      <c r="F824" s="33">
        <v>3036</v>
      </c>
      <c r="G824" s="33">
        <v>2917</v>
      </c>
      <c r="H824" s="34" t="s">
        <v>6</v>
      </c>
      <c r="I824" s="35" t="s">
        <v>235</v>
      </c>
      <c r="J824" s="50" t="s">
        <v>2452</v>
      </c>
    </row>
    <row r="825" spans="1:10" ht="28.5" customHeight="1" x14ac:dyDescent="0.2">
      <c r="A825" s="22">
        <f t="shared" si="27"/>
        <v>799</v>
      </c>
      <c r="B825" s="29" t="s">
        <v>464</v>
      </c>
      <c r="C825" s="29" t="s">
        <v>2090</v>
      </c>
      <c r="D825" s="29">
        <v>2012.7</v>
      </c>
      <c r="E825" s="32" t="s">
        <v>898</v>
      </c>
      <c r="F825" s="33">
        <v>3544</v>
      </c>
      <c r="G825" s="33">
        <v>5949</v>
      </c>
      <c r="H825" s="34" t="s">
        <v>109</v>
      </c>
      <c r="I825" s="35" t="s">
        <v>235</v>
      </c>
      <c r="J825" s="50"/>
    </row>
    <row r="826" spans="1:10" s="5" customFormat="1" ht="28.5" customHeight="1" x14ac:dyDescent="0.2">
      <c r="A826" s="22">
        <f t="shared" si="27"/>
        <v>800</v>
      </c>
      <c r="B826" s="29" t="s">
        <v>212</v>
      </c>
      <c r="C826" s="29" t="s">
        <v>2090</v>
      </c>
      <c r="D826" s="29">
        <v>2012.8</v>
      </c>
      <c r="E826" s="32" t="s">
        <v>1155</v>
      </c>
      <c r="F826" s="33">
        <v>4779</v>
      </c>
      <c r="G826" s="33">
        <v>9492</v>
      </c>
      <c r="H826" s="34" t="s">
        <v>109</v>
      </c>
      <c r="I826" s="35" t="s">
        <v>235</v>
      </c>
      <c r="J826" s="50"/>
    </row>
    <row r="827" spans="1:10" s="5" customFormat="1" ht="28.5" customHeight="1" x14ac:dyDescent="0.2">
      <c r="A827" s="22">
        <f t="shared" si="27"/>
        <v>801</v>
      </c>
      <c r="B827" s="29" t="s">
        <v>211</v>
      </c>
      <c r="C827" s="29" t="s">
        <v>2090</v>
      </c>
      <c r="D827" s="29">
        <v>2012.8</v>
      </c>
      <c r="E827" s="32" t="s">
        <v>997</v>
      </c>
      <c r="F827" s="33">
        <v>5986</v>
      </c>
      <c r="G827" s="33">
        <v>7217</v>
      </c>
      <c r="H827" s="34" t="s">
        <v>109</v>
      </c>
      <c r="I827" s="35" t="s">
        <v>235</v>
      </c>
      <c r="J827" s="50"/>
    </row>
    <row r="828" spans="1:10" s="5" customFormat="1" ht="28.5" customHeight="1" x14ac:dyDescent="0.2">
      <c r="A828" s="22">
        <f t="shared" si="27"/>
        <v>802</v>
      </c>
      <c r="B828" s="29" t="s">
        <v>228</v>
      </c>
      <c r="C828" s="29" t="s">
        <v>2090</v>
      </c>
      <c r="D828" s="29">
        <v>2012.9</v>
      </c>
      <c r="E828" s="32" t="s">
        <v>1158</v>
      </c>
      <c r="F828" s="33">
        <v>5620</v>
      </c>
      <c r="G828" s="33">
        <v>12790</v>
      </c>
      <c r="H828" s="34" t="s">
        <v>124</v>
      </c>
      <c r="I828" s="35" t="s">
        <v>235</v>
      </c>
      <c r="J828" s="50"/>
    </row>
    <row r="829" spans="1:10" s="5" customFormat="1" ht="28.5" customHeight="1" x14ac:dyDescent="0.2">
      <c r="A829" s="22">
        <f t="shared" si="27"/>
        <v>803</v>
      </c>
      <c r="B829" s="29" t="s">
        <v>242</v>
      </c>
      <c r="C829" s="29" t="s">
        <v>2270</v>
      </c>
      <c r="D829" s="31">
        <v>2012.1</v>
      </c>
      <c r="E829" s="32" t="s">
        <v>1162</v>
      </c>
      <c r="F829" s="33">
        <v>244</v>
      </c>
      <c r="G829" s="33">
        <v>355</v>
      </c>
      <c r="H829" s="34" t="s">
        <v>109</v>
      </c>
      <c r="I829" s="35" t="s">
        <v>235</v>
      </c>
      <c r="J829" s="50"/>
    </row>
    <row r="830" spans="1:10" s="5" customFormat="1" ht="28.5" customHeight="1" x14ac:dyDescent="0.2">
      <c r="A830" s="22">
        <f t="shared" si="27"/>
        <v>804</v>
      </c>
      <c r="B830" s="29" t="s">
        <v>232</v>
      </c>
      <c r="C830" s="29" t="s">
        <v>2123</v>
      </c>
      <c r="D830" s="29">
        <v>2012.11</v>
      </c>
      <c r="E830" s="32" t="s">
        <v>945</v>
      </c>
      <c r="F830" s="33">
        <v>2944</v>
      </c>
      <c r="G830" s="33">
        <v>5862</v>
      </c>
      <c r="H830" s="34" t="s">
        <v>189</v>
      </c>
      <c r="I830" s="35" t="s">
        <v>235</v>
      </c>
      <c r="J830" s="50"/>
    </row>
    <row r="831" spans="1:10" s="5" customFormat="1" ht="28.5" customHeight="1" x14ac:dyDescent="0.2">
      <c r="A831" s="22">
        <f t="shared" si="27"/>
        <v>805</v>
      </c>
      <c r="B831" s="29" t="s">
        <v>239</v>
      </c>
      <c r="C831" s="29" t="s">
        <v>2123</v>
      </c>
      <c r="D831" s="29">
        <v>2012.11</v>
      </c>
      <c r="E831" s="32" t="s">
        <v>1164</v>
      </c>
      <c r="F831" s="33">
        <v>3702</v>
      </c>
      <c r="G831" s="33">
        <v>4814</v>
      </c>
      <c r="H831" s="34" t="s">
        <v>109</v>
      </c>
      <c r="I831" s="35" t="s">
        <v>235</v>
      </c>
      <c r="J831" s="50"/>
    </row>
    <row r="832" spans="1:10" s="5" customFormat="1" ht="28.5" customHeight="1" x14ac:dyDescent="0.2">
      <c r="A832" s="22">
        <f t="shared" si="27"/>
        <v>806</v>
      </c>
      <c r="B832" s="29" t="s">
        <v>243</v>
      </c>
      <c r="C832" s="29" t="s">
        <v>2123</v>
      </c>
      <c r="D832" s="29">
        <v>2012.12</v>
      </c>
      <c r="E832" s="32" t="s">
        <v>984</v>
      </c>
      <c r="F832" s="33">
        <v>2661</v>
      </c>
      <c r="G832" s="33">
        <v>3396</v>
      </c>
      <c r="H832" s="34" t="s">
        <v>109</v>
      </c>
      <c r="I832" s="35" t="s">
        <v>235</v>
      </c>
      <c r="J832" s="50"/>
    </row>
    <row r="833" spans="1:10" s="5" customFormat="1" ht="28.5" customHeight="1" x14ac:dyDescent="0.2">
      <c r="A833" s="22">
        <f t="shared" si="27"/>
        <v>807</v>
      </c>
      <c r="B833" s="29" t="s">
        <v>244</v>
      </c>
      <c r="C833" s="29" t="s">
        <v>2123</v>
      </c>
      <c r="D833" s="29">
        <v>2012.12</v>
      </c>
      <c r="E833" s="32" t="s">
        <v>1166</v>
      </c>
      <c r="F833" s="33">
        <v>784</v>
      </c>
      <c r="G833" s="33">
        <v>1202</v>
      </c>
      <c r="H833" s="34" t="s">
        <v>109</v>
      </c>
      <c r="I833" s="35" t="s">
        <v>235</v>
      </c>
      <c r="J833" s="50"/>
    </row>
    <row r="834" spans="1:10" s="5" customFormat="1" ht="28.5" customHeight="1" x14ac:dyDescent="0.2">
      <c r="A834" s="22">
        <f t="shared" ref="A834:A897" si="28">ROW()-26</f>
        <v>808</v>
      </c>
      <c r="B834" s="29" t="s">
        <v>249</v>
      </c>
      <c r="C834" s="29" t="s">
        <v>2123</v>
      </c>
      <c r="D834" s="29">
        <v>2013.1</v>
      </c>
      <c r="E834" s="32" t="s">
        <v>975</v>
      </c>
      <c r="F834" s="33">
        <v>6842</v>
      </c>
      <c r="G834" s="33">
        <v>10024</v>
      </c>
      <c r="H834" s="34" t="s">
        <v>109</v>
      </c>
      <c r="I834" s="35" t="s">
        <v>235</v>
      </c>
      <c r="J834" s="50"/>
    </row>
    <row r="835" spans="1:10" s="5" customFormat="1" ht="28.5" customHeight="1" x14ac:dyDescent="0.2">
      <c r="A835" s="22">
        <f t="shared" si="28"/>
        <v>809</v>
      </c>
      <c r="B835" s="29" t="s">
        <v>258</v>
      </c>
      <c r="C835" s="29" t="s">
        <v>2090</v>
      </c>
      <c r="D835" s="29">
        <v>2013.4</v>
      </c>
      <c r="E835" s="32" t="s">
        <v>986</v>
      </c>
      <c r="F835" s="33">
        <v>2495</v>
      </c>
      <c r="G835" s="33">
        <v>5564</v>
      </c>
      <c r="H835" s="34" t="s">
        <v>109</v>
      </c>
      <c r="I835" s="35" t="s">
        <v>235</v>
      </c>
      <c r="J835" s="50"/>
    </row>
    <row r="836" spans="1:10" s="5" customFormat="1" ht="28.5" customHeight="1" x14ac:dyDescent="0.2">
      <c r="A836" s="22">
        <f t="shared" si="28"/>
        <v>810</v>
      </c>
      <c r="B836" s="29" t="s">
        <v>303</v>
      </c>
      <c r="C836" s="29" t="s">
        <v>2090</v>
      </c>
      <c r="D836" s="29">
        <v>2013.5</v>
      </c>
      <c r="E836" s="32" t="s">
        <v>939</v>
      </c>
      <c r="F836" s="33">
        <v>3885</v>
      </c>
      <c r="G836" s="33">
        <v>6459</v>
      </c>
      <c r="H836" s="34" t="s">
        <v>189</v>
      </c>
      <c r="I836" s="35" t="s">
        <v>235</v>
      </c>
      <c r="J836" s="50"/>
    </row>
    <row r="837" spans="1:10" s="5" customFormat="1" ht="28.5" customHeight="1" x14ac:dyDescent="0.2">
      <c r="A837" s="22">
        <f t="shared" si="28"/>
        <v>811</v>
      </c>
      <c r="B837" s="29" t="s">
        <v>304</v>
      </c>
      <c r="C837" s="29" t="s">
        <v>2090</v>
      </c>
      <c r="D837" s="29">
        <v>2013.5</v>
      </c>
      <c r="E837" s="32" t="s">
        <v>1028</v>
      </c>
      <c r="F837" s="33">
        <v>2757</v>
      </c>
      <c r="G837" s="33">
        <v>2795</v>
      </c>
      <c r="H837" s="34" t="s">
        <v>109</v>
      </c>
      <c r="I837" s="35" t="s">
        <v>235</v>
      </c>
      <c r="J837" s="50"/>
    </row>
    <row r="838" spans="1:10" s="5" customFormat="1" ht="28.5" customHeight="1" x14ac:dyDescent="0.2">
      <c r="A838" s="22">
        <f t="shared" si="28"/>
        <v>812</v>
      </c>
      <c r="B838" s="29" t="s">
        <v>349</v>
      </c>
      <c r="C838" s="29" t="s">
        <v>2090</v>
      </c>
      <c r="D838" s="29">
        <v>2013.7</v>
      </c>
      <c r="E838" s="32" t="s">
        <v>1138</v>
      </c>
      <c r="F838" s="33">
        <v>3266</v>
      </c>
      <c r="G838" s="33">
        <v>3333</v>
      </c>
      <c r="H838" s="34" t="s">
        <v>109</v>
      </c>
      <c r="I838" s="35" t="s">
        <v>235</v>
      </c>
      <c r="J838" s="50"/>
    </row>
    <row r="839" spans="1:10" s="5" customFormat="1" ht="28.5" customHeight="1" x14ac:dyDescent="0.2">
      <c r="A839" s="22">
        <f t="shared" si="28"/>
        <v>813</v>
      </c>
      <c r="B839" s="29" t="s">
        <v>352</v>
      </c>
      <c r="C839" s="29" t="s">
        <v>2090</v>
      </c>
      <c r="D839" s="29">
        <v>2013.7</v>
      </c>
      <c r="E839" s="32" t="s">
        <v>1140</v>
      </c>
      <c r="F839" s="33">
        <v>2916</v>
      </c>
      <c r="G839" s="33">
        <v>3598</v>
      </c>
      <c r="H839" s="34" t="s">
        <v>109</v>
      </c>
      <c r="I839" s="35" t="s">
        <v>235</v>
      </c>
      <c r="J839" s="50"/>
    </row>
    <row r="840" spans="1:10" s="5" customFormat="1" ht="28.5" customHeight="1" x14ac:dyDescent="0.2">
      <c r="A840" s="22">
        <f t="shared" si="28"/>
        <v>814</v>
      </c>
      <c r="B840" s="29" t="s">
        <v>353</v>
      </c>
      <c r="C840" s="29" t="s">
        <v>2090</v>
      </c>
      <c r="D840" s="29">
        <v>2013.7</v>
      </c>
      <c r="E840" s="32" t="s">
        <v>1035</v>
      </c>
      <c r="F840" s="33">
        <v>3227</v>
      </c>
      <c r="G840" s="33">
        <v>7646</v>
      </c>
      <c r="H840" s="34" t="s">
        <v>124</v>
      </c>
      <c r="I840" s="35" t="s">
        <v>235</v>
      </c>
      <c r="J840" s="50"/>
    </row>
    <row r="841" spans="1:10" s="5" customFormat="1" ht="28.5" customHeight="1" x14ac:dyDescent="0.2">
      <c r="A841" s="22">
        <f t="shared" si="28"/>
        <v>815</v>
      </c>
      <c r="B841" s="29" t="s">
        <v>358</v>
      </c>
      <c r="C841" s="29" t="s">
        <v>2090</v>
      </c>
      <c r="D841" s="29">
        <v>2013.7</v>
      </c>
      <c r="E841" s="32" t="s">
        <v>1134</v>
      </c>
      <c r="F841" s="33">
        <v>2256</v>
      </c>
      <c r="G841" s="33">
        <v>4662</v>
      </c>
      <c r="H841" s="34" t="s">
        <v>124</v>
      </c>
      <c r="I841" s="35" t="s">
        <v>235</v>
      </c>
      <c r="J841" s="50"/>
    </row>
    <row r="842" spans="1:10" s="5" customFormat="1" ht="28.5" customHeight="1" x14ac:dyDescent="0.2">
      <c r="A842" s="22">
        <f t="shared" si="28"/>
        <v>816</v>
      </c>
      <c r="B842" s="29" t="s">
        <v>1341</v>
      </c>
      <c r="C842" s="29" t="s">
        <v>2090</v>
      </c>
      <c r="D842" s="29">
        <v>2013.8</v>
      </c>
      <c r="E842" s="32" t="s">
        <v>1078</v>
      </c>
      <c r="F842" s="33">
        <v>3324</v>
      </c>
      <c r="G842" s="33">
        <v>3866</v>
      </c>
      <c r="H842" s="34" t="s">
        <v>109</v>
      </c>
      <c r="I842" s="35" t="s">
        <v>235</v>
      </c>
      <c r="J842" s="50"/>
    </row>
    <row r="843" spans="1:10" s="5" customFormat="1" ht="28.5" customHeight="1" x14ac:dyDescent="0.2">
      <c r="A843" s="22">
        <f t="shared" si="28"/>
        <v>817</v>
      </c>
      <c r="B843" s="29" t="s">
        <v>363</v>
      </c>
      <c r="C843" s="29" t="s">
        <v>2090</v>
      </c>
      <c r="D843" s="29">
        <v>2013.8</v>
      </c>
      <c r="E843" s="32" t="s">
        <v>1045</v>
      </c>
      <c r="F843" s="33">
        <v>2463</v>
      </c>
      <c r="G843" s="33">
        <v>3828</v>
      </c>
      <c r="H843" s="34" t="s">
        <v>189</v>
      </c>
      <c r="I843" s="35" t="s">
        <v>235</v>
      </c>
      <c r="J843" s="50"/>
    </row>
    <row r="844" spans="1:10" s="5" customFormat="1" ht="28.5" customHeight="1" x14ac:dyDescent="0.2">
      <c r="A844" s="22">
        <f t="shared" si="28"/>
        <v>818</v>
      </c>
      <c r="B844" s="29" t="s">
        <v>376</v>
      </c>
      <c r="C844" s="29" t="s">
        <v>2090</v>
      </c>
      <c r="D844" s="31">
        <v>2013.1</v>
      </c>
      <c r="E844" s="32" t="s">
        <v>904</v>
      </c>
      <c r="F844" s="33">
        <v>3549</v>
      </c>
      <c r="G844" s="33">
        <v>5591</v>
      </c>
      <c r="H844" s="34" t="s">
        <v>109</v>
      </c>
      <c r="I844" s="35" t="s">
        <v>235</v>
      </c>
      <c r="J844" s="50"/>
    </row>
    <row r="845" spans="1:10" s="5" customFormat="1" ht="28.5" customHeight="1" x14ac:dyDescent="0.2">
      <c r="A845" s="22">
        <f t="shared" si="28"/>
        <v>819</v>
      </c>
      <c r="B845" s="29" t="s">
        <v>418</v>
      </c>
      <c r="C845" s="29" t="s">
        <v>2100</v>
      </c>
      <c r="D845" s="29">
        <v>2014.3</v>
      </c>
      <c r="E845" s="57" t="s">
        <v>1118</v>
      </c>
      <c r="F845" s="33">
        <v>2581</v>
      </c>
      <c r="G845" s="33">
        <v>4688</v>
      </c>
      <c r="H845" s="34" t="s">
        <v>189</v>
      </c>
      <c r="I845" s="35" t="s">
        <v>235</v>
      </c>
      <c r="J845" s="50"/>
    </row>
    <row r="846" spans="1:10" s="7" customFormat="1" ht="28.5" customHeight="1" x14ac:dyDescent="0.2">
      <c r="A846" s="22">
        <f t="shared" si="28"/>
        <v>820</v>
      </c>
      <c r="B846" s="29" t="s">
        <v>428</v>
      </c>
      <c r="C846" s="29" t="s">
        <v>2134</v>
      </c>
      <c r="D846" s="29">
        <v>2014.4</v>
      </c>
      <c r="E846" s="57" t="s">
        <v>1121</v>
      </c>
      <c r="F846" s="33">
        <v>2813</v>
      </c>
      <c r="G846" s="33">
        <v>4787</v>
      </c>
      <c r="H846" s="34" t="s">
        <v>6</v>
      </c>
      <c r="I846" s="35" t="s">
        <v>235</v>
      </c>
      <c r="J846" s="50"/>
    </row>
    <row r="847" spans="1:10" s="5" customFormat="1" ht="28.5" customHeight="1" x14ac:dyDescent="0.2">
      <c r="A847" s="22">
        <f t="shared" si="28"/>
        <v>821</v>
      </c>
      <c r="B847" s="29" t="s">
        <v>1337</v>
      </c>
      <c r="C847" s="29" t="s">
        <v>2134</v>
      </c>
      <c r="D847" s="29">
        <v>2014.5</v>
      </c>
      <c r="E847" s="57" t="s">
        <v>1126</v>
      </c>
      <c r="F847" s="33">
        <v>2911</v>
      </c>
      <c r="G847" s="33">
        <v>4918</v>
      </c>
      <c r="H847" s="34" t="s">
        <v>109</v>
      </c>
      <c r="I847" s="35" t="s">
        <v>235</v>
      </c>
      <c r="J847" s="50"/>
    </row>
    <row r="848" spans="1:10" s="5" customFormat="1" ht="28.5" customHeight="1" x14ac:dyDescent="0.2">
      <c r="A848" s="22">
        <f t="shared" si="28"/>
        <v>822</v>
      </c>
      <c r="B848" s="29" t="s">
        <v>445</v>
      </c>
      <c r="C848" s="29" t="s">
        <v>2134</v>
      </c>
      <c r="D848" s="29">
        <v>2014.6</v>
      </c>
      <c r="E848" s="57" t="s">
        <v>939</v>
      </c>
      <c r="F848" s="33">
        <v>8755</v>
      </c>
      <c r="G848" s="33">
        <v>15031</v>
      </c>
      <c r="H848" s="34" t="s">
        <v>109</v>
      </c>
      <c r="I848" s="35" t="s">
        <v>235</v>
      </c>
      <c r="J848" s="50"/>
    </row>
    <row r="849" spans="1:10" s="5" customFormat="1" ht="28.5" customHeight="1" x14ac:dyDescent="0.2">
      <c r="A849" s="22">
        <f t="shared" si="28"/>
        <v>823</v>
      </c>
      <c r="B849" s="29" t="s">
        <v>441</v>
      </c>
      <c r="C849" s="29" t="s">
        <v>2134</v>
      </c>
      <c r="D849" s="29">
        <v>2014.6</v>
      </c>
      <c r="E849" s="57" t="s">
        <v>1056</v>
      </c>
      <c r="F849" s="33">
        <v>3584</v>
      </c>
      <c r="G849" s="33">
        <v>5718</v>
      </c>
      <c r="H849" s="34" t="s">
        <v>109</v>
      </c>
      <c r="I849" s="35" t="s">
        <v>235</v>
      </c>
      <c r="J849" s="50"/>
    </row>
    <row r="850" spans="1:10" s="5" customFormat="1" ht="28.5" customHeight="1" x14ac:dyDescent="0.2">
      <c r="A850" s="22">
        <f t="shared" si="28"/>
        <v>824</v>
      </c>
      <c r="B850" s="29" t="s">
        <v>449</v>
      </c>
      <c r="C850" s="29" t="s">
        <v>2138</v>
      </c>
      <c r="D850" s="29">
        <v>2014.7</v>
      </c>
      <c r="E850" s="32" t="s">
        <v>1129</v>
      </c>
      <c r="F850" s="33">
        <v>10571</v>
      </c>
      <c r="G850" s="33">
        <v>13923</v>
      </c>
      <c r="H850" s="34" t="s">
        <v>109</v>
      </c>
      <c r="I850" s="35" t="s">
        <v>235</v>
      </c>
      <c r="J850" s="50"/>
    </row>
    <row r="851" spans="1:10" s="5" customFormat="1" ht="28.5" customHeight="1" x14ac:dyDescent="0.2">
      <c r="A851" s="22">
        <f t="shared" si="28"/>
        <v>825</v>
      </c>
      <c r="B851" s="29" t="s">
        <v>456</v>
      </c>
      <c r="C851" s="29" t="s">
        <v>2090</v>
      </c>
      <c r="D851" s="29">
        <v>2014.7</v>
      </c>
      <c r="E851" s="32" t="s">
        <v>1130</v>
      </c>
      <c r="F851" s="33">
        <v>4314</v>
      </c>
      <c r="G851" s="33">
        <v>8249</v>
      </c>
      <c r="H851" s="34" t="s">
        <v>109</v>
      </c>
      <c r="I851" s="35" t="s">
        <v>235</v>
      </c>
      <c r="J851" s="50"/>
    </row>
    <row r="852" spans="1:10" s="5" customFormat="1" ht="28.5" customHeight="1" x14ac:dyDescent="0.2">
      <c r="A852" s="22">
        <f t="shared" si="28"/>
        <v>826</v>
      </c>
      <c r="B852" s="29" t="s">
        <v>1338</v>
      </c>
      <c r="C852" s="29" t="s">
        <v>2090</v>
      </c>
      <c r="D852" s="29">
        <v>2014.7</v>
      </c>
      <c r="E852" s="32" t="s">
        <v>1133</v>
      </c>
      <c r="F852" s="33">
        <v>3043</v>
      </c>
      <c r="G852" s="33">
        <v>4548</v>
      </c>
      <c r="H852" s="34" t="s">
        <v>109</v>
      </c>
      <c r="I852" s="35" t="s">
        <v>235</v>
      </c>
      <c r="J852" s="50"/>
    </row>
    <row r="853" spans="1:10" s="5" customFormat="1" ht="28.5" customHeight="1" x14ac:dyDescent="0.2">
      <c r="A853" s="22">
        <f t="shared" si="28"/>
        <v>827</v>
      </c>
      <c r="B853" s="29" t="s">
        <v>1331</v>
      </c>
      <c r="C853" s="29" t="s">
        <v>2090</v>
      </c>
      <c r="D853" s="29">
        <v>2014.7</v>
      </c>
      <c r="E853" s="32" t="s">
        <v>945</v>
      </c>
      <c r="F853" s="33">
        <v>2837</v>
      </c>
      <c r="G853" s="33">
        <v>6165</v>
      </c>
      <c r="H853" s="34" t="s">
        <v>189</v>
      </c>
      <c r="I853" s="35" t="s">
        <v>235</v>
      </c>
      <c r="J853" s="50"/>
    </row>
    <row r="854" spans="1:10" s="5" customFormat="1" ht="28.5" customHeight="1" x14ac:dyDescent="0.2">
      <c r="A854" s="22">
        <f t="shared" si="28"/>
        <v>828</v>
      </c>
      <c r="B854" s="29" t="s">
        <v>477</v>
      </c>
      <c r="C854" s="29" t="s">
        <v>2117</v>
      </c>
      <c r="D854" s="29">
        <v>2014.7</v>
      </c>
      <c r="E854" s="32" t="s">
        <v>947</v>
      </c>
      <c r="F854" s="33">
        <v>2947</v>
      </c>
      <c r="G854" s="33">
        <v>4668</v>
      </c>
      <c r="H854" s="34" t="s">
        <v>109</v>
      </c>
      <c r="I854" s="35" t="s">
        <v>235</v>
      </c>
      <c r="J854" s="50"/>
    </row>
    <row r="855" spans="1:10" s="5" customFormat="1" ht="28.5" customHeight="1" x14ac:dyDescent="0.2">
      <c r="A855" s="22">
        <f t="shared" si="28"/>
        <v>829</v>
      </c>
      <c r="B855" s="29" t="s">
        <v>475</v>
      </c>
      <c r="C855" s="29" t="s">
        <v>2090</v>
      </c>
      <c r="D855" s="29">
        <v>2014.8</v>
      </c>
      <c r="E855" s="32" t="s">
        <v>1089</v>
      </c>
      <c r="F855" s="33">
        <v>3355</v>
      </c>
      <c r="G855" s="33">
        <v>3449</v>
      </c>
      <c r="H855" s="34" t="s">
        <v>109</v>
      </c>
      <c r="I855" s="35" t="s">
        <v>235</v>
      </c>
      <c r="J855" s="50"/>
    </row>
    <row r="856" spans="1:10" s="5" customFormat="1" ht="28.5" customHeight="1" x14ac:dyDescent="0.2">
      <c r="A856" s="22">
        <f t="shared" si="28"/>
        <v>830</v>
      </c>
      <c r="B856" s="29" t="s">
        <v>486</v>
      </c>
      <c r="C856" s="29" t="s">
        <v>2090</v>
      </c>
      <c r="D856" s="29">
        <v>2014.8</v>
      </c>
      <c r="E856" s="32" t="s">
        <v>986</v>
      </c>
      <c r="F856" s="33">
        <v>2430</v>
      </c>
      <c r="G856" s="33">
        <v>5025</v>
      </c>
      <c r="H856" s="34" t="s">
        <v>109</v>
      </c>
      <c r="I856" s="35" t="s">
        <v>235</v>
      </c>
      <c r="J856" s="50"/>
    </row>
    <row r="857" spans="1:10" s="5" customFormat="1" ht="28.5" customHeight="1" x14ac:dyDescent="0.2">
      <c r="A857" s="22">
        <f t="shared" si="28"/>
        <v>831</v>
      </c>
      <c r="B857" s="29" t="s">
        <v>488</v>
      </c>
      <c r="C857" s="29" t="s">
        <v>2100</v>
      </c>
      <c r="D857" s="29">
        <v>2014.9</v>
      </c>
      <c r="E857" s="32" t="s">
        <v>1092</v>
      </c>
      <c r="F857" s="33">
        <v>744</v>
      </c>
      <c r="G857" s="33">
        <v>1180</v>
      </c>
      <c r="H857" s="34" t="s">
        <v>109</v>
      </c>
      <c r="I857" s="35" t="s">
        <v>235</v>
      </c>
      <c r="J857" s="49"/>
    </row>
    <row r="858" spans="1:10" s="5" customFormat="1" ht="28.5" customHeight="1" x14ac:dyDescent="0.2">
      <c r="A858" s="22">
        <f t="shared" si="28"/>
        <v>832</v>
      </c>
      <c r="B858" s="29" t="s">
        <v>2141</v>
      </c>
      <c r="C858" s="29" t="s">
        <v>2134</v>
      </c>
      <c r="D858" s="31">
        <v>2014.1</v>
      </c>
      <c r="E858" s="32" t="s">
        <v>1097</v>
      </c>
      <c r="F858" s="33">
        <v>4349</v>
      </c>
      <c r="G858" s="33">
        <v>11319</v>
      </c>
      <c r="H858" s="34" t="s">
        <v>189</v>
      </c>
      <c r="I858" s="35" t="s">
        <v>235</v>
      </c>
      <c r="J858" s="50"/>
    </row>
    <row r="859" spans="1:10" s="5" customFormat="1" ht="28.5" customHeight="1" x14ac:dyDescent="0.2">
      <c r="A859" s="22">
        <f t="shared" si="28"/>
        <v>833</v>
      </c>
      <c r="B859" s="29" t="s">
        <v>499</v>
      </c>
      <c r="C859" s="29" t="s">
        <v>2134</v>
      </c>
      <c r="D859" s="31">
        <v>2014.1</v>
      </c>
      <c r="E859" s="32" t="s">
        <v>1099</v>
      </c>
      <c r="F859" s="33">
        <v>2947</v>
      </c>
      <c r="G859" s="33">
        <v>4399</v>
      </c>
      <c r="H859" s="34" t="s">
        <v>109</v>
      </c>
      <c r="I859" s="35" t="s">
        <v>235</v>
      </c>
      <c r="J859" s="50"/>
    </row>
    <row r="860" spans="1:10" s="5" customFormat="1" ht="28.5" customHeight="1" x14ac:dyDescent="0.2">
      <c r="A860" s="22">
        <f t="shared" si="28"/>
        <v>834</v>
      </c>
      <c r="B860" s="29" t="s">
        <v>2144</v>
      </c>
      <c r="C860" s="29" t="s">
        <v>2090</v>
      </c>
      <c r="D860" s="29">
        <v>2014.12</v>
      </c>
      <c r="E860" s="32" t="s">
        <v>961</v>
      </c>
      <c r="F860" s="33">
        <v>2299</v>
      </c>
      <c r="G860" s="33">
        <v>3975</v>
      </c>
      <c r="H860" s="34" t="s">
        <v>189</v>
      </c>
      <c r="I860" s="35" t="s">
        <v>235</v>
      </c>
      <c r="J860" s="50"/>
    </row>
    <row r="861" spans="1:10" s="5" customFormat="1" ht="28.5" customHeight="1" x14ac:dyDescent="0.2">
      <c r="A861" s="22">
        <f t="shared" si="28"/>
        <v>835</v>
      </c>
      <c r="B861" s="29" t="s">
        <v>516</v>
      </c>
      <c r="C861" s="29" t="s">
        <v>2090</v>
      </c>
      <c r="D861" s="29">
        <v>2014.12</v>
      </c>
      <c r="E861" s="32" t="s">
        <v>1104</v>
      </c>
      <c r="F861" s="33">
        <v>312</v>
      </c>
      <c r="G861" s="33">
        <v>466</v>
      </c>
      <c r="H861" s="34" t="s">
        <v>109</v>
      </c>
      <c r="I861" s="35" t="s">
        <v>235</v>
      </c>
      <c r="J861" s="50"/>
    </row>
    <row r="862" spans="1:10" s="5" customFormat="1" ht="28.5" customHeight="1" x14ac:dyDescent="0.2">
      <c r="A862" s="22">
        <f t="shared" si="28"/>
        <v>836</v>
      </c>
      <c r="B862" s="29" t="s">
        <v>524</v>
      </c>
      <c r="C862" s="29" t="s">
        <v>2100</v>
      </c>
      <c r="D862" s="29">
        <v>2015.1</v>
      </c>
      <c r="E862" s="32" t="s">
        <v>913</v>
      </c>
      <c r="F862" s="33">
        <v>3049</v>
      </c>
      <c r="G862" s="33">
        <v>5308</v>
      </c>
      <c r="H862" s="34" t="s">
        <v>109</v>
      </c>
      <c r="I862" s="35" t="s">
        <v>235</v>
      </c>
      <c r="J862" s="50"/>
    </row>
    <row r="863" spans="1:10" s="5" customFormat="1" ht="28.5" customHeight="1" x14ac:dyDescent="0.2">
      <c r="A863" s="22">
        <f t="shared" si="28"/>
        <v>837</v>
      </c>
      <c r="B863" s="29" t="s">
        <v>525</v>
      </c>
      <c r="C863" s="29" t="s">
        <v>2123</v>
      </c>
      <c r="D863" s="29">
        <v>2015.1</v>
      </c>
      <c r="E863" s="32" t="s">
        <v>1106</v>
      </c>
      <c r="F863" s="33">
        <v>5531</v>
      </c>
      <c r="G863" s="33">
        <v>9622</v>
      </c>
      <c r="H863" s="34" t="s">
        <v>109</v>
      </c>
      <c r="I863" s="35" t="s">
        <v>235</v>
      </c>
      <c r="J863" s="50"/>
    </row>
    <row r="864" spans="1:10" s="5" customFormat="1" ht="28.5" customHeight="1" x14ac:dyDescent="0.2">
      <c r="A864" s="22">
        <f t="shared" si="28"/>
        <v>838</v>
      </c>
      <c r="B864" s="29" t="s">
        <v>1339</v>
      </c>
      <c r="C864" s="29" t="s">
        <v>2090</v>
      </c>
      <c r="D864" s="29">
        <v>2015.2</v>
      </c>
      <c r="E864" s="32" t="s">
        <v>1109</v>
      </c>
      <c r="F864" s="33">
        <v>3390</v>
      </c>
      <c r="G864" s="33">
        <v>4995</v>
      </c>
      <c r="H864" s="34" t="s">
        <v>109</v>
      </c>
      <c r="I864" s="35" t="s">
        <v>235</v>
      </c>
      <c r="J864" s="50"/>
    </row>
    <row r="865" spans="1:10" s="5" customFormat="1" ht="28.5" customHeight="1" x14ac:dyDescent="0.2">
      <c r="A865" s="22">
        <f t="shared" si="28"/>
        <v>839</v>
      </c>
      <c r="B865" s="29" t="s">
        <v>2148</v>
      </c>
      <c r="C865" s="29" t="s">
        <v>2090</v>
      </c>
      <c r="D865" s="29">
        <v>2015.3</v>
      </c>
      <c r="E865" s="32" t="s">
        <v>1023</v>
      </c>
      <c r="F865" s="33">
        <v>2848</v>
      </c>
      <c r="G865" s="33">
        <v>2502</v>
      </c>
      <c r="H865" s="34" t="s">
        <v>109</v>
      </c>
      <c r="I865" s="35" t="s">
        <v>235</v>
      </c>
      <c r="J865" s="50"/>
    </row>
    <row r="866" spans="1:10" s="5" customFormat="1" ht="28.5" customHeight="1" x14ac:dyDescent="0.2">
      <c r="A866" s="22">
        <f t="shared" si="28"/>
        <v>840</v>
      </c>
      <c r="B866" s="29" t="s">
        <v>534</v>
      </c>
      <c r="C866" s="29" t="s">
        <v>2090</v>
      </c>
      <c r="D866" s="29">
        <v>2015.3</v>
      </c>
      <c r="E866" s="32" t="s">
        <v>1053</v>
      </c>
      <c r="F866" s="33">
        <v>3283</v>
      </c>
      <c r="G866" s="33">
        <v>3268</v>
      </c>
      <c r="H866" s="34" t="s">
        <v>109</v>
      </c>
      <c r="I866" s="35" t="s">
        <v>235</v>
      </c>
      <c r="J866" s="50"/>
    </row>
    <row r="867" spans="1:10" s="5" customFormat="1" ht="28.5" customHeight="1" x14ac:dyDescent="0.2">
      <c r="A867" s="22">
        <f t="shared" si="28"/>
        <v>841</v>
      </c>
      <c r="B867" s="29" t="s">
        <v>537</v>
      </c>
      <c r="C867" s="29" t="s">
        <v>2101</v>
      </c>
      <c r="D867" s="29">
        <v>2015.3</v>
      </c>
      <c r="E867" s="32" t="s">
        <v>1056</v>
      </c>
      <c r="F867" s="33">
        <v>305</v>
      </c>
      <c r="G867" s="33">
        <v>463</v>
      </c>
      <c r="H867" s="34" t="s">
        <v>109</v>
      </c>
      <c r="I867" s="35" t="s">
        <v>235</v>
      </c>
      <c r="J867" s="50"/>
    </row>
    <row r="868" spans="1:10" s="5" customFormat="1" ht="28.5" customHeight="1" x14ac:dyDescent="0.2">
      <c r="A868" s="22">
        <f t="shared" si="28"/>
        <v>842</v>
      </c>
      <c r="B868" s="29" t="s">
        <v>2155</v>
      </c>
      <c r="C868" s="29" t="s">
        <v>2091</v>
      </c>
      <c r="D868" s="29">
        <v>2015.6</v>
      </c>
      <c r="E868" s="32" t="s">
        <v>1051</v>
      </c>
      <c r="F868" s="33">
        <v>2710</v>
      </c>
      <c r="G868" s="33">
        <v>3514</v>
      </c>
      <c r="H868" s="34" t="s">
        <v>109</v>
      </c>
      <c r="I868" s="35" t="s">
        <v>235</v>
      </c>
      <c r="J868" s="50"/>
    </row>
    <row r="869" spans="1:10" s="5" customFormat="1" ht="28.5" customHeight="1" x14ac:dyDescent="0.2">
      <c r="A869" s="22">
        <f t="shared" si="28"/>
        <v>843</v>
      </c>
      <c r="B869" s="37" t="s">
        <v>2157</v>
      </c>
      <c r="C869" s="37" t="s">
        <v>2156</v>
      </c>
      <c r="D869" s="37">
        <v>2015.7</v>
      </c>
      <c r="E869" s="207" t="s">
        <v>1071</v>
      </c>
      <c r="F869" s="208">
        <v>4572</v>
      </c>
      <c r="G869" s="208">
        <v>4248</v>
      </c>
      <c r="H869" s="209" t="s">
        <v>109</v>
      </c>
      <c r="I869" s="210" t="s">
        <v>235</v>
      </c>
      <c r="J869" s="50"/>
    </row>
    <row r="870" spans="1:10" s="5" customFormat="1" ht="28.5" customHeight="1" x14ac:dyDescent="0.2">
      <c r="A870" s="22">
        <f t="shared" si="28"/>
        <v>844</v>
      </c>
      <c r="B870" s="44" t="s">
        <v>2159</v>
      </c>
      <c r="C870" s="44" t="s">
        <v>2100</v>
      </c>
      <c r="D870" s="44">
        <v>2015.7</v>
      </c>
      <c r="E870" s="212" t="s">
        <v>989</v>
      </c>
      <c r="F870" s="128">
        <v>3616</v>
      </c>
      <c r="G870" s="128">
        <v>7975</v>
      </c>
      <c r="H870" s="272" t="s">
        <v>189</v>
      </c>
      <c r="I870" s="273" t="s">
        <v>235</v>
      </c>
      <c r="J870" s="50"/>
    </row>
    <row r="871" spans="1:10" s="5" customFormat="1" ht="28.5" customHeight="1" x14ac:dyDescent="0.2">
      <c r="A871" s="22">
        <f t="shared" si="28"/>
        <v>845</v>
      </c>
      <c r="B871" s="29" t="s">
        <v>2161</v>
      </c>
      <c r="C871" s="29" t="s">
        <v>2100</v>
      </c>
      <c r="D871" s="29">
        <v>2015.7</v>
      </c>
      <c r="E871" s="32" t="s">
        <v>953</v>
      </c>
      <c r="F871" s="33">
        <v>12495</v>
      </c>
      <c r="G871" s="33">
        <v>7948</v>
      </c>
      <c r="H871" s="34" t="s">
        <v>189</v>
      </c>
      <c r="I871" s="35" t="s">
        <v>235</v>
      </c>
      <c r="J871" s="50"/>
    </row>
    <row r="872" spans="1:10" s="5" customFormat="1" ht="28.5" customHeight="1" x14ac:dyDescent="0.2">
      <c r="A872" s="22">
        <f t="shared" si="28"/>
        <v>846</v>
      </c>
      <c r="B872" s="29" t="s">
        <v>580</v>
      </c>
      <c r="C872" s="29" t="s">
        <v>2090</v>
      </c>
      <c r="D872" s="29">
        <v>2015.8</v>
      </c>
      <c r="E872" s="32" t="s">
        <v>1079</v>
      </c>
      <c r="F872" s="33">
        <v>3763</v>
      </c>
      <c r="G872" s="33">
        <v>7000</v>
      </c>
      <c r="H872" s="34" t="s">
        <v>109</v>
      </c>
      <c r="I872" s="35" t="s">
        <v>235</v>
      </c>
      <c r="J872" s="50"/>
    </row>
    <row r="873" spans="1:10" s="5" customFormat="1" ht="28.5" customHeight="1" x14ac:dyDescent="0.2">
      <c r="A873" s="22">
        <f t="shared" si="28"/>
        <v>847</v>
      </c>
      <c r="B873" s="29" t="s">
        <v>2163</v>
      </c>
      <c r="C873" s="29" t="s">
        <v>2100</v>
      </c>
      <c r="D873" s="29">
        <v>2015.8</v>
      </c>
      <c r="E873" s="32" t="s">
        <v>988</v>
      </c>
      <c r="F873" s="33">
        <v>5125</v>
      </c>
      <c r="G873" s="33">
        <v>8094</v>
      </c>
      <c r="H873" s="34" t="s">
        <v>109</v>
      </c>
      <c r="I873" s="35" t="s">
        <v>235</v>
      </c>
      <c r="J873" s="61"/>
    </row>
    <row r="874" spans="1:10" s="5" customFormat="1" ht="28.5" customHeight="1" x14ac:dyDescent="0.2">
      <c r="A874" s="22">
        <f t="shared" si="28"/>
        <v>848</v>
      </c>
      <c r="B874" s="29" t="s">
        <v>584</v>
      </c>
      <c r="C874" s="29" t="s">
        <v>2090</v>
      </c>
      <c r="D874" s="29">
        <v>2015.8</v>
      </c>
      <c r="E874" s="32" t="s">
        <v>1085</v>
      </c>
      <c r="F874" s="33">
        <v>3544</v>
      </c>
      <c r="G874" s="33">
        <v>3978</v>
      </c>
      <c r="H874" s="34" t="s">
        <v>189</v>
      </c>
      <c r="I874" s="35" t="s">
        <v>235</v>
      </c>
      <c r="J874" s="61"/>
    </row>
    <row r="875" spans="1:10" s="5" customFormat="1" ht="28.5" customHeight="1" x14ac:dyDescent="0.2">
      <c r="A875" s="22">
        <f t="shared" si="28"/>
        <v>849</v>
      </c>
      <c r="B875" s="29" t="s">
        <v>2167</v>
      </c>
      <c r="C875" s="29" t="s">
        <v>2090</v>
      </c>
      <c r="D875" s="29">
        <v>2015.9</v>
      </c>
      <c r="E875" s="32" t="s">
        <v>1026</v>
      </c>
      <c r="F875" s="33">
        <v>2178</v>
      </c>
      <c r="G875" s="33">
        <v>3697</v>
      </c>
      <c r="H875" s="34" t="s">
        <v>109</v>
      </c>
      <c r="I875" s="35" t="s">
        <v>235</v>
      </c>
      <c r="J875" s="61"/>
    </row>
    <row r="876" spans="1:10" s="5" customFormat="1" ht="28.5" customHeight="1" x14ac:dyDescent="0.2">
      <c r="A876" s="22">
        <f t="shared" si="28"/>
        <v>850</v>
      </c>
      <c r="B876" s="29" t="s">
        <v>2173</v>
      </c>
      <c r="C876" s="29" t="s">
        <v>2090</v>
      </c>
      <c r="D876" s="29">
        <v>2015.12</v>
      </c>
      <c r="E876" s="32" t="s">
        <v>1040</v>
      </c>
      <c r="F876" s="33">
        <v>2961</v>
      </c>
      <c r="G876" s="33">
        <v>6532</v>
      </c>
      <c r="H876" s="34" t="s">
        <v>189</v>
      </c>
      <c r="I876" s="35" t="s">
        <v>235</v>
      </c>
      <c r="J876" s="61"/>
    </row>
    <row r="877" spans="1:10" s="5" customFormat="1" ht="28.5" customHeight="1" x14ac:dyDescent="0.2">
      <c r="A877" s="22">
        <f t="shared" si="28"/>
        <v>851</v>
      </c>
      <c r="B877" s="29" t="s">
        <v>640</v>
      </c>
      <c r="C877" s="29" t="s">
        <v>2090</v>
      </c>
      <c r="D877" s="29">
        <v>2016.3</v>
      </c>
      <c r="E877" s="32" t="s">
        <v>1046</v>
      </c>
      <c r="F877" s="33">
        <v>3452</v>
      </c>
      <c r="G877" s="33">
        <v>5856</v>
      </c>
      <c r="H877" s="34" t="s">
        <v>109</v>
      </c>
      <c r="I877" s="35" t="s">
        <v>235</v>
      </c>
      <c r="J877" s="61"/>
    </row>
    <row r="878" spans="1:10" s="5" customFormat="1" ht="28.5" customHeight="1" x14ac:dyDescent="0.2">
      <c r="A878" s="22">
        <f t="shared" si="28"/>
        <v>852</v>
      </c>
      <c r="B878" s="29" t="s">
        <v>652</v>
      </c>
      <c r="C878" s="29" t="s">
        <v>2109</v>
      </c>
      <c r="D878" s="29">
        <v>2016.4</v>
      </c>
      <c r="E878" s="32" t="s">
        <v>1000</v>
      </c>
      <c r="F878" s="33">
        <v>3733</v>
      </c>
      <c r="G878" s="33">
        <v>6832</v>
      </c>
      <c r="H878" s="34" t="s">
        <v>109</v>
      </c>
      <c r="I878" s="35" t="s">
        <v>235</v>
      </c>
      <c r="J878" s="61"/>
    </row>
    <row r="879" spans="1:10" s="5" customFormat="1" ht="28.5" customHeight="1" x14ac:dyDescent="0.2">
      <c r="A879" s="22">
        <f t="shared" si="28"/>
        <v>853</v>
      </c>
      <c r="B879" s="29" t="s">
        <v>2182</v>
      </c>
      <c r="C879" s="29" t="s">
        <v>2090</v>
      </c>
      <c r="D879" s="29">
        <v>2016.5</v>
      </c>
      <c r="E879" s="32" t="s">
        <v>962</v>
      </c>
      <c r="F879" s="33">
        <v>5550</v>
      </c>
      <c r="G879" s="33">
        <v>11094</v>
      </c>
      <c r="H879" s="34" t="s">
        <v>253</v>
      </c>
      <c r="I879" s="35" t="s">
        <v>235</v>
      </c>
      <c r="J879" s="61"/>
    </row>
    <row r="880" spans="1:10" s="5" customFormat="1" ht="28.5" customHeight="1" x14ac:dyDescent="0.2">
      <c r="A880" s="22">
        <f t="shared" si="28"/>
        <v>854</v>
      </c>
      <c r="B880" s="29" t="s">
        <v>2183</v>
      </c>
      <c r="C880" s="29" t="s">
        <v>2100</v>
      </c>
      <c r="D880" s="29">
        <v>2016.5</v>
      </c>
      <c r="E880" s="32" t="s">
        <v>995</v>
      </c>
      <c r="F880" s="33">
        <v>6567</v>
      </c>
      <c r="G880" s="33">
        <v>8697</v>
      </c>
      <c r="H880" s="34" t="s">
        <v>109</v>
      </c>
      <c r="I880" s="35" t="s">
        <v>235</v>
      </c>
      <c r="J880" s="61"/>
    </row>
    <row r="881" spans="1:10" s="5" customFormat="1" ht="28.5" customHeight="1" x14ac:dyDescent="0.2">
      <c r="A881" s="22">
        <f t="shared" si="28"/>
        <v>855</v>
      </c>
      <c r="B881" s="29" t="s">
        <v>2187</v>
      </c>
      <c r="C881" s="29" t="s">
        <v>2188</v>
      </c>
      <c r="D881" s="29">
        <v>2016.6</v>
      </c>
      <c r="E881" s="32" t="s">
        <v>950</v>
      </c>
      <c r="F881" s="33">
        <v>5809</v>
      </c>
      <c r="G881" s="33">
        <v>12481</v>
      </c>
      <c r="H881" s="34" t="s">
        <v>253</v>
      </c>
      <c r="I881" s="35" t="s">
        <v>235</v>
      </c>
      <c r="J881" s="61"/>
    </row>
    <row r="882" spans="1:10" s="5" customFormat="1" ht="28.5" customHeight="1" x14ac:dyDescent="0.2">
      <c r="A882" s="22">
        <f t="shared" si="28"/>
        <v>856</v>
      </c>
      <c r="B882" s="29" t="s">
        <v>686</v>
      </c>
      <c r="C882" s="29" t="s">
        <v>2188</v>
      </c>
      <c r="D882" s="29">
        <v>2016.7</v>
      </c>
      <c r="E882" s="32" t="s">
        <v>1014</v>
      </c>
      <c r="F882" s="33">
        <v>3070</v>
      </c>
      <c r="G882" s="33">
        <v>5172</v>
      </c>
      <c r="H882" s="34" t="s">
        <v>109</v>
      </c>
      <c r="I882" s="35" t="s">
        <v>235</v>
      </c>
      <c r="J882" s="61"/>
    </row>
    <row r="883" spans="1:10" s="5" customFormat="1" ht="28.5" customHeight="1" x14ac:dyDescent="0.2">
      <c r="A883" s="22">
        <f t="shared" si="28"/>
        <v>857</v>
      </c>
      <c r="B883" s="29" t="s">
        <v>689</v>
      </c>
      <c r="C883" s="29" t="s">
        <v>2123</v>
      </c>
      <c r="D883" s="29">
        <v>2016.8</v>
      </c>
      <c r="E883" s="32" t="s">
        <v>961</v>
      </c>
      <c r="F883" s="33">
        <v>3862</v>
      </c>
      <c r="G883" s="33">
        <v>7415</v>
      </c>
      <c r="H883" s="34" t="s">
        <v>109</v>
      </c>
      <c r="I883" s="35" t="s">
        <v>235</v>
      </c>
      <c r="J883" s="61"/>
    </row>
    <row r="884" spans="1:10" s="5" customFormat="1" ht="28.5" customHeight="1" x14ac:dyDescent="0.2">
      <c r="A884" s="22">
        <f t="shared" si="28"/>
        <v>858</v>
      </c>
      <c r="B884" s="29" t="s">
        <v>723</v>
      </c>
      <c r="C884" s="29" t="s">
        <v>2195</v>
      </c>
      <c r="D884" s="29">
        <v>2016.9</v>
      </c>
      <c r="E884" s="32" t="s">
        <v>913</v>
      </c>
      <c r="F884" s="33">
        <v>3813</v>
      </c>
      <c r="G884" s="33">
        <v>5416</v>
      </c>
      <c r="H884" s="34" t="s">
        <v>180</v>
      </c>
      <c r="I884" s="35" t="s">
        <v>235</v>
      </c>
      <c r="J884" s="61"/>
    </row>
    <row r="885" spans="1:10" s="5" customFormat="1" ht="28.5" customHeight="1" x14ac:dyDescent="0.2">
      <c r="A885" s="22">
        <f t="shared" si="28"/>
        <v>859</v>
      </c>
      <c r="B885" s="29" t="s">
        <v>733</v>
      </c>
      <c r="C885" s="29" t="s">
        <v>2090</v>
      </c>
      <c r="D885" s="29">
        <v>2016.9</v>
      </c>
      <c r="E885" s="32" t="s">
        <v>976</v>
      </c>
      <c r="F885" s="33">
        <v>3463</v>
      </c>
      <c r="G885" s="33">
        <v>6779</v>
      </c>
      <c r="H885" s="34" t="s">
        <v>180</v>
      </c>
      <c r="I885" s="35" t="s">
        <v>235</v>
      </c>
      <c r="J885" s="61"/>
    </row>
    <row r="886" spans="1:10" s="5" customFormat="1" ht="28.5" customHeight="1" x14ac:dyDescent="0.2">
      <c r="A886" s="22">
        <f t="shared" si="28"/>
        <v>860</v>
      </c>
      <c r="B886" s="29" t="s">
        <v>750</v>
      </c>
      <c r="C886" s="29" t="s">
        <v>2100</v>
      </c>
      <c r="D886" s="31">
        <v>2016.1</v>
      </c>
      <c r="E886" s="32" t="s">
        <v>980</v>
      </c>
      <c r="F886" s="33">
        <v>3805</v>
      </c>
      <c r="G886" s="33">
        <v>7383</v>
      </c>
      <c r="H886" s="34" t="s">
        <v>180</v>
      </c>
      <c r="I886" s="35" t="s">
        <v>235</v>
      </c>
      <c r="J886" s="61"/>
    </row>
    <row r="887" spans="1:10" s="5" customFormat="1" ht="28.5" customHeight="1" x14ac:dyDescent="0.2">
      <c r="A887" s="22">
        <f t="shared" si="28"/>
        <v>861</v>
      </c>
      <c r="B887" s="29" t="s">
        <v>2200</v>
      </c>
      <c r="C887" s="70" t="s">
        <v>2090</v>
      </c>
      <c r="D887" s="29">
        <v>2016.11</v>
      </c>
      <c r="E887" s="32" t="s">
        <v>991</v>
      </c>
      <c r="F887" s="87">
        <v>3659</v>
      </c>
      <c r="G887" s="247">
        <v>10782</v>
      </c>
      <c r="H887" s="74" t="s">
        <v>402</v>
      </c>
      <c r="I887" s="73" t="s">
        <v>235</v>
      </c>
      <c r="J887" s="61"/>
    </row>
    <row r="888" spans="1:10" s="5" customFormat="1" ht="28.5" customHeight="1" x14ac:dyDescent="0.2">
      <c r="A888" s="22">
        <f t="shared" si="28"/>
        <v>862</v>
      </c>
      <c r="B888" s="29" t="s">
        <v>1342</v>
      </c>
      <c r="C888" s="70" t="s">
        <v>2100</v>
      </c>
      <c r="D888" s="29">
        <v>2016.11</v>
      </c>
      <c r="E888" s="32" t="s">
        <v>913</v>
      </c>
      <c r="F888" s="87">
        <v>3410</v>
      </c>
      <c r="G888" s="247">
        <v>5139</v>
      </c>
      <c r="H888" s="34" t="s">
        <v>180</v>
      </c>
      <c r="I888" s="73" t="s">
        <v>235</v>
      </c>
      <c r="J888" s="61"/>
    </row>
    <row r="889" spans="1:10" s="5" customFormat="1" ht="28.5" customHeight="1" x14ac:dyDescent="0.2">
      <c r="A889" s="22">
        <f t="shared" si="28"/>
        <v>863</v>
      </c>
      <c r="B889" s="29" t="s">
        <v>758</v>
      </c>
      <c r="C889" s="70" t="s">
        <v>2100</v>
      </c>
      <c r="D889" s="29">
        <v>2016.11</v>
      </c>
      <c r="E889" s="32" t="s">
        <v>951</v>
      </c>
      <c r="F889" s="87">
        <v>3476</v>
      </c>
      <c r="G889" s="247">
        <v>5517</v>
      </c>
      <c r="H889" s="34" t="s">
        <v>180</v>
      </c>
      <c r="I889" s="73" t="s">
        <v>235</v>
      </c>
      <c r="J889" s="61"/>
    </row>
    <row r="890" spans="1:10" s="5" customFormat="1" ht="28.5" customHeight="1" x14ac:dyDescent="0.2">
      <c r="A890" s="22">
        <f t="shared" si="28"/>
        <v>864</v>
      </c>
      <c r="B890" s="29" t="s">
        <v>2201</v>
      </c>
      <c r="C890" s="70" t="s">
        <v>2114</v>
      </c>
      <c r="D890" s="29">
        <v>2016.11</v>
      </c>
      <c r="E890" s="32" t="s">
        <v>997</v>
      </c>
      <c r="F890" s="87">
        <v>7337</v>
      </c>
      <c r="G890" s="247">
        <v>14288</v>
      </c>
      <c r="H890" s="34" t="s">
        <v>180</v>
      </c>
      <c r="I890" s="73" t="s">
        <v>235</v>
      </c>
      <c r="J890" s="61"/>
    </row>
    <row r="891" spans="1:10" s="5" customFormat="1" ht="28.5" customHeight="1" x14ac:dyDescent="0.2">
      <c r="A891" s="22">
        <f t="shared" si="28"/>
        <v>865</v>
      </c>
      <c r="B891" s="29" t="s">
        <v>773</v>
      </c>
      <c r="C891" s="29" t="s">
        <v>2134</v>
      </c>
      <c r="D891" s="29">
        <v>2016.12</v>
      </c>
      <c r="E891" s="32" t="s">
        <v>929</v>
      </c>
      <c r="F891" s="33">
        <v>4553</v>
      </c>
      <c r="G891" s="33">
        <v>5047</v>
      </c>
      <c r="H891" s="34" t="s">
        <v>180</v>
      </c>
      <c r="I891" s="73" t="s">
        <v>235</v>
      </c>
      <c r="J891" s="50"/>
    </row>
    <row r="892" spans="1:10" s="5" customFormat="1" ht="28.5" customHeight="1" x14ac:dyDescent="0.2">
      <c r="A892" s="22">
        <f t="shared" si="28"/>
        <v>866</v>
      </c>
      <c r="B892" s="29" t="s">
        <v>2204</v>
      </c>
      <c r="C892" s="29" t="s">
        <v>2090</v>
      </c>
      <c r="D892" s="29">
        <v>2016.12</v>
      </c>
      <c r="E892" s="32" t="s">
        <v>933</v>
      </c>
      <c r="F892" s="33">
        <v>3482</v>
      </c>
      <c r="G892" s="33">
        <v>6624</v>
      </c>
      <c r="H892" s="34" t="s">
        <v>180</v>
      </c>
      <c r="I892" s="73" t="s">
        <v>235</v>
      </c>
      <c r="J892" s="50"/>
    </row>
    <row r="893" spans="1:10" s="5" customFormat="1" ht="28.5" customHeight="1" x14ac:dyDescent="0.2">
      <c r="A893" s="22">
        <f t="shared" si="28"/>
        <v>867</v>
      </c>
      <c r="B893" s="29" t="s">
        <v>770</v>
      </c>
      <c r="C893" s="70" t="s">
        <v>2090</v>
      </c>
      <c r="D893" s="29">
        <v>2016.12</v>
      </c>
      <c r="E893" s="32" t="s">
        <v>934</v>
      </c>
      <c r="F893" s="87">
        <v>4334</v>
      </c>
      <c r="G893" s="247">
        <v>8494</v>
      </c>
      <c r="H893" s="34" t="s">
        <v>180</v>
      </c>
      <c r="I893" s="73" t="s">
        <v>235</v>
      </c>
      <c r="J893" s="50"/>
    </row>
    <row r="894" spans="1:10" s="5" customFormat="1" ht="28.5" customHeight="1" x14ac:dyDescent="0.2">
      <c r="A894" s="22">
        <f t="shared" si="28"/>
        <v>868</v>
      </c>
      <c r="B894" s="29" t="s">
        <v>771</v>
      </c>
      <c r="C894" s="70" t="s">
        <v>2090</v>
      </c>
      <c r="D894" s="29">
        <v>2016.12</v>
      </c>
      <c r="E894" s="32" t="s">
        <v>939</v>
      </c>
      <c r="F894" s="33">
        <v>4479</v>
      </c>
      <c r="G894" s="33">
        <v>6967</v>
      </c>
      <c r="H894" s="74" t="s">
        <v>189</v>
      </c>
      <c r="I894" s="73" t="s">
        <v>235</v>
      </c>
      <c r="J894" s="50"/>
    </row>
    <row r="895" spans="1:10" s="5" customFormat="1" ht="28.5" customHeight="1" x14ac:dyDescent="0.2">
      <c r="A895" s="22">
        <f t="shared" si="28"/>
        <v>869</v>
      </c>
      <c r="B895" s="29" t="s">
        <v>798</v>
      </c>
      <c r="C895" s="29" t="s">
        <v>2100</v>
      </c>
      <c r="D895" s="29">
        <v>2017.2</v>
      </c>
      <c r="E895" s="32" t="s">
        <v>948</v>
      </c>
      <c r="F895" s="87">
        <v>4035</v>
      </c>
      <c r="G895" s="33">
        <v>7658</v>
      </c>
      <c r="H895" s="34" t="s">
        <v>180</v>
      </c>
      <c r="I895" s="73" t="s">
        <v>235</v>
      </c>
      <c r="J895" s="50"/>
    </row>
    <row r="896" spans="1:10" s="5" customFormat="1" ht="28.5" customHeight="1" x14ac:dyDescent="0.2">
      <c r="A896" s="22">
        <f t="shared" si="28"/>
        <v>870</v>
      </c>
      <c r="B896" s="29" t="s">
        <v>794</v>
      </c>
      <c r="C896" s="29" t="s">
        <v>2209</v>
      </c>
      <c r="D896" s="29">
        <v>2017.2</v>
      </c>
      <c r="E896" s="32" t="s">
        <v>951</v>
      </c>
      <c r="F896" s="87">
        <v>16</v>
      </c>
      <c r="G896" s="33">
        <v>25</v>
      </c>
      <c r="H896" s="34" t="s">
        <v>264</v>
      </c>
      <c r="I896" s="35" t="s">
        <v>264</v>
      </c>
      <c r="J896" s="50"/>
    </row>
    <row r="897" spans="1:10" s="5" customFormat="1" ht="28.5" customHeight="1" x14ac:dyDescent="0.2">
      <c r="A897" s="22">
        <f t="shared" si="28"/>
        <v>871</v>
      </c>
      <c r="B897" s="29" t="s">
        <v>813</v>
      </c>
      <c r="C897" s="29" t="s">
        <v>2090</v>
      </c>
      <c r="D897" s="29">
        <v>2017.3</v>
      </c>
      <c r="E897" s="32" t="s">
        <v>933</v>
      </c>
      <c r="F897" s="33">
        <v>238</v>
      </c>
      <c r="G897" s="33">
        <v>527</v>
      </c>
      <c r="H897" s="74" t="s">
        <v>109</v>
      </c>
      <c r="I897" s="73" t="s">
        <v>235</v>
      </c>
      <c r="J897" s="49" t="s">
        <v>2442</v>
      </c>
    </row>
    <row r="898" spans="1:10" s="5" customFormat="1" ht="28.5" customHeight="1" x14ac:dyDescent="0.2">
      <c r="A898" s="22">
        <f t="shared" ref="A898:A946" si="29">ROW()-26</f>
        <v>872</v>
      </c>
      <c r="B898" s="89" t="s">
        <v>1368</v>
      </c>
      <c r="C898" s="29" t="s">
        <v>2090</v>
      </c>
      <c r="D898" s="29">
        <v>2017.4</v>
      </c>
      <c r="E898" s="32" t="s">
        <v>961</v>
      </c>
      <c r="F898" s="33">
        <v>3417</v>
      </c>
      <c r="G898" s="33">
        <v>7225</v>
      </c>
      <c r="H898" s="34" t="s">
        <v>180</v>
      </c>
      <c r="I898" s="73" t="s">
        <v>235</v>
      </c>
      <c r="J898" s="50"/>
    </row>
    <row r="899" spans="1:10" s="5" customFormat="1" ht="28.5" customHeight="1" x14ac:dyDescent="0.2">
      <c r="A899" s="22">
        <f t="shared" si="29"/>
        <v>873</v>
      </c>
      <c r="B899" s="89" t="s">
        <v>816</v>
      </c>
      <c r="C899" s="29" t="s">
        <v>2090</v>
      </c>
      <c r="D899" s="29">
        <v>2017.4</v>
      </c>
      <c r="E899" s="32" t="s">
        <v>967</v>
      </c>
      <c r="F899" s="33">
        <v>2771</v>
      </c>
      <c r="G899" s="33">
        <v>6908</v>
      </c>
      <c r="H899" s="34" t="s">
        <v>109</v>
      </c>
      <c r="I899" s="73" t="s">
        <v>235</v>
      </c>
      <c r="J899" s="50"/>
    </row>
    <row r="900" spans="1:10" s="5" customFormat="1" ht="28.5" customHeight="1" x14ac:dyDescent="0.2">
      <c r="A900" s="22">
        <f t="shared" si="29"/>
        <v>874</v>
      </c>
      <c r="B900" s="29" t="s">
        <v>817</v>
      </c>
      <c r="C900" s="29" t="s">
        <v>2099</v>
      </c>
      <c r="D900" s="29">
        <v>2017.5</v>
      </c>
      <c r="E900" s="32" t="s">
        <v>1391</v>
      </c>
      <c r="F900" s="33">
        <v>3685</v>
      </c>
      <c r="G900" s="33">
        <v>7260</v>
      </c>
      <c r="H900" s="34" t="s">
        <v>109</v>
      </c>
      <c r="I900" s="73" t="s">
        <v>235</v>
      </c>
      <c r="J900" s="50"/>
    </row>
    <row r="901" spans="1:10" s="5" customFormat="1" ht="28.5" customHeight="1" x14ac:dyDescent="0.2">
      <c r="A901" s="22">
        <f t="shared" si="29"/>
        <v>875</v>
      </c>
      <c r="B901" s="29" t="s">
        <v>820</v>
      </c>
      <c r="C901" s="29" t="s">
        <v>2090</v>
      </c>
      <c r="D901" s="29">
        <v>2017.5</v>
      </c>
      <c r="E901" s="32" t="s">
        <v>923</v>
      </c>
      <c r="F901" s="33">
        <v>3979</v>
      </c>
      <c r="G901" s="33">
        <v>5447</v>
      </c>
      <c r="H901" s="34" t="s">
        <v>109</v>
      </c>
      <c r="I901" s="73" t="s">
        <v>235</v>
      </c>
      <c r="J901" s="50"/>
    </row>
    <row r="902" spans="1:10" s="5" customFormat="1" ht="28.5" customHeight="1" x14ac:dyDescent="0.2">
      <c r="A902" s="22">
        <f t="shared" si="29"/>
        <v>876</v>
      </c>
      <c r="B902" s="29" t="s">
        <v>2219</v>
      </c>
      <c r="C902" s="29" t="s">
        <v>2100</v>
      </c>
      <c r="D902" s="29">
        <v>2017.5</v>
      </c>
      <c r="E902" s="32" t="s">
        <v>907</v>
      </c>
      <c r="F902" s="33">
        <v>2342</v>
      </c>
      <c r="G902" s="33">
        <v>4795</v>
      </c>
      <c r="H902" s="34" t="s">
        <v>189</v>
      </c>
      <c r="I902" s="73" t="s">
        <v>235</v>
      </c>
      <c r="J902" s="50"/>
    </row>
    <row r="903" spans="1:10" s="5" customFormat="1" ht="28.5" customHeight="1" x14ac:dyDescent="0.2">
      <c r="A903" s="22">
        <f t="shared" si="29"/>
        <v>877</v>
      </c>
      <c r="B903" s="89" t="s">
        <v>837</v>
      </c>
      <c r="C903" s="29" t="s">
        <v>2100</v>
      </c>
      <c r="D903" s="29">
        <v>2017.6</v>
      </c>
      <c r="E903" s="32" t="s">
        <v>915</v>
      </c>
      <c r="F903" s="33">
        <v>1630</v>
      </c>
      <c r="G903" s="33">
        <v>3507</v>
      </c>
      <c r="H903" s="34" t="s">
        <v>180</v>
      </c>
      <c r="I903" s="35" t="s">
        <v>235</v>
      </c>
      <c r="J903" s="50"/>
    </row>
    <row r="904" spans="1:10" s="5" customFormat="1" ht="28.5" customHeight="1" x14ac:dyDescent="0.2">
      <c r="A904" s="22">
        <f t="shared" si="29"/>
        <v>878</v>
      </c>
      <c r="B904" s="89" t="s">
        <v>843</v>
      </c>
      <c r="C904" s="29" t="s">
        <v>2090</v>
      </c>
      <c r="D904" s="29">
        <v>2017.6</v>
      </c>
      <c r="E904" s="32" t="s">
        <v>877</v>
      </c>
      <c r="F904" s="33">
        <v>4980</v>
      </c>
      <c r="G904" s="33">
        <v>9526</v>
      </c>
      <c r="H904" s="34" t="s">
        <v>180</v>
      </c>
      <c r="I904" s="35" t="s">
        <v>235</v>
      </c>
      <c r="J904" s="50"/>
    </row>
    <row r="905" spans="1:10" s="5" customFormat="1" ht="28.5" customHeight="1" x14ac:dyDescent="0.2">
      <c r="A905" s="22">
        <f t="shared" si="29"/>
        <v>879</v>
      </c>
      <c r="B905" s="89" t="s">
        <v>2221</v>
      </c>
      <c r="C905" s="29" t="s">
        <v>2090</v>
      </c>
      <c r="D905" s="29">
        <v>2017.6</v>
      </c>
      <c r="E905" s="32" t="s">
        <v>908</v>
      </c>
      <c r="F905" s="33">
        <v>7112</v>
      </c>
      <c r="G905" s="33">
        <v>14099</v>
      </c>
      <c r="H905" s="34" t="s">
        <v>180</v>
      </c>
      <c r="I905" s="35" t="s">
        <v>235</v>
      </c>
      <c r="J905" s="50"/>
    </row>
    <row r="906" spans="1:10" s="5" customFormat="1" ht="28.5" customHeight="1" x14ac:dyDescent="0.2">
      <c r="A906" s="22">
        <f t="shared" si="29"/>
        <v>880</v>
      </c>
      <c r="B906" s="89" t="s">
        <v>863</v>
      </c>
      <c r="C906" s="29" t="s">
        <v>2227</v>
      </c>
      <c r="D906" s="29">
        <v>2017.7</v>
      </c>
      <c r="E906" s="32" t="s">
        <v>886</v>
      </c>
      <c r="F906" s="33">
        <v>1798</v>
      </c>
      <c r="G906" s="33">
        <v>3533</v>
      </c>
      <c r="H906" s="34" t="s">
        <v>109</v>
      </c>
      <c r="I906" s="35" t="s">
        <v>235</v>
      </c>
      <c r="J906" s="50"/>
    </row>
    <row r="907" spans="1:10" s="5" customFormat="1" ht="28.5" customHeight="1" x14ac:dyDescent="0.2">
      <c r="A907" s="22">
        <f t="shared" si="29"/>
        <v>881</v>
      </c>
      <c r="B907" s="89" t="s">
        <v>1298</v>
      </c>
      <c r="C907" s="29" t="s">
        <v>2091</v>
      </c>
      <c r="D907" s="29">
        <v>2017.9</v>
      </c>
      <c r="E907" s="32" t="s">
        <v>1305</v>
      </c>
      <c r="F907" s="33">
        <v>286</v>
      </c>
      <c r="G907" s="33">
        <v>458</v>
      </c>
      <c r="H907" s="34" t="s">
        <v>109</v>
      </c>
      <c r="I907" s="35" t="s">
        <v>235</v>
      </c>
      <c r="J907" s="50"/>
    </row>
    <row r="908" spans="1:10" s="5" customFormat="1" ht="28.5" customHeight="1" x14ac:dyDescent="0.2">
      <c r="A908" s="22">
        <f t="shared" si="29"/>
        <v>882</v>
      </c>
      <c r="B908" s="89" t="s">
        <v>1299</v>
      </c>
      <c r="C908" s="29" t="s">
        <v>2091</v>
      </c>
      <c r="D908" s="29">
        <v>2017.9</v>
      </c>
      <c r="E908" s="32" t="s">
        <v>1308</v>
      </c>
      <c r="F908" s="33">
        <v>5084</v>
      </c>
      <c r="G908" s="33">
        <v>9306</v>
      </c>
      <c r="H908" s="34" t="s">
        <v>181</v>
      </c>
      <c r="I908" s="35" t="s">
        <v>235</v>
      </c>
      <c r="J908" s="50"/>
    </row>
    <row r="909" spans="1:10" s="5" customFormat="1" ht="28.5" customHeight="1" x14ac:dyDescent="0.2">
      <c r="A909" s="22">
        <f t="shared" si="29"/>
        <v>883</v>
      </c>
      <c r="B909" s="89" t="s">
        <v>1475</v>
      </c>
      <c r="C909" s="29" t="s">
        <v>2090</v>
      </c>
      <c r="D909" s="29">
        <v>2018.2</v>
      </c>
      <c r="E909" s="32" t="s">
        <v>1482</v>
      </c>
      <c r="F909" s="33">
        <v>5614</v>
      </c>
      <c r="G909" s="33">
        <v>8067</v>
      </c>
      <c r="H909" s="34" t="s">
        <v>6</v>
      </c>
      <c r="I909" s="35" t="s">
        <v>188</v>
      </c>
      <c r="J909" s="50" t="s">
        <v>2443</v>
      </c>
    </row>
    <row r="910" spans="1:10" s="5" customFormat="1" ht="28.5" customHeight="1" x14ac:dyDescent="0.2">
      <c r="A910" s="22">
        <f t="shared" si="29"/>
        <v>884</v>
      </c>
      <c r="B910" s="29" t="s">
        <v>1477</v>
      </c>
      <c r="C910" s="29" t="s">
        <v>2234</v>
      </c>
      <c r="D910" s="29">
        <v>2018.2</v>
      </c>
      <c r="E910" s="32" t="s">
        <v>1483</v>
      </c>
      <c r="F910" s="33">
        <v>889</v>
      </c>
      <c r="G910" s="33">
        <v>1746</v>
      </c>
      <c r="H910" s="34" t="s">
        <v>6</v>
      </c>
      <c r="I910" s="35" t="s">
        <v>188</v>
      </c>
      <c r="J910" s="50"/>
    </row>
    <row r="911" spans="1:10" s="5" customFormat="1" ht="28.5" customHeight="1" x14ac:dyDescent="0.2">
      <c r="A911" s="22">
        <f t="shared" si="29"/>
        <v>885</v>
      </c>
      <c r="B911" s="89" t="s">
        <v>1493</v>
      </c>
      <c r="C911" s="29" t="s">
        <v>2090</v>
      </c>
      <c r="D911" s="29">
        <v>2018.3</v>
      </c>
      <c r="E911" s="32" t="s">
        <v>1250</v>
      </c>
      <c r="F911" s="33">
        <v>4664</v>
      </c>
      <c r="G911" s="33">
        <v>7909</v>
      </c>
      <c r="H911" s="34" t="s">
        <v>6</v>
      </c>
      <c r="I911" s="35" t="s">
        <v>188</v>
      </c>
      <c r="J911" s="50"/>
    </row>
    <row r="912" spans="1:10" s="5" customFormat="1" ht="28.5" customHeight="1" x14ac:dyDescent="0.2">
      <c r="A912" s="22">
        <f t="shared" si="29"/>
        <v>886</v>
      </c>
      <c r="B912" s="89" t="s">
        <v>1499</v>
      </c>
      <c r="C912" s="29" t="s">
        <v>2090</v>
      </c>
      <c r="D912" s="29">
        <v>2018.3</v>
      </c>
      <c r="E912" s="32" t="s">
        <v>1503</v>
      </c>
      <c r="F912" s="33">
        <v>1186</v>
      </c>
      <c r="G912" s="33">
        <v>1960</v>
      </c>
      <c r="H912" s="34" t="s">
        <v>6</v>
      </c>
      <c r="I912" s="35" t="s">
        <v>188</v>
      </c>
      <c r="J912" s="50"/>
    </row>
    <row r="913" spans="1:10" s="5" customFormat="1" ht="28.5" customHeight="1" x14ac:dyDescent="0.2">
      <c r="A913" s="22">
        <f t="shared" si="29"/>
        <v>887</v>
      </c>
      <c r="B913" s="89" t="s">
        <v>1511</v>
      </c>
      <c r="C913" s="29" t="s">
        <v>2090</v>
      </c>
      <c r="D913" s="29">
        <v>2018.4</v>
      </c>
      <c r="E913" s="90" t="s">
        <v>1524</v>
      </c>
      <c r="F913" s="33">
        <v>3265</v>
      </c>
      <c r="G913" s="33">
        <v>6509</v>
      </c>
      <c r="H913" s="34" t="s">
        <v>109</v>
      </c>
      <c r="I913" s="35" t="s">
        <v>188</v>
      </c>
      <c r="J913" s="50"/>
    </row>
    <row r="914" spans="1:10" s="5" customFormat="1" ht="28.5" customHeight="1" x14ac:dyDescent="0.2">
      <c r="A914" s="22">
        <f t="shared" si="29"/>
        <v>888</v>
      </c>
      <c r="B914" s="89" t="s">
        <v>1542</v>
      </c>
      <c r="C914" s="29" t="s">
        <v>2091</v>
      </c>
      <c r="D914" s="29">
        <v>2018.4</v>
      </c>
      <c r="E914" s="90" t="s">
        <v>1141</v>
      </c>
      <c r="F914" s="33">
        <v>309</v>
      </c>
      <c r="G914" s="33">
        <v>663</v>
      </c>
      <c r="H914" s="34" t="s">
        <v>1537</v>
      </c>
      <c r="I914" s="35" t="s">
        <v>188</v>
      </c>
      <c r="J914" s="50" t="s">
        <v>2443</v>
      </c>
    </row>
    <row r="915" spans="1:10" s="5" customFormat="1" ht="28.5" customHeight="1" x14ac:dyDescent="0.2">
      <c r="A915" s="22">
        <f t="shared" si="29"/>
        <v>889</v>
      </c>
      <c r="B915" s="29" t="s">
        <v>2236</v>
      </c>
      <c r="C915" s="29" t="s">
        <v>2090</v>
      </c>
      <c r="D915" s="29">
        <v>2018.4</v>
      </c>
      <c r="E915" s="132" t="s">
        <v>1527</v>
      </c>
      <c r="F915" s="33">
        <v>1088</v>
      </c>
      <c r="G915" s="33">
        <v>2238</v>
      </c>
      <c r="H915" s="34" t="s">
        <v>109</v>
      </c>
      <c r="I915" s="35" t="s">
        <v>188</v>
      </c>
      <c r="J915" s="50"/>
    </row>
    <row r="916" spans="1:10" s="5" customFormat="1" ht="28.5" customHeight="1" x14ac:dyDescent="0.2">
      <c r="A916" s="22">
        <f t="shared" si="29"/>
        <v>890</v>
      </c>
      <c r="B916" s="89" t="s">
        <v>1518</v>
      </c>
      <c r="C916" s="29" t="s">
        <v>2090</v>
      </c>
      <c r="D916" s="29">
        <v>2018.4</v>
      </c>
      <c r="E916" s="90" t="s">
        <v>1533</v>
      </c>
      <c r="F916" s="33">
        <v>4079</v>
      </c>
      <c r="G916" s="33">
        <v>7676</v>
      </c>
      <c r="H916" s="34" t="s">
        <v>109</v>
      </c>
      <c r="I916" s="35" t="s">
        <v>188</v>
      </c>
      <c r="J916" s="50"/>
    </row>
    <row r="917" spans="1:10" s="5" customFormat="1" ht="28.5" customHeight="1" x14ac:dyDescent="0.2">
      <c r="A917" s="22">
        <f t="shared" si="29"/>
        <v>891</v>
      </c>
      <c r="B917" s="29" t="s">
        <v>1578</v>
      </c>
      <c r="C917" s="29" t="s">
        <v>2091</v>
      </c>
      <c r="D917" s="29">
        <v>2018.6</v>
      </c>
      <c r="E917" s="32" t="s">
        <v>1135</v>
      </c>
      <c r="F917" s="33">
        <v>6458</v>
      </c>
      <c r="G917" s="33">
        <v>10711</v>
      </c>
      <c r="H917" s="34" t="s">
        <v>180</v>
      </c>
      <c r="I917" s="35" t="s">
        <v>1593</v>
      </c>
      <c r="J917" s="50"/>
    </row>
    <row r="918" spans="1:10" s="5" customFormat="1" ht="28.5" customHeight="1" x14ac:dyDescent="0.2">
      <c r="A918" s="22">
        <f t="shared" si="29"/>
        <v>892</v>
      </c>
      <c r="B918" s="29" t="s">
        <v>1581</v>
      </c>
      <c r="C918" s="29" t="s">
        <v>2238</v>
      </c>
      <c r="D918" s="29">
        <v>2018.6</v>
      </c>
      <c r="E918" s="32" t="s">
        <v>907</v>
      </c>
      <c r="F918" s="33">
        <v>1919</v>
      </c>
      <c r="G918" s="33">
        <v>3117</v>
      </c>
      <c r="H918" s="34" t="s">
        <v>180</v>
      </c>
      <c r="I918" s="35" t="s">
        <v>1597</v>
      </c>
      <c r="J918" s="50"/>
    </row>
    <row r="919" spans="1:10" s="5" customFormat="1" ht="28.5" customHeight="1" x14ac:dyDescent="0.2">
      <c r="A919" s="22">
        <f t="shared" si="29"/>
        <v>893</v>
      </c>
      <c r="B919" s="29" t="s">
        <v>1635</v>
      </c>
      <c r="C919" s="29" t="s">
        <v>2091</v>
      </c>
      <c r="D919" s="29">
        <v>2018.7</v>
      </c>
      <c r="E919" s="32" t="s">
        <v>1622</v>
      </c>
      <c r="F919" s="33">
        <v>364</v>
      </c>
      <c r="G919" s="33">
        <v>651</v>
      </c>
      <c r="H919" s="34" t="s">
        <v>1621</v>
      </c>
      <c r="I919" s="35" t="s">
        <v>188</v>
      </c>
      <c r="J919" s="50"/>
    </row>
    <row r="920" spans="1:10" s="5" customFormat="1" ht="28.5" customHeight="1" x14ac:dyDescent="0.2">
      <c r="A920" s="22">
        <f t="shared" si="29"/>
        <v>894</v>
      </c>
      <c r="B920" s="89" t="s">
        <v>1682</v>
      </c>
      <c r="C920" s="100" t="s">
        <v>2138</v>
      </c>
      <c r="D920" s="29">
        <v>2018.9</v>
      </c>
      <c r="E920" s="131" t="s">
        <v>1231</v>
      </c>
      <c r="F920" s="200">
        <v>6226</v>
      </c>
      <c r="G920" s="101">
        <v>11873</v>
      </c>
      <c r="H920" s="102" t="s">
        <v>181</v>
      </c>
      <c r="I920" s="103" t="s">
        <v>235</v>
      </c>
      <c r="J920" s="50"/>
    </row>
    <row r="921" spans="1:10" s="5" customFormat="1" ht="28.5" customHeight="1" x14ac:dyDescent="0.2">
      <c r="A921" s="22">
        <f t="shared" si="29"/>
        <v>895</v>
      </c>
      <c r="B921" s="89" t="s">
        <v>2243</v>
      </c>
      <c r="C921" s="29" t="s">
        <v>2091</v>
      </c>
      <c r="D921" s="29" t="s">
        <v>1708</v>
      </c>
      <c r="E921" s="90" t="s">
        <v>1720</v>
      </c>
      <c r="F921" s="33">
        <v>2330</v>
      </c>
      <c r="G921" s="33">
        <v>4775</v>
      </c>
      <c r="H921" s="34" t="s">
        <v>1717</v>
      </c>
      <c r="I921" s="35" t="s">
        <v>1718</v>
      </c>
      <c r="J921" s="50"/>
    </row>
    <row r="922" spans="1:10" s="5" customFormat="1" ht="28.5" customHeight="1" x14ac:dyDescent="0.2">
      <c r="A922" s="22">
        <f t="shared" si="29"/>
        <v>896</v>
      </c>
      <c r="B922" s="89" t="s">
        <v>1745</v>
      </c>
      <c r="C922" s="100" t="s">
        <v>2091</v>
      </c>
      <c r="D922" s="29">
        <v>2018.11</v>
      </c>
      <c r="E922" s="32" t="s">
        <v>1764</v>
      </c>
      <c r="F922" s="101">
        <v>5215</v>
      </c>
      <c r="G922" s="101">
        <v>7394</v>
      </c>
      <c r="H922" s="102" t="s">
        <v>109</v>
      </c>
      <c r="I922" s="103" t="s">
        <v>188</v>
      </c>
      <c r="J922" s="50"/>
    </row>
    <row r="923" spans="1:10" s="5" customFormat="1" ht="28.5" customHeight="1" x14ac:dyDescent="0.2">
      <c r="A923" s="22">
        <f t="shared" si="29"/>
        <v>897</v>
      </c>
      <c r="B923" s="29" t="s">
        <v>1804</v>
      </c>
      <c r="C923" s="100" t="s">
        <v>2091</v>
      </c>
      <c r="D923" s="29">
        <v>2018.12</v>
      </c>
      <c r="E923" s="131" t="s">
        <v>1532</v>
      </c>
      <c r="F923" s="33">
        <v>4652</v>
      </c>
      <c r="G923" s="33">
        <v>9613</v>
      </c>
      <c r="H923" s="102" t="s">
        <v>189</v>
      </c>
      <c r="I923" s="103" t="s">
        <v>146</v>
      </c>
      <c r="J923" s="50"/>
    </row>
    <row r="924" spans="1:10" s="5" customFormat="1" ht="28.5" customHeight="1" x14ac:dyDescent="0.2">
      <c r="A924" s="22">
        <f t="shared" si="29"/>
        <v>898</v>
      </c>
      <c r="B924" s="29" t="s">
        <v>1805</v>
      </c>
      <c r="C924" s="100" t="s">
        <v>2091</v>
      </c>
      <c r="D924" s="29">
        <v>2018.12</v>
      </c>
      <c r="E924" s="131" t="s">
        <v>1532</v>
      </c>
      <c r="F924" s="33">
        <v>27</v>
      </c>
      <c r="G924" s="33">
        <v>42</v>
      </c>
      <c r="H924" s="102" t="s">
        <v>264</v>
      </c>
      <c r="I924" s="103" t="s">
        <v>264</v>
      </c>
      <c r="J924" s="50"/>
    </row>
    <row r="925" spans="1:10" s="5" customFormat="1" ht="28.5" customHeight="1" x14ac:dyDescent="0.2">
      <c r="A925" s="22">
        <f t="shared" si="29"/>
        <v>899</v>
      </c>
      <c r="B925" s="29" t="s">
        <v>1825</v>
      </c>
      <c r="C925" s="32" t="s">
        <v>2090</v>
      </c>
      <c r="D925" s="131">
        <v>2019.1</v>
      </c>
      <c r="E925" s="32" t="s">
        <v>1826</v>
      </c>
      <c r="F925" s="280">
        <v>3748</v>
      </c>
      <c r="G925" s="280">
        <v>6691</v>
      </c>
      <c r="H925" s="281" t="s">
        <v>181</v>
      </c>
      <c r="I925" s="282" t="s">
        <v>146</v>
      </c>
      <c r="J925" s="50"/>
    </row>
    <row r="926" spans="1:10" s="5" customFormat="1" ht="28.5" customHeight="1" x14ac:dyDescent="0.2">
      <c r="A926" s="22">
        <f t="shared" si="29"/>
        <v>900</v>
      </c>
      <c r="B926" s="29" t="s">
        <v>1832</v>
      </c>
      <c r="C926" s="32" t="s">
        <v>2247</v>
      </c>
      <c r="D926" s="131">
        <v>2019.1</v>
      </c>
      <c r="E926" s="29" t="s">
        <v>1833</v>
      </c>
      <c r="F926" s="280">
        <v>9319</v>
      </c>
      <c r="G926" s="280">
        <v>15892</v>
      </c>
      <c r="H926" s="281" t="s">
        <v>181</v>
      </c>
      <c r="I926" s="282" t="s">
        <v>146</v>
      </c>
      <c r="J926" s="50"/>
    </row>
    <row r="927" spans="1:10" s="5" customFormat="1" ht="28.5" customHeight="1" x14ac:dyDescent="0.2">
      <c r="A927" s="22">
        <f t="shared" si="29"/>
        <v>901</v>
      </c>
      <c r="B927" s="29" t="s">
        <v>1836</v>
      </c>
      <c r="C927" s="32" t="s">
        <v>2090</v>
      </c>
      <c r="D927" s="131">
        <v>2019.1</v>
      </c>
      <c r="E927" s="29" t="s">
        <v>1135</v>
      </c>
      <c r="F927" s="87">
        <v>785</v>
      </c>
      <c r="G927" s="87">
        <v>1350</v>
      </c>
      <c r="H927" s="281" t="s">
        <v>181</v>
      </c>
      <c r="I927" s="282" t="s">
        <v>146</v>
      </c>
      <c r="J927" s="50"/>
    </row>
    <row r="928" spans="1:10" s="5" customFormat="1" ht="28.5" customHeight="1" x14ac:dyDescent="0.2">
      <c r="A928" s="22">
        <f t="shared" si="29"/>
        <v>902</v>
      </c>
      <c r="B928" s="29" t="s">
        <v>1898</v>
      </c>
      <c r="C928" s="100" t="s">
        <v>2090</v>
      </c>
      <c r="D928" s="29">
        <v>2019.4</v>
      </c>
      <c r="E928" s="131" t="s">
        <v>1908</v>
      </c>
      <c r="F928" s="33">
        <v>855</v>
      </c>
      <c r="G928" s="33">
        <v>1747</v>
      </c>
      <c r="H928" s="102" t="s">
        <v>181</v>
      </c>
      <c r="I928" s="103" t="s">
        <v>235</v>
      </c>
      <c r="J928" s="50"/>
    </row>
    <row r="929" spans="1:10" s="5" customFormat="1" ht="28.5" customHeight="1" x14ac:dyDescent="0.2">
      <c r="A929" s="22">
        <f t="shared" si="29"/>
        <v>903</v>
      </c>
      <c r="B929" s="29" t="s">
        <v>1918</v>
      </c>
      <c r="C929" s="100" t="s">
        <v>2090</v>
      </c>
      <c r="D929" s="29">
        <v>2019.5</v>
      </c>
      <c r="E929" s="131" t="s">
        <v>1913</v>
      </c>
      <c r="F929" s="33">
        <v>3281</v>
      </c>
      <c r="G929" s="33">
        <v>6666</v>
      </c>
      <c r="H929" s="102" t="s">
        <v>181</v>
      </c>
      <c r="I929" s="103" t="s">
        <v>235</v>
      </c>
      <c r="J929" s="50"/>
    </row>
    <row r="930" spans="1:10" s="5" customFormat="1" ht="28.5" customHeight="1" x14ac:dyDescent="0.2">
      <c r="A930" s="22">
        <f t="shared" si="29"/>
        <v>904</v>
      </c>
      <c r="B930" s="29" t="s">
        <v>1928</v>
      </c>
      <c r="C930" s="100" t="s">
        <v>2091</v>
      </c>
      <c r="D930" s="29">
        <v>2019.5</v>
      </c>
      <c r="E930" s="131" t="s">
        <v>1911</v>
      </c>
      <c r="F930" s="33">
        <v>6715</v>
      </c>
      <c r="G930" s="33">
        <v>10629</v>
      </c>
      <c r="H930" s="102" t="s">
        <v>181</v>
      </c>
      <c r="I930" s="103" t="s">
        <v>235</v>
      </c>
      <c r="J930" s="50"/>
    </row>
    <row r="931" spans="1:10" s="5" customFormat="1" ht="28.5" customHeight="1" x14ac:dyDescent="0.2">
      <c r="A931" s="22">
        <f t="shared" si="29"/>
        <v>905</v>
      </c>
      <c r="B931" s="29" t="s">
        <v>1921</v>
      </c>
      <c r="C931" s="100" t="s">
        <v>2114</v>
      </c>
      <c r="D931" s="29">
        <v>2019.5</v>
      </c>
      <c r="E931" s="131" t="s">
        <v>1925</v>
      </c>
      <c r="F931" s="33">
        <v>2576</v>
      </c>
      <c r="G931" s="33">
        <v>4518</v>
      </c>
      <c r="H931" s="102" t="s">
        <v>181</v>
      </c>
      <c r="I931" s="103" t="s">
        <v>235</v>
      </c>
      <c r="J931" s="50"/>
    </row>
    <row r="932" spans="1:10" s="5" customFormat="1" ht="28.5" customHeight="1" x14ac:dyDescent="0.2">
      <c r="A932" s="22">
        <f t="shared" si="29"/>
        <v>906</v>
      </c>
      <c r="B932" s="29" t="s">
        <v>2255</v>
      </c>
      <c r="C932" s="100" t="s">
        <v>2209</v>
      </c>
      <c r="D932" s="29">
        <v>2019.5</v>
      </c>
      <c r="E932" s="131" t="s">
        <v>1908</v>
      </c>
      <c r="F932" s="33">
        <v>3889</v>
      </c>
      <c r="G932" s="33">
        <v>7268</v>
      </c>
      <c r="H932" s="102" t="s">
        <v>181</v>
      </c>
      <c r="I932" s="103" t="s">
        <v>235</v>
      </c>
      <c r="J932" s="50"/>
    </row>
    <row r="933" spans="1:10" s="5" customFormat="1" ht="28.5" customHeight="1" x14ac:dyDescent="0.2">
      <c r="A933" s="22">
        <f t="shared" si="29"/>
        <v>907</v>
      </c>
      <c r="B933" s="29" t="s">
        <v>1922</v>
      </c>
      <c r="C933" s="100" t="s">
        <v>2257</v>
      </c>
      <c r="D933" s="29">
        <v>2019.5</v>
      </c>
      <c r="E933" s="131" t="s">
        <v>1914</v>
      </c>
      <c r="F933" s="33">
        <v>2692</v>
      </c>
      <c r="G933" s="33">
        <v>5463</v>
      </c>
      <c r="H933" s="102" t="s">
        <v>181</v>
      </c>
      <c r="I933" s="103" t="s">
        <v>235</v>
      </c>
      <c r="J933" s="50"/>
    </row>
    <row r="934" spans="1:10" s="5" customFormat="1" ht="28.5" customHeight="1" x14ac:dyDescent="0.2">
      <c r="A934" s="22">
        <f t="shared" si="29"/>
        <v>908</v>
      </c>
      <c r="B934" s="37" t="s">
        <v>2258</v>
      </c>
      <c r="C934" s="120" t="s">
        <v>2247</v>
      </c>
      <c r="D934" s="37">
        <v>2019.5</v>
      </c>
      <c r="E934" s="121" t="s">
        <v>1912</v>
      </c>
      <c r="F934" s="208">
        <v>5006</v>
      </c>
      <c r="G934" s="208">
        <v>8884</v>
      </c>
      <c r="H934" s="124" t="s">
        <v>181</v>
      </c>
      <c r="I934" s="125" t="s">
        <v>235</v>
      </c>
      <c r="J934" s="50"/>
    </row>
    <row r="935" spans="1:10" s="5" customFormat="1" ht="28.5" customHeight="1" x14ac:dyDescent="0.2">
      <c r="A935" s="22">
        <f t="shared" si="29"/>
        <v>909</v>
      </c>
      <c r="B935" s="44" t="s">
        <v>1963</v>
      </c>
      <c r="C935" s="126" t="s">
        <v>2090</v>
      </c>
      <c r="D935" s="283">
        <v>2019.7</v>
      </c>
      <c r="E935" s="127" t="s">
        <v>1951</v>
      </c>
      <c r="F935" s="128">
        <v>2036</v>
      </c>
      <c r="G935" s="128">
        <v>3861</v>
      </c>
      <c r="H935" s="129" t="s">
        <v>236</v>
      </c>
      <c r="I935" s="130" t="s">
        <v>146</v>
      </c>
      <c r="J935" s="50"/>
    </row>
    <row r="936" spans="1:10" s="5" customFormat="1" ht="28.5" customHeight="1" x14ac:dyDescent="0.2">
      <c r="A936" s="22">
        <f t="shared" si="29"/>
        <v>910</v>
      </c>
      <c r="B936" s="29" t="s">
        <v>1977</v>
      </c>
      <c r="C936" s="100" t="s">
        <v>2090</v>
      </c>
      <c r="D936" s="29">
        <v>2019.8</v>
      </c>
      <c r="E936" s="131" t="s">
        <v>1985</v>
      </c>
      <c r="F936" s="33">
        <v>7696</v>
      </c>
      <c r="G936" s="33">
        <v>16958</v>
      </c>
      <c r="H936" s="102" t="s">
        <v>1975</v>
      </c>
      <c r="I936" s="103" t="s">
        <v>146</v>
      </c>
      <c r="J936" s="50" t="s">
        <v>2453</v>
      </c>
    </row>
    <row r="937" spans="1:10" s="5" customFormat="1" ht="28.5" customHeight="1" x14ac:dyDescent="0.2">
      <c r="A937" s="22">
        <f t="shared" si="29"/>
        <v>911</v>
      </c>
      <c r="B937" s="29" t="s">
        <v>2263</v>
      </c>
      <c r="C937" s="100" t="s">
        <v>2091</v>
      </c>
      <c r="D937" s="29">
        <v>2019.8</v>
      </c>
      <c r="E937" s="131" t="s">
        <v>1990</v>
      </c>
      <c r="F937" s="33">
        <v>3044</v>
      </c>
      <c r="G937" s="33">
        <v>6803</v>
      </c>
      <c r="H937" s="102" t="s">
        <v>1888</v>
      </c>
      <c r="I937" s="103" t="s">
        <v>146</v>
      </c>
      <c r="J937" s="50" t="s">
        <v>2443</v>
      </c>
    </row>
    <row r="938" spans="1:10" s="5" customFormat="1" ht="28.5" customHeight="1" x14ac:dyDescent="0.2">
      <c r="A938" s="22">
        <f t="shared" si="29"/>
        <v>912</v>
      </c>
      <c r="B938" s="29" t="s">
        <v>2023</v>
      </c>
      <c r="C938" s="100" t="s">
        <v>2090</v>
      </c>
      <c r="D938" s="31">
        <v>2019.1</v>
      </c>
      <c r="E938" s="131" t="s">
        <v>2021</v>
      </c>
      <c r="F938" s="33">
        <v>2783</v>
      </c>
      <c r="G938" s="102" t="s">
        <v>264</v>
      </c>
      <c r="H938" s="102" t="s">
        <v>181</v>
      </c>
      <c r="I938" s="103" t="s">
        <v>235</v>
      </c>
      <c r="J938" s="50"/>
    </row>
    <row r="939" spans="1:10" s="5" customFormat="1" ht="28.5" customHeight="1" x14ac:dyDescent="0.2">
      <c r="A939" s="22">
        <f t="shared" si="29"/>
        <v>913</v>
      </c>
      <c r="B939" s="29" t="s">
        <v>2036</v>
      </c>
      <c r="C939" s="100" t="s">
        <v>2091</v>
      </c>
      <c r="D939" s="31">
        <v>2019.11</v>
      </c>
      <c r="E939" s="131" t="s">
        <v>2047</v>
      </c>
      <c r="F939" s="33">
        <v>1502</v>
      </c>
      <c r="G939" s="33">
        <v>2247</v>
      </c>
      <c r="H939" s="102" t="s">
        <v>181</v>
      </c>
      <c r="I939" s="103" t="s">
        <v>235</v>
      </c>
      <c r="J939" s="50"/>
    </row>
    <row r="940" spans="1:10" s="5" customFormat="1" ht="28.5" customHeight="1" x14ac:dyDescent="0.2">
      <c r="A940" s="22">
        <f t="shared" si="29"/>
        <v>914</v>
      </c>
      <c r="B940" s="29" t="s">
        <v>2049</v>
      </c>
      <c r="C940" s="100" t="s">
        <v>2091</v>
      </c>
      <c r="D940" s="31">
        <v>2019.11</v>
      </c>
      <c r="E940" s="131" t="s">
        <v>2039</v>
      </c>
      <c r="F940" s="33">
        <v>3397</v>
      </c>
      <c r="G940" s="33">
        <v>7210</v>
      </c>
      <c r="H940" s="102" t="s">
        <v>181</v>
      </c>
      <c r="I940" s="103" t="s">
        <v>235</v>
      </c>
      <c r="J940" s="50" t="s">
        <v>2443</v>
      </c>
    </row>
    <row r="941" spans="1:10" s="5" customFormat="1" ht="28.5" customHeight="1" x14ac:dyDescent="0.2">
      <c r="A941" s="22">
        <f t="shared" si="29"/>
        <v>915</v>
      </c>
      <c r="B941" s="29" t="s">
        <v>2267</v>
      </c>
      <c r="C941" s="100" t="s">
        <v>2090</v>
      </c>
      <c r="D941" s="31">
        <v>2019.11</v>
      </c>
      <c r="E941" s="131" t="s">
        <v>2009</v>
      </c>
      <c r="F941" s="33">
        <v>3396</v>
      </c>
      <c r="G941" s="33">
        <v>5204</v>
      </c>
      <c r="H941" s="102" t="s">
        <v>181</v>
      </c>
      <c r="I941" s="103" t="s">
        <v>235</v>
      </c>
      <c r="J941" s="50"/>
    </row>
    <row r="942" spans="1:10" s="5" customFormat="1" ht="28.5" customHeight="1" x14ac:dyDescent="0.2">
      <c r="A942" s="22">
        <f t="shared" si="29"/>
        <v>916</v>
      </c>
      <c r="B942" s="29" t="s">
        <v>2061</v>
      </c>
      <c r="C942" s="100" t="s">
        <v>2134</v>
      </c>
      <c r="D942" s="29">
        <v>2019.12</v>
      </c>
      <c r="E942" s="131" t="s">
        <v>2062</v>
      </c>
      <c r="F942" s="33">
        <v>3415</v>
      </c>
      <c r="G942" s="33">
        <v>5859</v>
      </c>
      <c r="H942" s="102" t="s">
        <v>181</v>
      </c>
      <c r="I942" s="103" t="s">
        <v>235</v>
      </c>
      <c r="J942" s="49"/>
    </row>
    <row r="943" spans="1:10" s="5" customFormat="1" ht="28.5" customHeight="1" x14ac:dyDescent="0.2">
      <c r="A943" s="22">
        <f t="shared" si="29"/>
        <v>917</v>
      </c>
      <c r="B943" s="29" t="s">
        <v>2077</v>
      </c>
      <c r="C943" s="318" t="s">
        <v>2091</v>
      </c>
      <c r="D943" s="309">
        <v>2019.12</v>
      </c>
      <c r="E943" s="319" t="s">
        <v>1839</v>
      </c>
      <c r="F943" s="312">
        <v>5461</v>
      </c>
      <c r="G943" s="312">
        <v>9477</v>
      </c>
      <c r="H943" s="320" t="s">
        <v>181</v>
      </c>
      <c r="I943" s="322" t="s">
        <v>235</v>
      </c>
      <c r="J943" s="50"/>
    </row>
    <row r="944" spans="1:10" s="5" customFormat="1" ht="28.5" customHeight="1" x14ac:dyDescent="0.2">
      <c r="A944" s="22">
        <f t="shared" si="29"/>
        <v>918</v>
      </c>
      <c r="B944" s="315" t="s">
        <v>2084</v>
      </c>
      <c r="C944" s="108" t="s">
        <v>2091</v>
      </c>
      <c r="D944" s="59">
        <v>2020.1</v>
      </c>
      <c r="E944" s="109" t="s">
        <v>2082</v>
      </c>
      <c r="F944" s="63">
        <v>1156</v>
      </c>
      <c r="G944" s="63">
        <v>2327</v>
      </c>
      <c r="H944" s="111" t="s">
        <v>236</v>
      </c>
      <c r="I944" s="111" t="s">
        <v>235</v>
      </c>
      <c r="J944" s="50"/>
    </row>
    <row r="945" spans="1:10" s="5" customFormat="1" ht="28.5" customHeight="1" x14ac:dyDescent="0.2">
      <c r="A945" s="22">
        <f t="shared" si="29"/>
        <v>919</v>
      </c>
      <c r="B945" s="315" t="s">
        <v>2087</v>
      </c>
      <c r="C945" s="108" t="s">
        <v>2101</v>
      </c>
      <c r="D945" s="59">
        <v>2020.2</v>
      </c>
      <c r="E945" s="109" t="s">
        <v>1164</v>
      </c>
      <c r="F945" s="63">
        <v>3838</v>
      </c>
      <c r="G945" s="63">
        <v>6913</v>
      </c>
      <c r="H945" s="111" t="s">
        <v>2072</v>
      </c>
      <c r="I945" s="111" t="s">
        <v>235</v>
      </c>
      <c r="J945" s="50"/>
    </row>
    <row r="946" spans="1:10" s="5" customFormat="1" ht="28.5" customHeight="1" x14ac:dyDescent="0.2">
      <c r="A946" s="22">
        <f t="shared" si="29"/>
        <v>920</v>
      </c>
      <c r="B946" s="315" t="s">
        <v>2088</v>
      </c>
      <c r="C946" s="108" t="s">
        <v>2090</v>
      </c>
      <c r="D946" s="59">
        <v>2020.2</v>
      </c>
      <c r="E946" s="109" t="s">
        <v>2039</v>
      </c>
      <c r="F946" s="63">
        <v>24</v>
      </c>
      <c r="G946" s="63">
        <v>50</v>
      </c>
      <c r="H946" s="111" t="s">
        <v>1817</v>
      </c>
      <c r="I946" s="111" t="s">
        <v>1817</v>
      </c>
      <c r="J946" s="50"/>
    </row>
    <row r="947" spans="1:10" ht="27.75" customHeight="1" x14ac:dyDescent="0.2">
      <c r="A947" s="145">
        <f>ROW()-26</f>
        <v>921</v>
      </c>
      <c r="B947" s="316" t="s">
        <v>2358</v>
      </c>
      <c r="C947" s="108" t="s">
        <v>2359</v>
      </c>
      <c r="D947" s="59">
        <v>2020.5</v>
      </c>
      <c r="E947" s="109" t="s">
        <v>2360</v>
      </c>
      <c r="F947" s="63">
        <v>17</v>
      </c>
      <c r="G947" s="63">
        <v>38</v>
      </c>
      <c r="H947" s="111" t="s">
        <v>1817</v>
      </c>
      <c r="I947" s="111" t="s">
        <v>235</v>
      </c>
      <c r="J947" s="28"/>
    </row>
    <row r="948" spans="1:10" ht="27.75" customHeight="1" x14ac:dyDescent="0.2">
      <c r="A948" s="145">
        <f t="shared" ref="A948:A953" si="30">ROW()-26</f>
        <v>922</v>
      </c>
      <c r="B948" s="146" t="s">
        <v>2376</v>
      </c>
      <c r="C948" s="108" t="s">
        <v>2359</v>
      </c>
      <c r="D948" s="59">
        <v>2020.6</v>
      </c>
      <c r="E948" s="109" t="s">
        <v>2377</v>
      </c>
      <c r="F948" s="63">
        <v>4951</v>
      </c>
      <c r="G948" s="63">
        <v>7688</v>
      </c>
      <c r="H948" s="111" t="s">
        <v>181</v>
      </c>
      <c r="I948" s="111" t="s">
        <v>235</v>
      </c>
      <c r="J948" s="28" t="s">
        <v>2443</v>
      </c>
    </row>
    <row r="949" spans="1:10" ht="27.75" customHeight="1" x14ac:dyDescent="0.2">
      <c r="A949" s="145">
        <f t="shared" si="30"/>
        <v>923</v>
      </c>
      <c r="B949" s="146" t="s">
        <v>2378</v>
      </c>
      <c r="C949" s="108" t="s">
        <v>2359</v>
      </c>
      <c r="D949" s="59">
        <v>2020.6</v>
      </c>
      <c r="E949" s="109" t="s">
        <v>2379</v>
      </c>
      <c r="F949" s="63">
        <v>11351</v>
      </c>
      <c r="G949" s="63">
        <v>18727</v>
      </c>
      <c r="H949" s="111" t="s">
        <v>181</v>
      </c>
      <c r="I949" s="111" t="s">
        <v>235</v>
      </c>
      <c r="J949" s="28" t="s">
        <v>2443</v>
      </c>
    </row>
    <row r="950" spans="1:10" ht="27.75" customHeight="1" x14ac:dyDescent="0.2">
      <c r="A950" s="145">
        <f t="shared" si="30"/>
        <v>924</v>
      </c>
      <c r="B950" s="146" t="s">
        <v>2399</v>
      </c>
      <c r="C950" s="108" t="s">
        <v>2359</v>
      </c>
      <c r="D950" s="59">
        <v>2020.7</v>
      </c>
      <c r="E950" s="109" t="s">
        <v>2404</v>
      </c>
      <c r="F950" s="63">
        <v>2631</v>
      </c>
      <c r="G950" s="63">
        <v>4513</v>
      </c>
      <c r="H950" s="111" t="s">
        <v>181</v>
      </c>
      <c r="I950" s="111" t="s">
        <v>235</v>
      </c>
      <c r="J950" s="28" t="s">
        <v>2443</v>
      </c>
    </row>
    <row r="951" spans="1:10" ht="27.75" customHeight="1" x14ac:dyDescent="0.2">
      <c r="A951" s="145">
        <f t="shared" si="30"/>
        <v>925</v>
      </c>
      <c r="B951" s="146" t="s">
        <v>2401</v>
      </c>
      <c r="C951" s="108" t="s">
        <v>2359</v>
      </c>
      <c r="D951" s="59">
        <v>2020.7</v>
      </c>
      <c r="E951" s="109" t="s">
        <v>2402</v>
      </c>
      <c r="F951" s="63">
        <v>3756</v>
      </c>
      <c r="G951" s="63">
        <v>8105</v>
      </c>
      <c r="H951" s="111" t="s">
        <v>181</v>
      </c>
      <c r="I951" s="111" t="s">
        <v>235</v>
      </c>
      <c r="J951" s="28" t="s">
        <v>2443</v>
      </c>
    </row>
    <row r="952" spans="1:10" ht="27.75" customHeight="1" x14ac:dyDescent="0.2">
      <c r="A952" s="145">
        <f t="shared" si="30"/>
        <v>926</v>
      </c>
      <c r="B952" s="146" t="s">
        <v>2400</v>
      </c>
      <c r="C952" s="108" t="s">
        <v>2359</v>
      </c>
      <c r="D952" s="59">
        <v>2020.7</v>
      </c>
      <c r="E952" s="109" t="s">
        <v>2403</v>
      </c>
      <c r="F952" s="63">
        <v>2925</v>
      </c>
      <c r="G952" s="63">
        <v>5471</v>
      </c>
      <c r="H952" s="111" t="s">
        <v>181</v>
      </c>
      <c r="I952" s="111" t="s">
        <v>235</v>
      </c>
      <c r="J952" s="28"/>
    </row>
    <row r="953" spans="1:10" ht="27.75" customHeight="1" x14ac:dyDescent="0.2">
      <c r="A953" s="145">
        <f t="shared" si="30"/>
        <v>927</v>
      </c>
      <c r="B953" s="146" t="s">
        <v>2486</v>
      </c>
      <c r="C953" s="108" t="s">
        <v>2359</v>
      </c>
      <c r="D953" s="59" t="s">
        <v>2484</v>
      </c>
      <c r="E953" s="109" t="s">
        <v>2487</v>
      </c>
      <c r="F953" s="63">
        <v>2242</v>
      </c>
      <c r="G953" s="63">
        <v>4555</v>
      </c>
      <c r="H953" s="111" t="s">
        <v>2488</v>
      </c>
      <c r="I953" s="111" t="s">
        <v>235</v>
      </c>
      <c r="J953" s="28" t="s">
        <v>2443</v>
      </c>
    </row>
    <row r="954" spans="1:10" ht="28.5" customHeight="1" x14ac:dyDescent="0.2">
      <c r="A954" s="330" t="s">
        <v>48</v>
      </c>
      <c r="B954" s="331"/>
      <c r="C954" s="331"/>
      <c r="D954" s="331"/>
      <c r="E954" s="331"/>
      <c r="F954" s="331"/>
      <c r="G954" s="331"/>
      <c r="H954" s="331"/>
      <c r="I954" s="331"/>
      <c r="J954" s="332"/>
    </row>
    <row r="955" spans="1:10" ht="28.5" customHeight="1" x14ac:dyDescent="0.2">
      <c r="A955" s="22">
        <f>ROW()-27</f>
        <v>928</v>
      </c>
      <c r="B955" s="52" t="s">
        <v>88</v>
      </c>
      <c r="C955" s="52" t="s">
        <v>48</v>
      </c>
      <c r="D955" s="52">
        <v>2005.9</v>
      </c>
      <c r="E955" s="53" t="s">
        <v>903</v>
      </c>
      <c r="F955" s="54">
        <v>199</v>
      </c>
      <c r="G955" s="54">
        <v>332</v>
      </c>
      <c r="H955" s="55" t="s">
        <v>6</v>
      </c>
      <c r="I955" s="56" t="s">
        <v>235</v>
      </c>
      <c r="J955" s="28"/>
    </row>
    <row r="956" spans="1:10" ht="28.5" customHeight="1" x14ac:dyDescent="0.2">
      <c r="A956" s="22">
        <f t="shared" ref="A956:A968" si="31">ROW()-27</f>
        <v>929</v>
      </c>
      <c r="B956" s="52" t="s">
        <v>89</v>
      </c>
      <c r="C956" s="52" t="s">
        <v>48</v>
      </c>
      <c r="D956" s="52">
        <v>2005.9</v>
      </c>
      <c r="E956" s="53" t="s">
        <v>903</v>
      </c>
      <c r="F956" s="54">
        <v>338</v>
      </c>
      <c r="G956" s="54">
        <v>396</v>
      </c>
      <c r="H956" s="55" t="s">
        <v>6</v>
      </c>
      <c r="I956" s="56" t="s">
        <v>235</v>
      </c>
      <c r="J956" s="28"/>
    </row>
    <row r="957" spans="1:10" s="5" customFormat="1" ht="27.75" customHeight="1" x14ac:dyDescent="0.2">
      <c r="A957" s="22">
        <f t="shared" si="31"/>
        <v>930</v>
      </c>
      <c r="B957" s="52" t="s">
        <v>406</v>
      </c>
      <c r="C957" s="59" t="s">
        <v>2129</v>
      </c>
      <c r="D957" s="52">
        <v>2013.12</v>
      </c>
      <c r="E957" s="53" t="s">
        <v>945</v>
      </c>
      <c r="F957" s="54">
        <v>570</v>
      </c>
      <c r="G957" s="54">
        <v>1021</v>
      </c>
      <c r="H957" s="55" t="s">
        <v>402</v>
      </c>
      <c r="I957" s="56" t="s">
        <v>188</v>
      </c>
      <c r="J957" s="50"/>
    </row>
    <row r="958" spans="1:10" ht="28.5" customHeight="1" x14ac:dyDescent="0.2">
      <c r="A958" s="22">
        <f t="shared" si="31"/>
        <v>931</v>
      </c>
      <c r="B958" s="59" t="s">
        <v>2162</v>
      </c>
      <c r="C958" s="59" t="s">
        <v>48</v>
      </c>
      <c r="D958" s="59">
        <v>2015.8</v>
      </c>
      <c r="E958" s="62" t="s">
        <v>1080</v>
      </c>
      <c r="F958" s="63">
        <v>341</v>
      </c>
      <c r="G958" s="63">
        <v>719</v>
      </c>
      <c r="H958" s="64" t="s">
        <v>189</v>
      </c>
      <c r="I958" s="65" t="s">
        <v>235</v>
      </c>
      <c r="J958" s="50"/>
    </row>
    <row r="959" spans="1:10" ht="28.5" customHeight="1" x14ac:dyDescent="0.2">
      <c r="A959" s="22">
        <f t="shared" si="31"/>
        <v>932</v>
      </c>
      <c r="B959" s="59" t="s">
        <v>676</v>
      </c>
      <c r="C959" s="59" t="s">
        <v>48</v>
      </c>
      <c r="D959" s="59">
        <v>2016.7</v>
      </c>
      <c r="E959" s="62" t="s">
        <v>940</v>
      </c>
      <c r="F959" s="63">
        <v>437</v>
      </c>
      <c r="G959" s="63">
        <v>1007</v>
      </c>
      <c r="H959" s="64" t="s">
        <v>108</v>
      </c>
      <c r="I959" s="65" t="s">
        <v>235</v>
      </c>
      <c r="J959" s="50"/>
    </row>
    <row r="960" spans="1:10" ht="28.5" customHeight="1" x14ac:dyDescent="0.2">
      <c r="A960" s="22">
        <f t="shared" si="31"/>
        <v>933</v>
      </c>
      <c r="B960" s="59" t="s">
        <v>718</v>
      </c>
      <c r="C960" s="59" t="s">
        <v>48</v>
      </c>
      <c r="D960" s="59">
        <v>2016.9</v>
      </c>
      <c r="E960" s="62" t="s">
        <v>975</v>
      </c>
      <c r="F960" s="63">
        <v>584</v>
      </c>
      <c r="G960" s="63">
        <v>1034</v>
      </c>
      <c r="H960" s="64" t="s">
        <v>180</v>
      </c>
      <c r="I960" s="65" t="s">
        <v>235</v>
      </c>
      <c r="J960" s="50"/>
    </row>
    <row r="961" spans="1:10" s="5" customFormat="1" ht="27.75" customHeight="1" x14ac:dyDescent="0.2">
      <c r="A961" s="22">
        <f t="shared" si="31"/>
        <v>934</v>
      </c>
      <c r="B961" s="59" t="s">
        <v>768</v>
      </c>
      <c r="C961" s="59" t="s">
        <v>2203</v>
      </c>
      <c r="D961" s="59">
        <v>2016.12</v>
      </c>
      <c r="E961" s="62" t="s">
        <v>928</v>
      </c>
      <c r="F961" s="63">
        <v>399</v>
      </c>
      <c r="G961" s="63">
        <v>806</v>
      </c>
      <c r="H961" s="78" t="s">
        <v>189</v>
      </c>
      <c r="I961" s="79" t="s">
        <v>235</v>
      </c>
      <c r="J961" s="50"/>
    </row>
    <row r="962" spans="1:10" ht="28.5" customHeight="1" x14ac:dyDescent="0.2">
      <c r="A962" s="22">
        <f t="shared" si="31"/>
        <v>935</v>
      </c>
      <c r="B962" s="88" t="s">
        <v>2216</v>
      </c>
      <c r="C962" s="59" t="s">
        <v>48</v>
      </c>
      <c r="D962" s="59">
        <v>2017.4</v>
      </c>
      <c r="E962" s="62" t="s">
        <v>945</v>
      </c>
      <c r="F962" s="63">
        <v>588</v>
      </c>
      <c r="G962" s="63">
        <v>1378</v>
      </c>
      <c r="H962" s="64" t="s">
        <v>180</v>
      </c>
      <c r="I962" s="79" t="s">
        <v>235</v>
      </c>
      <c r="J962" s="50"/>
    </row>
    <row r="963" spans="1:10" ht="28.5" customHeight="1" x14ac:dyDescent="0.2">
      <c r="A963" s="22">
        <f t="shared" si="31"/>
        <v>936</v>
      </c>
      <c r="B963" s="88" t="s">
        <v>834</v>
      </c>
      <c r="C963" s="59" t="s">
        <v>48</v>
      </c>
      <c r="D963" s="59">
        <v>2017.6</v>
      </c>
      <c r="E963" s="62" t="s">
        <v>918</v>
      </c>
      <c r="F963" s="63">
        <v>595</v>
      </c>
      <c r="G963" s="63">
        <v>833</v>
      </c>
      <c r="H963" s="64" t="s">
        <v>826</v>
      </c>
      <c r="I963" s="65" t="s">
        <v>235</v>
      </c>
      <c r="J963" s="50"/>
    </row>
    <row r="964" spans="1:10" ht="28.5" customHeight="1" x14ac:dyDescent="0.2">
      <c r="A964" s="22">
        <f t="shared" si="31"/>
        <v>937</v>
      </c>
      <c r="B964" s="88" t="s">
        <v>2226</v>
      </c>
      <c r="C964" s="59" t="s">
        <v>48</v>
      </c>
      <c r="D964" s="59">
        <v>2017.7</v>
      </c>
      <c r="E964" s="62" t="s">
        <v>895</v>
      </c>
      <c r="F964" s="63">
        <v>823</v>
      </c>
      <c r="G964" s="63">
        <v>1503</v>
      </c>
      <c r="H964" s="64" t="s">
        <v>236</v>
      </c>
      <c r="I964" s="65" t="s">
        <v>235</v>
      </c>
      <c r="J964" s="50"/>
    </row>
    <row r="965" spans="1:10" ht="28.5" customHeight="1" x14ac:dyDescent="0.2">
      <c r="A965" s="22">
        <f t="shared" si="31"/>
        <v>938</v>
      </c>
      <c r="B965" s="88" t="s">
        <v>1742</v>
      </c>
      <c r="C965" s="108" t="s">
        <v>48</v>
      </c>
      <c r="D965" s="59">
        <v>2018.11</v>
      </c>
      <c r="E965" s="62" t="s">
        <v>654</v>
      </c>
      <c r="F965" s="106">
        <v>2265</v>
      </c>
      <c r="G965" s="106">
        <v>4114</v>
      </c>
      <c r="H965" s="111" t="s">
        <v>189</v>
      </c>
      <c r="I965" s="107" t="s">
        <v>188</v>
      </c>
      <c r="J965" s="50"/>
    </row>
    <row r="966" spans="1:10" ht="28.2" customHeight="1" x14ac:dyDescent="0.2">
      <c r="A966" s="22">
        <f t="shared" si="31"/>
        <v>939</v>
      </c>
      <c r="B966" s="59" t="s">
        <v>1864</v>
      </c>
      <c r="C966" s="108" t="s">
        <v>48</v>
      </c>
      <c r="D966" s="59">
        <v>2019.3</v>
      </c>
      <c r="E966" s="109" t="s">
        <v>1831</v>
      </c>
      <c r="F966" s="63">
        <v>632</v>
      </c>
      <c r="G966" s="63">
        <v>1247</v>
      </c>
      <c r="H966" s="111" t="s">
        <v>181</v>
      </c>
      <c r="I966" s="107" t="s">
        <v>1883</v>
      </c>
      <c r="J966" s="28" t="s">
        <v>2442</v>
      </c>
    </row>
    <row r="967" spans="1:10" ht="28.5" customHeight="1" x14ac:dyDescent="0.2">
      <c r="A967" s="22">
        <f t="shared" si="31"/>
        <v>940</v>
      </c>
      <c r="B967" s="59" t="s">
        <v>2000</v>
      </c>
      <c r="C967" s="108" t="s">
        <v>48</v>
      </c>
      <c r="D967" s="59">
        <v>2019.9</v>
      </c>
      <c r="E967" s="109" t="s">
        <v>2012</v>
      </c>
      <c r="F967" s="63">
        <v>888</v>
      </c>
      <c r="G967" s="63">
        <v>1670</v>
      </c>
      <c r="H967" s="111" t="s">
        <v>236</v>
      </c>
      <c r="I967" s="107" t="s">
        <v>235</v>
      </c>
      <c r="J967" s="28"/>
    </row>
    <row r="968" spans="1:10" ht="28.5" customHeight="1" x14ac:dyDescent="0.2">
      <c r="A968" s="22">
        <f t="shared" si="31"/>
        <v>941</v>
      </c>
      <c r="B968" s="52" t="s">
        <v>2499</v>
      </c>
      <c r="C968" s="52" t="s">
        <v>2500</v>
      </c>
      <c r="D968" s="52" t="s">
        <v>2484</v>
      </c>
      <c r="E968" s="53" t="s">
        <v>2501</v>
      </c>
      <c r="F968" s="54">
        <v>486</v>
      </c>
      <c r="G968" s="54">
        <v>1161</v>
      </c>
      <c r="H968" s="55" t="s">
        <v>236</v>
      </c>
      <c r="I968" s="201" t="s">
        <v>235</v>
      </c>
      <c r="J968" s="28" t="s">
        <v>2443</v>
      </c>
    </row>
    <row r="969" spans="1:10" s="5" customFormat="1" ht="28.5" customHeight="1" x14ac:dyDescent="0.2">
      <c r="A969" s="330" t="s">
        <v>2306</v>
      </c>
      <c r="B969" s="331"/>
      <c r="C969" s="331"/>
      <c r="D969" s="331"/>
      <c r="E969" s="331"/>
      <c r="F969" s="331"/>
      <c r="G969" s="331"/>
      <c r="H969" s="331"/>
      <c r="I969" s="331"/>
      <c r="J969" s="332"/>
    </row>
    <row r="970" spans="1:10" s="5" customFormat="1" ht="28.5" customHeight="1" x14ac:dyDescent="0.2">
      <c r="A970" s="22">
        <f>ROW()-28</f>
        <v>942</v>
      </c>
      <c r="B970" s="29" t="s">
        <v>196</v>
      </c>
      <c r="C970" s="29" t="s">
        <v>2098</v>
      </c>
      <c r="D970" s="29">
        <v>2009.4</v>
      </c>
      <c r="E970" s="32" t="s">
        <v>1261</v>
      </c>
      <c r="F970" s="33">
        <v>1918</v>
      </c>
      <c r="G970" s="33">
        <v>3655</v>
      </c>
      <c r="H970" s="274" t="s">
        <v>6</v>
      </c>
      <c r="I970" s="35" t="s">
        <v>235</v>
      </c>
      <c r="J970" s="61"/>
    </row>
    <row r="971" spans="1:10" ht="27.75" customHeight="1" x14ac:dyDescent="0.2">
      <c r="A971" s="22">
        <f t="shared" ref="A971:A1019" si="32">ROW()-28</f>
        <v>943</v>
      </c>
      <c r="B971" s="59" t="s">
        <v>262</v>
      </c>
      <c r="C971" s="59" t="s">
        <v>2105</v>
      </c>
      <c r="D971" s="59">
        <v>2010.9</v>
      </c>
      <c r="E971" s="62" t="s">
        <v>1135</v>
      </c>
      <c r="F971" s="63">
        <v>1600</v>
      </c>
      <c r="G971" s="63">
        <v>2923</v>
      </c>
      <c r="H971" s="64" t="s">
        <v>124</v>
      </c>
      <c r="I971" s="65" t="s">
        <v>235</v>
      </c>
      <c r="J971" s="50"/>
    </row>
    <row r="972" spans="1:10" s="5" customFormat="1" ht="28.5" customHeight="1" x14ac:dyDescent="0.2">
      <c r="A972" s="22">
        <f t="shared" si="32"/>
        <v>944</v>
      </c>
      <c r="B972" s="29" t="s">
        <v>343</v>
      </c>
      <c r="C972" s="29" t="s">
        <v>2106</v>
      </c>
      <c r="D972" s="31">
        <v>2010.1</v>
      </c>
      <c r="E972" s="32" t="s">
        <v>1234</v>
      </c>
      <c r="F972" s="33">
        <v>192</v>
      </c>
      <c r="G972" s="33">
        <v>336</v>
      </c>
      <c r="H972" s="34" t="s">
        <v>6</v>
      </c>
      <c r="I972" s="35" t="s">
        <v>235</v>
      </c>
      <c r="J972" s="61"/>
    </row>
    <row r="973" spans="1:10" s="5" customFormat="1" ht="28.5" customHeight="1" x14ac:dyDescent="0.2">
      <c r="A973" s="22">
        <f t="shared" si="32"/>
        <v>945</v>
      </c>
      <c r="B973" s="29" t="s">
        <v>314</v>
      </c>
      <c r="C973" s="29" t="s">
        <v>2108</v>
      </c>
      <c r="D973" s="29">
        <v>2010.12</v>
      </c>
      <c r="E973" s="32" t="s">
        <v>1239</v>
      </c>
      <c r="F973" s="33">
        <v>359</v>
      </c>
      <c r="G973" s="33">
        <v>432</v>
      </c>
      <c r="H973" s="102" t="s">
        <v>109</v>
      </c>
      <c r="I973" s="103" t="s">
        <v>235</v>
      </c>
      <c r="J973" s="61"/>
    </row>
    <row r="974" spans="1:10" s="5" customFormat="1" ht="28.5" customHeight="1" x14ac:dyDescent="0.2">
      <c r="A974" s="22">
        <f t="shared" si="32"/>
        <v>946</v>
      </c>
      <c r="B974" s="29" t="s">
        <v>179</v>
      </c>
      <c r="C974" s="29" t="s">
        <v>2098</v>
      </c>
      <c r="D974" s="29">
        <v>2011.3</v>
      </c>
      <c r="E974" s="32" t="s">
        <v>1234</v>
      </c>
      <c r="F974" s="33">
        <v>945</v>
      </c>
      <c r="G974" s="33">
        <v>1376</v>
      </c>
      <c r="H974" s="34" t="s">
        <v>6</v>
      </c>
      <c r="I974" s="35" t="s">
        <v>235</v>
      </c>
      <c r="J974" s="61"/>
    </row>
    <row r="975" spans="1:10" s="5" customFormat="1" ht="28.5" customHeight="1" x14ac:dyDescent="0.2">
      <c r="A975" s="22">
        <f t="shared" si="32"/>
        <v>947</v>
      </c>
      <c r="B975" s="29" t="s">
        <v>272</v>
      </c>
      <c r="C975" s="29" t="s">
        <v>2098</v>
      </c>
      <c r="D975" s="29">
        <v>2011.7</v>
      </c>
      <c r="E975" s="32" t="s">
        <v>1179</v>
      </c>
      <c r="F975" s="33">
        <v>418</v>
      </c>
      <c r="G975" s="33">
        <v>649</v>
      </c>
      <c r="H975" s="34" t="s">
        <v>109</v>
      </c>
      <c r="I975" s="35" t="s">
        <v>235</v>
      </c>
      <c r="J975" s="61"/>
    </row>
    <row r="976" spans="1:10" s="5" customFormat="1" ht="28.5" customHeight="1" x14ac:dyDescent="0.2">
      <c r="A976" s="22">
        <f t="shared" si="32"/>
        <v>948</v>
      </c>
      <c r="B976" s="37" t="s">
        <v>1332</v>
      </c>
      <c r="C976" s="37" t="s">
        <v>2098</v>
      </c>
      <c r="D976" s="37">
        <v>2011.9</v>
      </c>
      <c r="E976" s="207" t="s">
        <v>1184</v>
      </c>
      <c r="F976" s="208">
        <v>1194</v>
      </c>
      <c r="G976" s="208">
        <v>1937</v>
      </c>
      <c r="H976" s="209" t="s">
        <v>109</v>
      </c>
      <c r="I976" s="210" t="s">
        <v>235</v>
      </c>
      <c r="J976" s="61"/>
    </row>
    <row r="977" spans="1:10" s="5" customFormat="1" ht="28.5" customHeight="1" x14ac:dyDescent="0.2">
      <c r="A977" s="22">
        <f t="shared" si="32"/>
        <v>949</v>
      </c>
      <c r="B977" s="44" t="s">
        <v>191</v>
      </c>
      <c r="C977" s="44" t="s">
        <v>2098</v>
      </c>
      <c r="D977" s="44">
        <v>2011.12</v>
      </c>
      <c r="E977" s="212" t="s">
        <v>930</v>
      </c>
      <c r="F977" s="128">
        <v>384</v>
      </c>
      <c r="G977" s="128">
        <v>842</v>
      </c>
      <c r="H977" s="272" t="s">
        <v>189</v>
      </c>
      <c r="I977" s="273" t="s">
        <v>235</v>
      </c>
      <c r="J977" s="61"/>
    </row>
    <row r="978" spans="1:10" s="5" customFormat="1" ht="28.5" customHeight="1" x14ac:dyDescent="0.2">
      <c r="A978" s="22">
        <f t="shared" si="32"/>
        <v>950</v>
      </c>
      <c r="B978" s="29" t="s">
        <v>206</v>
      </c>
      <c r="C978" s="29" t="s">
        <v>2108</v>
      </c>
      <c r="D978" s="29">
        <v>2012.6</v>
      </c>
      <c r="E978" s="32" t="s">
        <v>939</v>
      </c>
      <c r="F978" s="33">
        <v>775</v>
      </c>
      <c r="G978" s="33">
        <v>1647</v>
      </c>
      <c r="H978" s="34" t="s">
        <v>204</v>
      </c>
      <c r="I978" s="35" t="s">
        <v>235</v>
      </c>
      <c r="J978" s="61"/>
    </row>
    <row r="979" spans="1:10" s="5" customFormat="1" ht="28.5" customHeight="1" x14ac:dyDescent="0.2">
      <c r="A979" s="22">
        <f t="shared" si="32"/>
        <v>951</v>
      </c>
      <c r="B979" s="29" t="s">
        <v>2120</v>
      </c>
      <c r="C979" s="29" t="s">
        <v>2098</v>
      </c>
      <c r="D979" s="29">
        <v>2012.8</v>
      </c>
      <c r="E979" s="32" t="s">
        <v>1153</v>
      </c>
      <c r="F979" s="33">
        <v>2828</v>
      </c>
      <c r="G979" s="33">
        <v>6965</v>
      </c>
      <c r="H979" s="34" t="s">
        <v>204</v>
      </c>
      <c r="I979" s="35" t="s">
        <v>235</v>
      </c>
      <c r="J979" s="61"/>
    </row>
    <row r="980" spans="1:10" s="5" customFormat="1" ht="28.5" customHeight="1" x14ac:dyDescent="0.2">
      <c r="A980" s="22">
        <f t="shared" si="32"/>
        <v>952</v>
      </c>
      <c r="B980" s="29" t="s">
        <v>328</v>
      </c>
      <c r="C980" s="29" t="s">
        <v>2098</v>
      </c>
      <c r="D980" s="29">
        <v>2013.2</v>
      </c>
      <c r="E980" s="32" t="s">
        <v>1171</v>
      </c>
      <c r="F980" s="33">
        <v>1197</v>
      </c>
      <c r="G980" s="33">
        <v>2423</v>
      </c>
      <c r="H980" s="34" t="s">
        <v>109</v>
      </c>
      <c r="I980" s="35" t="s">
        <v>235</v>
      </c>
      <c r="J980" s="61"/>
    </row>
    <row r="981" spans="1:10" s="5" customFormat="1" ht="28.5" customHeight="1" x14ac:dyDescent="0.2">
      <c r="A981" s="22">
        <f t="shared" si="32"/>
        <v>953</v>
      </c>
      <c r="B981" s="29" t="s">
        <v>368</v>
      </c>
      <c r="C981" s="29" t="s">
        <v>2098</v>
      </c>
      <c r="D981" s="29">
        <v>2013.9</v>
      </c>
      <c r="E981" s="32" t="s">
        <v>1146</v>
      </c>
      <c r="F981" s="33">
        <v>431</v>
      </c>
      <c r="G981" s="33">
        <v>978</v>
      </c>
      <c r="H981" s="34" t="s">
        <v>189</v>
      </c>
      <c r="I981" s="35" t="s">
        <v>235</v>
      </c>
      <c r="J981" s="61"/>
    </row>
    <row r="982" spans="1:10" s="5" customFormat="1" ht="28.5" customHeight="1" x14ac:dyDescent="0.2">
      <c r="A982" s="22">
        <f t="shared" si="32"/>
        <v>954</v>
      </c>
      <c r="B982" s="29" t="s">
        <v>373</v>
      </c>
      <c r="C982" s="29" t="s">
        <v>2098</v>
      </c>
      <c r="D982" s="29">
        <v>2013.9</v>
      </c>
      <c r="E982" s="32" t="s">
        <v>1046</v>
      </c>
      <c r="F982" s="33">
        <v>795</v>
      </c>
      <c r="G982" s="33">
        <v>1798</v>
      </c>
      <c r="H982" s="34" t="s">
        <v>109</v>
      </c>
      <c r="I982" s="35" t="s">
        <v>235</v>
      </c>
      <c r="J982" s="61"/>
    </row>
    <row r="983" spans="1:10" s="5" customFormat="1" ht="28.5" customHeight="1" x14ac:dyDescent="0.2">
      <c r="A983" s="22">
        <f t="shared" si="32"/>
        <v>955</v>
      </c>
      <c r="B983" s="29" t="s">
        <v>374</v>
      </c>
      <c r="C983" s="29" t="s">
        <v>2098</v>
      </c>
      <c r="D983" s="29">
        <v>2013.9</v>
      </c>
      <c r="E983" s="32" t="s">
        <v>1046</v>
      </c>
      <c r="F983" s="33">
        <v>1421</v>
      </c>
      <c r="G983" s="33">
        <v>2446</v>
      </c>
      <c r="H983" s="34" t="s">
        <v>109</v>
      </c>
      <c r="I983" s="35" t="s">
        <v>235</v>
      </c>
      <c r="J983" s="61"/>
    </row>
    <row r="984" spans="1:10" s="5" customFormat="1" ht="28.5" customHeight="1" x14ac:dyDescent="0.2">
      <c r="A984" s="22">
        <f t="shared" si="32"/>
        <v>956</v>
      </c>
      <c r="B984" s="29" t="s">
        <v>375</v>
      </c>
      <c r="C984" s="29" t="s">
        <v>2098</v>
      </c>
      <c r="D984" s="29">
        <v>2013.9</v>
      </c>
      <c r="E984" s="32" t="s">
        <v>1147</v>
      </c>
      <c r="F984" s="33">
        <v>3874</v>
      </c>
      <c r="G984" s="33">
        <v>6835</v>
      </c>
      <c r="H984" s="34" t="s">
        <v>189</v>
      </c>
      <c r="I984" s="35" t="s">
        <v>235</v>
      </c>
      <c r="J984" s="61"/>
    </row>
    <row r="985" spans="1:10" s="5" customFormat="1" ht="28.5" customHeight="1" x14ac:dyDescent="0.2">
      <c r="A985" s="22">
        <f t="shared" si="32"/>
        <v>957</v>
      </c>
      <c r="B985" s="29" t="s">
        <v>422</v>
      </c>
      <c r="C985" s="29" t="s">
        <v>2098</v>
      </c>
      <c r="D985" s="29">
        <v>2014.3</v>
      </c>
      <c r="E985" s="57" t="s">
        <v>1321</v>
      </c>
      <c r="F985" s="33">
        <v>743</v>
      </c>
      <c r="G985" s="33">
        <v>1550</v>
      </c>
      <c r="H985" s="34" t="s">
        <v>109</v>
      </c>
      <c r="I985" s="35" t="s">
        <v>235</v>
      </c>
      <c r="J985" s="50" t="s">
        <v>2441</v>
      </c>
    </row>
    <row r="986" spans="1:10" s="5" customFormat="1" ht="28.5" customHeight="1" x14ac:dyDescent="0.2">
      <c r="A986" s="22">
        <f t="shared" si="32"/>
        <v>958</v>
      </c>
      <c r="B986" s="29" t="s">
        <v>454</v>
      </c>
      <c r="C986" s="29" t="s">
        <v>2098</v>
      </c>
      <c r="D986" s="29">
        <v>2014.7</v>
      </c>
      <c r="E986" s="32" t="s">
        <v>1056</v>
      </c>
      <c r="F986" s="33">
        <v>1260</v>
      </c>
      <c r="G986" s="33">
        <v>2100</v>
      </c>
      <c r="H986" s="34" t="s">
        <v>109</v>
      </c>
      <c r="I986" s="35" t="s">
        <v>235</v>
      </c>
      <c r="J986" s="50"/>
    </row>
    <row r="987" spans="1:10" s="5" customFormat="1" ht="28.5" customHeight="1" x14ac:dyDescent="0.2">
      <c r="A987" s="22">
        <f t="shared" si="32"/>
        <v>959</v>
      </c>
      <c r="B987" s="29" t="s">
        <v>457</v>
      </c>
      <c r="C987" s="29" t="s">
        <v>2098</v>
      </c>
      <c r="D987" s="29">
        <v>2014.7</v>
      </c>
      <c r="E987" s="32" t="s">
        <v>1131</v>
      </c>
      <c r="F987" s="33">
        <v>333</v>
      </c>
      <c r="G987" s="33">
        <v>432</v>
      </c>
      <c r="H987" s="34" t="s">
        <v>109</v>
      </c>
      <c r="I987" s="35" t="s">
        <v>235</v>
      </c>
      <c r="J987" s="50"/>
    </row>
    <row r="988" spans="1:10" s="5" customFormat="1" ht="28.5" customHeight="1" x14ac:dyDescent="0.2">
      <c r="A988" s="22">
        <f t="shared" si="32"/>
        <v>960</v>
      </c>
      <c r="B988" s="29" t="s">
        <v>474</v>
      </c>
      <c r="C988" s="29" t="s">
        <v>2098</v>
      </c>
      <c r="D988" s="29">
        <v>2014.7</v>
      </c>
      <c r="E988" s="32" t="s">
        <v>1132</v>
      </c>
      <c r="F988" s="33">
        <v>516</v>
      </c>
      <c r="G988" s="33">
        <v>1126</v>
      </c>
      <c r="H988" s="34" t="s">
        <v>189</v>
      </c>
      <c r="I988" s="35" t="s">
        <v>235</v>
      </c>
      <c r="J988" s="50"/>
    </row>
    <row r="989" spans="1:10" s="5" customFormat="1" ht="28.5" customHeight="1" x14ac:dyDescent="0.2">
      <c r="A989" s="22">
        <f t="shared" si="32"/>
        <v>961</v>
      </c>
      <c r="B989" s="29" t="s">
        <v>489</v>
      </c>
      <c r="C989" s="29" t="s">
        <v>2098</v>
      </c>
      <c r="D989" s="29">
        <v>2014.9</v>
      </c>
      <c r="E989" s="32" t="s">
        <v>1022</v>
      </c>
      <c r="F989" s="33">
        <v>360</v>
      </c>
      <c r="G989" s="33">
        <v>774</v>
      </c>
      <c r="H989" s="34" t="s">
        <v>109</v>
      </c>
      <c r="I989" s="35" t="s">
        <v>235</v>
      </c>
      <c r="J989" s="50"/>
    </row>
    <row r="990" spans="1:10" s="5" customFormat="1" ht="28.5" customHeight="1" x14ac:dyDescent="0.2">
      <c r="A990" s="22">
        <f t="shared" si="32"/>
        <v>962</v>
      </c>
      <c r="B990" s="29" t="s">
        <v>2149</v>
      </c>
      <c r="C990" s="29" t="s">
        <v>2098</v>
      </c>
      <c r="D990" s="29">
        <v>2015.3</v>
      </c>
      <c r="E990" s="32" t="s">
        <v>1051</v>
      </c>
      <c r="F990" s="33">
        <v>2710</v>
      </c>
      <c r="G990" s="33">
        <v>414</v>
      </c>
      <c r="H990" s="34" t="s">
        <v>109</v>
      </c>
      <c r="I990" s="35" t="s">
        <v>235</v>
      </c>
      <c r="J990" s="50"/>
    </row>
    <row r="991" spans="1:10" s="5" customFormat="1" ht="28.5" customHeight="1" x14ac:dyDescent="0.2">
      <c r="A991" s="22">
        <f t="shared" si="32"/>
        <v>963</v>
      </c>
      <c r="B991" s="29" t="s">
        <v>2158</v>
      </c>
      <c r="C991" s="29" t="s">
        <v>2108</v>
      </c>
      <c r="D991" s="29">
        <v>2015.7</v>
      </c>
      <c r="E991" s="32" t="s">
        <v>1071</v>
      </c>
      <c r="F991" s="33">
        <v>1168</v>
      </c>
      <c r="G991" s="33">
        <v>1228</v>
      </c>
      <c r="H991" s="34" t="s">
        <v>109</v>
      </c>
      <c r="I991" s="35" t="s">
        <v>235</v>
      </c>
      <c r="J991" s="50"/>
    </row>
    <row r="992" spans="1:10" s="5" customFormat="1" ht="28.5" customHeight="1" x14ac:dyDescent="0.2">
      <c r="A992" s="22">
        <f t="shared" si="32"/>
        <v>964</v>
      </c>
      <c r="B992" s="29" t="s">
        <v>2165</v>
      </c>
      <c r="C992" s="29" t="s">
        <v>2098</v>
      </c>
      <c r="D992" s="29">
        <v>2015.8</v>
      </c>
      <c r="E992" s="32" t="s">
        <v>1086</v>
      </c>
      <c r="F992" s="33">
        <v>561</v>
      </c>
      <c r="G992" s="33">
        <v>841</v>
      </c>
      <c r="H992" s="34" t="s">
        <v>109</v>
      </c>
      <c r="I992" s="35" t="s">
        <v>235</v>
      </c>
      <c r="J992" s="50"/>
    </row>
    <row r="993" spans="1:10" s="5" customFormat="1" ht="28.5" customHeight="1" x14ac:dyDescent="0.2">
      <c r="A993" s="22">
        <f t="shared" si="32"/>
        <v>965</v>
      </c>
      <c r="B993" s="29" t="s">
        <v>616</v>
      </c>
      <c r="C993" s="29" t="s">
        <v>2098</v>
      </c>
      <c r="D993" s="29">
        <v>2015.11</v>
      </c>
      <c r="E993" s="32" t="s">
        <v>948</v>
      </c>
      <c r="F993" s="33">
        <v>669</v>
      </c>
      <c r="G993" s="33">
        <v>1141</v>
      </c>
      <c r="H993" s="34" t="s">
        <v>109</v>
      </c>
      <c r="I993" s="35" t="s">
        <v>235</v>
      </c>
      <c r="J993" s="50"/>
    </row>
    <row r="994" spans="1:10" ht="27.75" customHeight="1" x14ac:dyDescent="0.2">
      <c r="A994" s="22">
        <f t="shared" si="32"/>
        <v>966</v>
      </c>
      <c r="B994" s="59" t="s">
        <v>636</v>
      </c>
      <c r="C994" s="59" t="s">
        <v>2313</v>
      </c>
      <c r="D994" s="59">
        <v>2016.3</v>
      </c>
      <c r="E994" s="62" t="s">
        <v>1044</v>
      </c>
      <c r="F994" s="63">
        <v>247</v>
      </c>
      <c r="G994" s="63">
        <v>404</v>
      </c>
      <c r="H994" s="64" t="s">
        <v>109</v>
      </c>
      <c r="I994" s="65" t="s">
        <v>235</v>
      </c>
      <c r="J994" s="49" t="s">
        <v>2444</v>
      </c>
    </row>
    <row r="995" spans="1:10" ht="27.75" customHeight="1" x14ac:dyDescent="0.2">
      <c r="A995" s="22">
        <f t="shared" si="32"/>
        <v>967</v>
      </c>
      <c r="B995" s="59" t="s">
        <v>2184</v>
      </c>
      <c r="C995" s="59" t="s">
        <v>2185</v>
      </c>
      <c r="D995" s="59">
        <v>2016.5</v>
      </c>
      <c r="E995" s="62" t="s">
        <v>948</v>
      </c>
      <c r="F995" s="63">
        <v>1496</v>
      </c>
      <c r="G995" s="63">
        <v>3711</v>
      </c>
      <c r="H995" s="64" t="s">
        <v>108</v>
      </c>
      <c r="I995" s="65" t="s">
        <v>235</v>
      </c>
      <c r="J995" s="50"/>
    </row>
    <row r="996" spans="1:10" s="5" customFormat="1" ht="28.5" customHeight="1" x14ac:dyDescent="0.2">
      <c r="A996" s="22">
        <f t="shared" si="32"/>
        <v>968</v>
      </c>
      <c r="B996" s="29" t="s">
        <v>673</v>
      </c>
      <c r="C996" s="29" t="s">
        <v>2098</v>
      </c>
      <c r="D996" s="29">
        <v>2016.6</v>
      </c>
      <c r="E996" s="32" t="s">
        <v>1007</v>
      </c>
      <c r="F996" s="33">
        <v>430</v>
      </c>
      <c r="G996" s="33">
        <v>424</v>
      </c>
      <c r="H996" s="34" t="s">
        <v>109</v>
      </c>
      <c r="I996" s="35" t="s">
        <v>235</v>
      </c>
      <c r="J996" s="49"/>
    </row>
    <row r="997" spans="1:10" s="5" customFormat="1" ht="28.5" customHeight="1" x14ac:dyDescent="0.2">
      <c r="A997" s="22">
        <f t="shared" si="32"/>
        <v>969</v>
      </c>
      <c r="B997" s="29" t="s">
        <v>685</v>
      </c>
      <c r="C997" s="29" t="s">
        <v>2098</v>
      </c>
      <c r="D997" s="29">
        <v>2016.7</v>
      </c>
      <c r="E997" s="32" t="s">
        <v>1014</v>
      </c>
      <c r="F997" s="33">
        <v>874</v>
      </c>
      <c r="G997" s="33">
        <v>1681</v>
      </c>
      <c r="H997" s="34" t="s">
        <v>109</v>
      </c>
      <c r="I997" s="35" t="s">
        <v>235</v>
      </c>
      <c r="J997" s="50"/>
    </row>
    <row r="998" spans="1:10" s="5" customFormat="1" ht="28.5" customHeight="1" x14ac:dyDescent="0.2">
      <c r="A998" s="22">
        <f t="shared" si="32"/>
        <v>970</v>
      </c>
      <c r="B998" s="29" t="s">
        <v>690</v>
      </c>
      <c r="C998" s="29" t="s">
        <v>2098</v>
      </c>
      <c r="D998" s="29">
        <v>2016.8</v>
      </c>
      <c r="E998" s="32" t="s">
        <v>961</v>
      </c>
      <c r="F998" s="33">
        <v>1053</v>
      </c>
      <c r="G998" s="33">
        <v>2091</v>
      </c>
      <c r="H998" s="34" t="s">
        <v>109</v>
      </c>
      <c r="I998" s="35" t="s">
        <v>235</v>
      </c>
      <c r="J998" s="50"/>
    </row>
    <row r="999" spans="1:10" s="5" customFormat="1" ht="28.5" customHeight="1" x14ac:dyDescent="0.2">
      <c r="A999" s="22">
        <f t="shared" si="32"/>
        <v>971</v>
      </c>
      <c r="B999" s="29" t="s">
        <v>744</v>
      </c>
      <c r="C999" s="29" t="s">
        <v>2098</v>
      </c>
      <c r="D999" s="31">
        <v>2016.1</v>
      </c>
      <c r="E999" s="32" t="s">
        <v>988</v>
      </c>
      <c r="F999" s="33">
        <v>899</v>
      </c>
      <c r="G999" s="33">
        <v>1724</v>
      </c>
      <c r="H999" s="34" t="s">
        <v>180</v>
      </c>
      <c r="I999" s="35" t="s">
        <v>235</v>
      </c>
      <c r="J999" s="50"/>
    </row>
    <row r="1000" spans="1:10" ht="27.75" customHeight="1" x14ac:dyDescent="0.2">
      <c r="A1000" s="22">
        <f t="shared" si="32"/>
        <v>972</v>
      </c>
      <c r="B1000" s="59" t="s">
        <v>784</v>
      </c>
      <c r="C1000" s="59" t="s">
        <v>2205</v>
      </c>
      <c r="D1000" s="59">
        <v>2016.12</v>
      </c>
      <c r="E1000" s="62" t="s">
        <v>933</v>
      </c>
      <c r="F1000" s="63">
        <v>2105</v>
      </c>
      <c r="G1000" s="63">
        <v>5035</v>
      </c>
      <c r="H1000" s="64" t="s">
        <v>180</v>
      </c>
      <c r="I1000" s="79" t="s">
        <v>235</v>
      </c>
      <c r="J1000" s="50"/>
    </row>
    <row r="1001" spans="1:10" s="5" customFormat="1" ht="28.5" customHeight="1" x14ac:dyDescent="0.2">
      <c r="A1001" s="22">
        <f t="shared" si="32"/>
        <v>973</v>
      </c>
      <c r="B1001" s="29" t="s">
        <v>2208</v>
      </c>
      <c r="C1001" s="29" t="s">
        <v>2098</v>
      </c>
      <c r="D1001" s="29">
        <v>2017.2</v>
      </c>
      <c r="E1001" s="32" t="s">
        <v>928</v>
      </c>
      <c r="F1001" s="87">
        <v>1208</v>
      </c>
      <c r="G1001" s="33">
        <v>2910</v>
      </c>
      <c r="H1001" s="34" t="s">
        <v>180</v>
      </c>
      <c r="I1001" s="73" t="s">
        <v>235</v>
      </c>
      <c r="J1001" s="50"/>
    </row>
    <row r="1002" spans="1:10" ht="27.75" customHeight="1" x14ac:dyDescent="0.2">
      <c r="A1002" s="22">
        <f t="shared" si="32"/>
        <v>974</v>
      </c>
      <c r="B1002" s="115" t="s">
        <v>2217</v>
      </c>
      <c r="C1002" s="59" t="s">
        <v>2218</v>
      </c>
      <c r="D1002" s="59">
        <v>2017.4</v>
      </c>
      <c r="E1002" s="62" t="s">
        <v>948</v>
      </c>
      <c r="F1002" s="84">
        <v>2307</v>
      </c>
      <c r="G1002" s="84">
        <v>4485</v>
      </c>
      <c r="H1002" s="85" t="s">
        <v>109</v>
      </c>
      <c r="I1002" s="86" t="s">
        <v>235</v>
      </c>
      <c r="J1002" s="50"/>
    </row>
    <row r="1003" spans="1:10" ht="27.75" customHeight="1" x14ac:dyDescent="0.2">
      <c r="A1003" s="22">
        <f t="shared" si="32"/>
        <v>975</v>
      </c>
      <c r="B1003" s="59" t="s">
        <v>831</v>
      </c>
      <c r="C1003" s="159" t="s">
        <v>2105</v>
      </c>
      <c r="D1003" s="59">
        <v>2017.5</v>
      </c>
      <c r="E1003" s="68" t="s">
        <v>907</v>
      </c>
      <c r="F1003" s="63">
        <v>2191</v>
      </c>
      <c r="G1003" s="63">
        <v>4156</v>
      </c>
      <c r="H1003" s="64" t="s">
        <v>109</v>
      </c>
      <c r="I1003" s="79" t="s">
        <v>235</v>
      </c>
      <c r="J1003" s="50"/>
    </row>
    <row r="1004" spans="1:10" s="5" customFormat="1" ht="28.5" customHeight="1" x14ac:dyDescent="0.2">
      <c r="A1004" s="22">
        <f t="shared" si="32"/>
        <v>976</v>
      </c>
      <c r="B1004" s="89" t="s">
        <v>848</v>
      </c>
      <c r="C1004" s="29" t="s">
        <v>2098</v>
      </c>
      <c r="D1004" s="29">
        <v>2017.6</v>
      </c>
      <c r="E1004" s="32" t="s">
        <v>889</v>
      </c>
      <c r="F1004" s="33">
        <v>2680</v>
      </c>
      <c r="G1004" s="33">
        <v>5541</v>
      </c>
      <c r="H1004" s="34" t="s">
        <v>180</v>
      </c>
      <c r="I1004" s="35" t="s">
        <v>235</v>
      </c>
      <c r="J1004" s="50"/>
    </row>
    <row r="1005" spans="1:10" s="5" customFormat="1" ht="28.5" customHeight="1" x14ac:dyDescent="0.2">
      <c r="A1005" s="22">
        <f t="shared" si="32"/>
        <v>977</v>
      </c>
      <c r="B1005" s="89" t="s">
        <v>2222</v>
      </c>
      <c r="C1005" s="29" t="s">
        <v>2098</v>
      </c>
      <c r="D1005" s="29">
        <v>2017.6</v>
      </c>
      <c r="E1005" s="32" t="s">
        <v>906</v>
      </c>
      <c r="F1005" s="33">
        <v>311</v>
      </c>
      <c r="G1005" s="33">
        <v>688</v>
      </c>
      <c r="H1005" s="34" t="s">
        <v>180</v>
      </c>
      <c r="I1005" s="73" t="s">
        <v>235</v>
      </c>
      <c r="J1005" s="50" t="s">
        <v>2441</v>
      </c>
    </row>
    <row r="1006" spans="1:10" s="5" customFormat="1" ht="28.5" customHeight="1" x14ac:dyDescent="0.2">
      <c r="A1006" s="22">
        <f t="shared" si="32"/>
        <v>978</v>
      </c>
      <c r="B1006" s="89" t="s">
        <v>1407</v>
      </c>
      <c r="C1006" s="29" t="s">
        <v>2098</v>
      </c>
      <c r="D1006" s="29">
        <v>2017.11</v>
      </c>
      <c r="E1006" s="32" t="s">
        <v>940</v>
      </c>
      <c r="F1006" s="33">
        <v>483</v>
      </c>
      <c r="G1006" s="33">
        <v>1019</v>
      </c>
      <c r="H1006" s="34" t="s">
        <v>180</v>
      </c>
      <c r="I1006" s="35" t="s">
        <v>235</v>
      </c>
      <c r="J1006" s="50"/>
    </row>
    <row r="1007" spans="1:10" s="5" customFormat="1" ht="28.5" customHeight="1" x14ac:dyDescent="0.2">
      <c r="A1007" s="22">
        <f t="shared" si="32"/>
        <v>979</v>
      </c>
      <c r="B1007" s="89" t="s">
        <v>1410</v>
      </c>
      <c r="C1007" s="29" t="s">
        <v>2098</v>
      </c>
      <c r="D1007" s="29">
        <v>2017.11</v>
      </c>
      <c r="E1007" s="32" t="s">
        <v>1180</v>
      </c>
      <c r="F1007" s="33">
        <v>1953</v>
      </c>
      <c r="G1007" s="33">
        <v>2007</v>
      </c>
      <c r="H1007" s="34" t="s">
        <v>108</v>
      </c>
      <c r="I1007" s="35" t="s">
        <v>235</v>
      </c>
      <c r="J1007" s="50"/>
    </row>
    <row r="1008" spans="1:10" ht="27.75" customHeight="1" x14ac:dyDescent="0.2">
      <c r="A1008" s="22">
        <f t="shared" si="32"/>
        <v>980</v>
      </c>
      <c r="B1008" s="88" t="s">
        <v>1567</v>
      </c>
      <c r="C1008" s="59" t="s">
        <v>2218</v>
      </c>
      <c r="D1008" s="59">
        <v>2018.5</v>
      </c>
      <c r="E1008" s="62" t="s">
        <v>880</v>
      </c>
      <c r="F1008" s="63">
        <v>1006</v>
      </c>
      <c r="G1008" s="63">
        <v>2349</v>
      </c>
      <c r="H1008" s="64" t="s">
        <v>189</v>
      </c>
      <c r="I1008" s="65" t="s">
        <v>188</v>
      </c>
      <c r="J1008" s="50"/>
    </row>
    <row r="1009" spans="1:10" s="5" customFormat="1" ht="28.5" customHeight="1" x14ac:dyDescent="0.2">
      <c r="A1009" s="22">
        <f t="shared" si="32"/>
        <v>981</v>
      </c>
      <c r="B1009" s="29" t="s">
        <v>1787</v>
      </c>
      <c r="C1009" s="100" t="s">
        <v>2098</v>
      </c>
      <c r="D1009" s="29">
        <v>2018.12</v>
      </c>
      <c r="E1009" s="131" t="s">
        <v>976</v>
      </c>
      <c r="F1009" s="33">
        <v>362</v>
      </c>
      <c r="G1009" s="33">
        <v>737</v>
      </c>
      <c r="H1009" s="102" t="s">
        <v>109</v>
      </c>
      <c r="I1009" s="103" t="s">
        <v>188</v>
      </c>
      <c r="J1009" s="50" t="s">
        <v>2442</v>
      </c>
    </row>
    <row r="1010" spans="1:10" s="5" customFormat="1" ht="28.5" customHeight="1" x14ac:dyDescent="0.2">
      <c r="A1010" s="22">
        <f t="shared" si="32"/>
        <v>982</v>
      </c>
      <c r="B1010" s="29" t="s">
        <v>2250</v>
      </c>
      <c r="C1010" s="100" t="s">
        <v>2098</v>
      </c>
      <c r="D1010" s="29">
        <v>2019.3</v>
      </c>
      <c r="E1010" s="131" t="s">
        <v>1876</v>
      </c>
      <c r="F1010" s="33">
        <v>625</v>
      </c>
      <c r="G1010" s="33">
        <v>1269</v>
      </c>
      <c r="H1010" s="102" t="s">
        <v>1869</v>
      </c>
      <c r="I1010" s="103" t="s">
        <v>146</v>
      </c>
      <c r="J1010" s="50" t="s">
        <v>2442</v>
      </c>
    </row>
    <row r="1011" spans="1:10" s="5" customFormat="1" ht="28.5" customHeight="1" x14ac:dyDescent="0.2">
      <c r="A1011" s="22">
        <f t="shared" si="32"/>
        <v>983</v>
      </c>
      <c r="B1011" s="29" t="s">
        <v>1895</v>
      </c>
      <c r="C1011" s="100" t="s">
        <v>2098</v>
      </c>
      <c r="D1011" s="29">
        <v>2019.4</v>
      </c>
      <c r="E1011" s="131" t="s">
        <v>1906</v>
      </c>
      <c r="F1011" s="33">
        <v>865</v>
      </c>
      <c r="G1011" s="33">
        <v>1787</v>
      </c>
      <c r="H1011" s="102" t="s">
        <v>181</v>
      </c>
      <c r="I1011" s="103" t="s">
        <v>235</v>
      </c>
      <c r="J1011" s="50"/>
    </row>
    <row r="1012" spans="1:10" s="5" customFormat="1" ht="28.5" customHeight="1" x14ac:dyDescent="0.2">
      <c r="A1012" s="22">
        <f t="shared" si="32"/>
        <v>984</v>
      </c>
      <c r="B1012" s="29" t="s">
        <v>1896</v>
      </c>
      <c r="C1012" s="100" t="s">
        <v>2098</v>
      </c>
      <c r="D1012" s="29">
        <v>2019.4</v>
      </c>
      <c r="E1012" s="131" t="s">
        <v>1906</v>
      </c>
      <c r="F1012" s="33">
        <v>2116</v>
      </c>
      <c r="G1012" s="33">
        <v>4120</v>
      </c>
      <c r="H1012" s="102" t="s">
        <v>181</v>
      </c>
      <c r="I1012" s="103" t="s">
        <v>235</v>
      </c>
      <c r="J1012" s="50"/>
    </row>
    <row r="1013" spans="1:10" s="5" customFormat="1" ht="28.5" customHeight="1" x14ac:dyDescent="0.2">
      <c r="A1013" s="22">
        <f t="shared" si="32"/>
        <v>985</v>
      </c>
      <c r="B1013" s="29" t="s">
        <v>1944</v>
      </c>
      <c r="C1013" s="100" t="s">
        <v>2098</v>
      </c>
      <c r="D1013" s="29">
        <v>2019.6</v>
      </c>
      <c r="E1013" s="131" t="s">
        <v>1934</v>
      </c>
      <c r="F1013" s="33">
        <v>1763</v>
      </c>
      <c r="G1013" s="33">
        <v>2797</v>
      </c>
      <c r="H1013" s="102" t="s">
        <v>236</v>
      </c>
      <c r="I1013" s="103" t="s">
        <v>146</v>
      </c>
      <c r="J1013" s="49"/>
    </row>
    <row r="1014" spans="1:10" s="5" customFormat="1" ht="28.5" customHeight="1" x14ac:dyDescent="0.2">
      <c r="A1014" s="22">
        <f t="shared" si="32"/>
        <v>986</v>
      </c>
      <c r="B1014" s="29" t="s">
        <v>2052</v>
      </c>
      <c r="C1014" s="100" t="s">
        <v>2098</v>
      </c>
      <c r="D1014" s="31">
        <v>2019.11</v>
      </c>
      <c r="E1014" s="131" t="s">
        <v>1914</v>
      </c>
      <c r="F1014" s="33">
        <v>1682</v>
      </c>
      <c r="G1014" s="33">
        <v>3579</v>
      </c>
      <c r="H1014" s="102" t="s">
        <v>181</v>
      </c>
      <c r="I1014" s="103" t="s">
        <v>235</v>
      </c>
      <c r="J1014" s="50"/>
    </row>
    <row r="1015" spans="1:10" s="5" customFormat="1" ht="28.5" customHeight="1" x14ac:dyDescent="0.2">
      <c r="A1015" s="22">
        <f t="shared" si="32"/>
        <v>987</v>
      </c>
      <c r="B1015" s="309" t="s">
        <v>426</v>
      </c>
      <c r="C1015" s="309" t="s">
        <v>2133</v>
      </c>
      <c r="D1015" s="309">
        <v>2014.4</v>
      </c>
      <c r="E1015" s="311" t="s">
        <v>1032</v>
      </c>
      <c r="F1015" s="312">
        <v>2043</v>
      </c>
      <c r="G1015" s="312">
        <v>2043</v>
      </c>
      <c r="H1015" s="313" t="s">
        <v>6</v>
      </c>
      <c r="I1015" s="314" t="s">
        <v>235</v>
      </c>
      <c r="J1015" s="278"/>
    </row>
    <row r="1016" spans="1:10" s="5" customFormat="1" ht="28.5" customHeight="1" x14ac:dyDescent="0.2">
      <c r="A1016" s="310">
        <f t="shared" si="32"/>
        <v>988</v>
      </c>
      <c r="B1016" s="59" t="s">
        <v>2405</v>
      </c>
      <c r="C1016" s="59" t="s">
        <v>2133</v>
      </c>
      <c r="D1016" s="59">
        <v>2020.7</v>
      </c>
      <c r="E1016" s="164" t="s">
        <v>2406</v>
      </c>
      <c r="F1016" s="63">
        <v>1364</v>
      </c>
      <c r="G1016" s="63">
        <v>1968</v>
      </c>
      <c r="H1016" s="64" t="s">
        <v>181</v>
      </c>
      <c r="I1016" s="284" t="s">
        <v>235</v>
      </c>
      <c r="J1016" s="278"/>
    </row>
    <row r="1017" spans="1:10" s="5" customFormat="1" ht="28.5" customHeight="1" x14ac:dyDescent="0.2">
      <c r="A1017" s="310">
        <f t="shared" si="32"/>
        <v>989</v>
      </c>
      <c r="B1017" s="59" t="s">
        <v>2407</v>
      </c>
      <c r="C1017" s="59" t="s">
        <v>2133</v>
      </c>
      <c r="D1017" s="59">
        <v>2020.7</v>
      </c>
      <c r="E1017" s="164" t="s">
        <v>1882</v>
      </c>
      <c r="F1017" s="63">
        <v>1249</v>
      </c>
      <c r="G1017" s="63">
        <v>2313</v>
      </c>
      <c r="H1017" s="64" t="s">
        <v>181</v>
      </c>
      <c r="I1017" s="284" t="s">
        <v>235</v>
      </c>
      <c r="J1017" s="278"/>
    </row>
    <row r="1018" spans="1:10" s="5" customFormat="1" ht="28.5" customHeight="1" x14ac:dyDescent="0.2">
      <c r="A1018" s="310">
        <f t="shared" si="32"/>
        <v>990</v>
      </c>
      <c r="B1018" s="59" t="s">
        <v>2408</v>
      </c>
      <c r="C1018" s="59" t="s">
        <v>2133</v>
      </c>
      <c r="D1018" s="59">
        <v>2020.7</v>
      </c>
      <c r="E1018" s="164" t="s">
        <v>2409</v>
      </c>
      <c r="F1018" s="63">
        <v>1357</v>
      </c>
      <c r="G1018" s="63">
        <v>2323</v>
      </c>
      <c r="H1018" s="64" t="s">
        <v>181</v>
      </c>
      <c r="I1018" s="284" t="s">
        <v>235</v>
      </c>
      <c r="J1018" s="278"/>
    </row>
    <row r="1019" spans="1:10" s="5" customFormat="1" ht="28.5" customHeight="1" x14ac:dyDescent="0.2">
      <c r="A1019" s="310">
        <f t="shared" si="32"/>
        <v>991</v>
      </c>
      <c r="B1019" s="59" t="s">
        <v>2466</v>
      </c>
      <c r="C1019" s="59" t="s">
        <v>2467</v>
      </c>
      <c r="D1019" s="59">
        <v>2020.9</v>
      </c>
      <c r="E1019" s="164" t="s">
        <v>2468</v>
      </c>
      <c r="F1019" s="63">
        <v>4673</v>
      </c>
      <c r="G1019" s="63">
        <v>7096</v>
      </c>
      <c r="H1019" s="64" t="s">
        <v>181</v>
      </c>
      <c r="I1019" s="284" t="s">
        <v>235</v>
      </c>
      <c r="J1019" s="278"/>
    </row>
    <row r="1020" spans="1:10" s="5" customFormat="1" x14ac:dyDescent="0.2">
      <c r="A1020" s="330" t="s">
        <v>2280</v>
      </c>
      <c r="B1020" s="331"/>
      <c r="C1020" s="331"/>
      <c r="D1020" s="331"/>
      <c r="E1020" s="331"/>
      <c r="F1020" s="331"/>
      <c r="G1020" s="331"/>
      <c r="H1020" s="331"/>
      <c r="I1020" s="331"/>
      <c r="J1020" s="332"/>
    </row>
    <row r="1021" spans="1:10" ht="28.5" customHeight="1" x14ac:dyDescent="0.2">
      <c r="A1021" s="22">
        <f>ROW()-29</f>
        <v>992</v>
      </c>
      <c r="B1021" s="159" t="s">
        <v>82</v>
      </c>
      <c r="C1021" s="159" t="s">
        <v>2093</v>
      </c>
      <c r="D1021" s="159">
        <v>2005.4</v>
      </c>
      <c r="E1021" s="68" t="s">
        <v>881</v>
      </c>
      <c r="F1021" s="69">
        <v>674</v>
      </c>
      <c r="G1021" s="69">
        <v>2162</v>
      </c>
      <c r="H1021" s="170" t="s">
        <v>6</v>
      </c>
      <c r="I1021" s="171" t="s">
        <v>235</v>
      </c>
      <c r="J1021" s="50"/>
    </row>
    <row r="1022" spans="1:10" ht="28.5" customHeight="1" x14ac:dyDescent="0.2">
      <c r="A1022" s="22">
        <f t="shared" ref="A1022:A1038" si="33">ROW()-29</f>
        <v>993</v>
      </c>
      <c r="B1022" s="59" t="s">
        <v>10</v>
      </c>
      <c r="C1022" s="59" t="s">
        <v>2093</v>
      </c>
      <c r="D1022" s="59">
        <v>2005.9</v>
      </c>
      <c r="E1022" s="62" t="s">
        <v>903</v>
      </c>
      <c r="F1022" s="63">
        <v>948</v>
      </c>
      <c r="G1022" s="63">
        <v>1395</v>
      </c>
      <c r="H1022" s="64" t="s">
        <v>6</v>
      </c>
      <c r="I1022" s="65" t="s">
        <v>235</v>
      </c>
      <c r="J1022" s="50"/>
    </row>
    <row r="1023" spans="1:10" ht="28.5" customHeight="1" x14ac:dyDescent="0.2">
      <c r="A1023" s="22">
        <f t="shared" si="33"/>
        <v>994</v>
      </c>
      <c r="B1023" s="59" t="s">
        <v>61</v>
      </c>
      <c r="C1023" s="59" t="s">
        <v>2093</v>
      </c>
      <c r="D1023" s="59">
        <v>2009.6</v>
      </c>
      <c r="E1023" s="62" t="s">
        <v>1264</v>
      </c>
      <c r="F1023" s="63">
        <v>1574</v>
      </c>
      <c r="G1023" s="63">
        <v>2677</v>
      </c>
      <c r="H1023" s="284" t="s">
        <v>6</v>
      </c>
      <c r="I1023" s="65" t="s">
        <v>235</v>
      </c>
      <c r="J1023" s="50"/>
    </row>
    <row r="1024" spans="1:10" ht="28.5" customHeight="1" x14ac:dyDescent="0.2">
      <c r="A1024" s="22">
        <f t="shared" si="33"/>
        <v>995</v>
      </c>
      <c r="B1024" s="59" t="s">
        <v>119</v>
      </c>
      <c r="C1024" s="59" t="s">
        <v>2093</v>
      </c>
      <c r="D1024" s="59">
        <v>2009.12</v>
      </c>
      <c r="E1024" s="62" t="s">
        <v>1203</v>
      </c>
      <c r="F1024" s="63">
        <v>1586</v>
      </c>
      <c r="G1024" s="63">
        <v>1989</v>
      </c>
      <c r="H1024" s="64" t="s">
        <v>6</v>
      </c>
      <c r="I1024" s="65" t="s">
        <v>235</v>
      </c>
      <c r="J1024" s="50"/>
    </row>
    <row r="1025" spans="1:10" ht="28.5" customHeight="1" x14ac:dyDescent="0.2">
      <c r="A1025" s="22">
        <f t="shared" si="33"/>
        <v>996</v>
      </c>
      <c r="B1025" s="59" t="s">
        <v>169</v>
      </c>
      <c r="C1025" s="59" t="s">
        <v>2093</v>
      </c>
      <c r="D1025" s="59">
        <v>2010.8</v>
      </c>
      <c r="E1025" s="62" t="s">
        <v>1225</v>
      </c>
      <c r="F1025" s="63">
        <v>1001</v>
      </c>
      <c r="G1025" s="63">
        <v>1385</v>
      </c>
      <c r="H1025" s="64" t="s">
        <v>124</v>
      </c>
      <c r="I1025" s="65" t="s">
        <v>235</v>
      </c>
      <c r="J1025" s="50"/>
    </row>
    <row r="1026" spans="1:10" ht="28.5" customHeight="1" x14ac:dyDescent="0.2">
      <c r="A1026" s="22">
        <f t="shared" si="33"/>
        <v>997</v>
      </c>
      <c r="B1026" s="59" t="s">
        <v>313</v>
      </c>
      <c r="C1026" s="59" t="s">
        <v>2093</v>
      </c>
      <c r="D1026" s="59">
        <v>2010.12</v>
      </c>
      <c r="E1026" s="62" t="s">
        <v>1239</v>
      </c>
      <c r="F1026" s="63">
        <v>1260</v>
      </c>
      <c r="G1026" s="63">
        <v>1600</v>
      </c>
      <c r="H1026" s="111" t="s">
        <v>109</v>
      </c>
      <c r="I1026" s="107" t="s">
        <v>235</v>
      </c>
      <c r="J1026" s="278"/>
    </row>
    <row r="1027" spans="1:10" ht="28.5" customHeight="1" x14ac:dyDescent="0.2">
      <c r="A1027" s="22">
        <f t="shared" si="33"/>
        <v>998</v>
      </c>
      <c r="B1027" s="59" t="s">
        <v>2112</v>
      </c>
      <c r="C1027" s="59" t="s">
        <v>2093</v>
      </c>
      <c r="D1027" s="59">
        <v>2011.8</v>
      </c>
      <c r="E1027" s="62" t="s">
        <v>1180</v>
      </c>
      <c r="F1027" s="63">
        <v>998</v>
      </c>
      <c r="G1027" s="63">
        <v>1185</v>
      </c>
      <c r="H1027" s="64" t="s">
        <v>124</v>
      </c>
      <c r="I1027" s="65" t="s">
        <v>235</v>
      </c>
      <c r="J1027" s="50"/>
    </row>
    <row r="1028" spans="1:10" ht="28.5" customHeight="1" x14ac:dyDescent="0.2">
      <c r="A1028" s="22">
        <f t="shared" si="33"/>
        <v>999</v>
      </c>
      <c r="B1028" s="59" t="s">
        <v>223</v>
      </c>
      <c r="C1028" s="59" t="s">
        <v>2093</v>
      </c>
      <c r="D1028" s="59">
        <v>2012.9</v>
      </c>
      <c r="E1028" s="62" t="s">
        <v>1056</v>
      </c>
      <c r="F1028" s="63">
        <v>1854</v>
      </c>
      <c r="G1028" s="63">
        <v>4078</v>
      </c>
      <c r="H1028" s="64" t="s">
        <v>109</v>
      </c>
      <c r="I1028" s="65" t="s">
        <v>235</v>
      </c>
      <c r="J1028" s="50"/>
    </row>
    <row r="1029" spans="1:10" ht="28.5" customHeight="1" x14ac:dyDescent="0.2">
      <c r="A1029" s="22">
        <f t="shared" si="33"/>
        <v>1000</v>
      </c>
      <c r="B1029" s="59" t="s">
        <v>364</v>
      </c>
      <c r="C1029" s="59" t="s">
        <v>2093</v>
      </c>
      <c r="D1029" s="59">
        <v>2013.8</v>
      </c>
      <c r="E1029" s="62" t="s">
        <v>940</v>
      </c>
      <c r="F1029" s="63">
        <v>1248</v>
      </c>
      <c r="G1029" s="63">
        <v>2604</v>
      </c>
      <c r="H1029" s="64" t="s">
        <v>189</v>
      </c>
      <c r="I1029" s="65" t="s">
        <v>235</v>
      </c>
      <c r="J1029" s="50"/>
    </row>
    <row r="1030" spans="1:10" ht="28.5" customHeight="1" x14ac:dyDescent="0.2">
      <c r="A1030" s="22">
        <f t="shared" si="33"/>
        <v>1001</v>
      </c>
      <c r="B1030" s="59" t="s">
        <v>369</v>
      </c>
      <c r="C1030" s="59" t="s">
        <v>2093</v>
      </c>
      <c r="D1030" s="59">
        <v>2013.9</v>
      </c>
      <c r="E1030" s="62" t="s">
        <v>1145</v>
      </c>
      <c r="F1030" s="63">
        <v>1143</v>
      </c>
      <c r="G1030" s="63">
        <v>1879</v>
      </c>
      <c r="H1030" s="64" t="s">
        <v>109</v>
      </c>
      <c r="I1030" s="65" t="s">
        <v>235</v>
      </c>
      <c r="J1030" s="50"/>
    </row>
    <row r="1031" spans="1:10" ht="28.5" customHeight="1" x14ac:dyDescent="0.2">
      <c r="A1031" s="22">
        <f t="shared" si="33"/>
        <v>1002</v>
      </c>
      <c r="B1031" s="59" t="s">
        <v>720</v>
      </c>
      <c r="C1031" s="59" t="s">
        <v>2093</v>
      </c>
      <c r="D1031" s="59">
        <v>2016.9</v>
      </c>
      <c r="E1031" s="62" t="s">
        <v>966</v>
      </c>
      <c r="F1031" s="63">
        <v>2311</v>
      </c>
      <c r="G1031" s="63">
        <v>4829</v>
      </c>
      <c r="H1031" s="64" t="s">
        <v>180</v>
      </c>
      <c r="I1031" s="65" t="s">
        <v>235</v>
      </c>
      <c r="J1031" s="50"/>
    </row>
    <row r="1032" spans="1:10" ht="28.5" customHeight="1" x14ac:dyDescent="0.2">
      <c r="A1032" s="22">
        <f t="shared" si="33"/>
        <v>1003</v>
      </c>
      <c r="B1032" s="59" t="s">
        <v>790</v>
      </c>
      <c r="C1032" s="59" t="s">
        <v>2093</v>
      </c>
      <c r="D1032" s="59">
        <v>2017.2</v>
      </c>
      <c r="E1032" s="62" t="s">
        <v>945</v>
      </c>
      <c r="F1032" s="76">
        <v>1501</v>
      </c>
      <c r="G1032" s="63">
        <v>3623</v>
      </c>
      <c r="H1032" s="78" t="s">
        <v>189</v>
      </c>
      <c r="I1032" s="79" t="s">
        <v>235</v>
      </c>
      <c r="J1032" s="50"/>
    </row>
    <row r="1033" spans="1:10" ht="28.5" customHeight="1" x14ac:dyDescent="0.2">
      <c r="A1033" s="22">
        <f t="shared" si="33"/>
        <v>1004</v>
      </c>
      <c r="B1033" s="59" t="s">
        <v>1690</v>
      </c>
      <c r="C1033" s="59" t="s">
        <v>2093</v>
      </c>
      <c r="D1033" s="59">
        <v>2018.8</v>
      </c>
      <c r="E1033" s="99" t="s">
        <v>1651</v>
      </c>
      <c r="F1033" s="63">
        <v>1554</v>
      </c>
      <c r="G1033" s="63">
        <v>3051</v>
      </c>
      <c r="H1033" s="64" t="s">
        <v>1650</v>
      </c>
      <c r="I1033" s="65" t="s">
        <v>1646</v>
      </c>
      <c r="J1033" s="50"/>
    </row>
    <row r="1034" spans="1:10" ht="28.5" customHeight="1" x14ac:dyDescent="0.2">
      <c r="A1034" s="22">
        <f t="shared" si="33"/>
        <v>1005</v>
      </c>
      <c r="B1034" s="59" t="s">
        <v>1691</v>
      </c>
      <c r="C1034" s="59" t="s">
        <v>2093</v>
      </c>
      <c r="D1034" s="59">
        <v>2018.8</v>
      </c>
      <c r="E1034" s="99" t="s">
        <v>1651</v>
      </c>
      <c r="F1034" s="63">
        <v>1255</v>
      </c>
      <c r="G1034" s="63">
        <v>2442</v>
      </c>
      <c r="H1034" s="64" t="s">
        <v>1650</v>
      </c>
      <c r="I1034" s="65" t="s">
        <v>1646</v>
      </c>
      <c r="J1034" s="50"/>
    </row>
    <row r="1035" spans="1:10" ht="28.5" customHeight="1" x14ac:dyDescent="0.2">
      <c r="A1035" s="22">
        <f t="shared" si="33"/>
        <v>1006</v>
      </c>
      <c r="B1035" s="88" t="s">
        <v>1693</v>
      </c>
      <c r="C1035" s="59" t="s">
        <v>2093</v>
      </c>
      <c r="D1035" s="59">
        <v>2018.8</v>
      </c>
      <c r="E1035" s="91" t="s">
        <v>1654</v>
      </c>
      <c r="F1035" s="63">
        <v>1662</v>
      </c>
      <c r="G1035" s="63">
        <v>3118</v>
      </c>
      <c r="H1035" s="64" t="s">
        <v>1650</v>
      </c>
      <c r="I1035" s="65" t="s">
        <v>1646</v>
      </c>
      <c r="J1035" s="50"/>
    </row>
    <row r="1036" spans="1:10" ht="28.5" customHeight="1" x14ac:dyDescent="0.2">
      <c r="A1036" s="22">
        <f t="shared" si="33"/>
        <v>1007</v>
      </c>
      <c r="B1036" s="59" t="s">
        <v>1680</v>
      </c>
      <c r="C1036" s="75" t="s">
        <v>2093</v>
      </c>
      <c r="D1036" s="59">
        <v>2018.9</v>
      </c>
      <c r="E1036" s="62" t="s">
        <v>1675</v>
      </c>
      <c r="F1036" s="106">
        <v>2551</v>
      </c>
      <c r="G1036" s="106">
        <v>5421</v>
      </c>
      <c r="H1036" s="111" t="s">
        <v>181</v>
      </c>
      <c r="I1036" s="107" t="s">
        <v>235</v>
      </c>
      <c r="J1036" s="50"/>
    </row>
    <row r="1037" spans="1:10" ht="28.5" customHeight="1" x14ac:dyDescent="0.2">
      <c r="A1037" s="22">
        <f t="shared" si="33"/>
        <v>1008</v>
      </c>
      <c r="B1037" s="59" t="s">
        <v>291</v>
      </c>
      <c r="C1037" s="75" t="s">
        <v>2093</v>
      </c>
      <c r="D1037" s="59">
        <v>2012.2</v>
      </c>
      <c r="E1037" s="62" t="s">
        <v>1319</v>
      </c>
      <c r="F1037" s="63">
        <v>165</v>
      </c>
      <c r="G1037" s="63">
        <v>331</v>
      </c>
      <c r="H1037" s="64" t="s">
        <v>109</v>
      </c>
      <c r="I1037" s="65" t="s">
        <v>235</v>
      </c>
      <c r="J1037" s="50"/>
    </row>
    <row r="1038" spans="1:10" ht="27.75" customHeight="1" x14ac:dyDescent="0.2">
      <c r="A1038" s="22">
        <f t="shared" si="33"/>
        <v>1009</v>
      </c>
      <c r="B1038" s="59" t="s">
        <v>2336</v>
      </c>
      <c r="C1038" s="108" t="s">
        <v>2337</v>
      </c>
      <c r="D1038" s="59">
        <v>2020.4</v>
      </c>
      <c r="E1038" s="109" t="s">
        <v>2338</v>
      </c>
      <c r="F1038" s="63">
        <v>2578</v>
      </c>
      <c r="G1038" s="63">
        <v>5093</v>
      </c>
      <c r="H1038" s="111" t="s">
        <v>181</v>
      </c>
      <c r="I1038" s="107" t="s">
        <v>235</v>
      </c>
      <c r="J1038" s="28" t="s">
        <v>2443</v>
      </c>
    </row>
    <row r="1039" spans="1:10" s="7" customFormat="1" ht="28.5" customHeight="1" x14ac:dyDescent="0.2">
      <c r="A1039" s="330" t="s">
        <v>2302</v>
      </c>
      <c r="B1039" s="331"/>
      <c r="C1039" s="331"/>
      <c r="D1039" s="331"/>
      <c r="E1039" s="331"/>
      <c r="F1039" s="331"/>
      <c r="G1039" s="331"/>
      <c r="H1039" s="331"/>
      <c r="I1039" s="331"/>
      <c r="J1039" s="332"/>
    </row>
    <row r="1040" spans="1:10" s="7" customFormat="1" ht="28.5" customHeight="1" x14ac:dyDescent="0.2">
      <c r="A1040" s="22">
        <f>ROW()-30</f>
        <v>1010</v>
      </c>
      <c r="B1040" s="150" t="s">
        <v>156</v>
      </c>
      <c r="C1040" s="150" t="s">
        <v>268</v>
      </c>
      <c r="D1040" s="150">
        <v>2010.11</v>
      </c>
      <c r="E1040" s="151" t="s">
        <v>1237</v>
      </c>
      <c r="F1040" s="152">
        <v>1222</v>
      </c>
      <c r="G1040" s="152">
        <v>1551</v>
      </c>
      <c r="H1040" s="192" t="s">
        <v>6</v>
      </c>
      <c r="I1040" s="193" t="s">
        <v>235</v>
      </c>
      <c r="J1040" s="50"/>
    </row>
    <row r="1041" spans="1:10" s="7" customFormat="1" ht="28.5" customHeight="1" x14ac:dyDescent="0.2">
      <c r="A1041" s="22">
        <f t="shared" ref="A1041:A1104" si="34">ROW()-30</f>
        <v>1011</v>
      </c>
      <c r="B1041" s="150" t="s">
        <v>79</v>
      </c>
      <c r="C1041" s="150" t="s">
        <v>2092</v>
      </c>
      <c r="D1041" s="150">
        <v>2005.4</v>
      </c>
      <c r="E1041" s="151" t="s">
        <v>946</v>
      </c>
      <c r="F1041" s="152">
        <v>1467</v>
      </c>
      <c r="G1041" s="152">
        <v>2920</v>
      </c>
      <c r="H1041" s="285" t="s">
        <v>8</v>
      </c>
      <c r="I1041" s="154" t="s">
        <v>235</v>
      </c>
      <c r="J1041" s="50"/>
    </row>
    <row r="1042" spans="1:10" s="7" customFormat="1" ht="28.5" customHeight="1" x14ac:dyDescent="0.2">
      <c r="A1042" s="22">
        <f t="shared" si="34"/>
        <v>1012</v>
      </c>
      <c r="B1042" s="150" t="s">
        <v>80</v>
      </c>
      <c r="C1042" s="150" t="s">
        <v>97</v>
      </c>
      <c r="D1042" s="150">
        <v>2005.4</v>
      </c>
      <c r="E1042" s="151" t="s">
        <v>881</v>
      </c>
      <c r="F1042" s="152">
        <v>1039</v>
      </c>
      <c r="G1042" s="152">
        <v>2473</v>
      </c>
      <c r="H1042" s="285" t="s">
        <v>6</v>
      </c>
      <c r="I1042" s="154" t="s">
        <v>235</v>
      </c>
      <c r="J1042" s="50"/>
    </row>
    <row r="1043" spans="1:10" s="7" customFormat="1" ht="28.5" customHeight="1" x14ac:dyDescent="0.2">
      <c r="A1043" s="22">
        <f t="shared" si="34"/>
        <v>1013</v>
      </c>
      <c r="B1043" s="150" t="s">
        <v>81</v>
      </c>
      <c r="C1043" s="150" t="s">
        <v>97</v>
      </c>
      <c r="D1043" s="150">
        <v>2005.4</v>
      </c>
      <c r="E1043" s="151" t="s">
        <v>1193</v>
      </c>
      <c r="F1043" s="152">
        <v>1160</v>
      </c>
      <c r="G1043" s="152">
        <v>1515</v>
      </c>
      <c r="H1043" s="285" t="s">
        <v>6</v>
      </c>
      <c r="I1043" s="154" t="s">
        <v>235</v>
      </c>
      <c r="J1043" s="50"/>
    </row>
    <row r="1044" spans="1:10" s="7" customFormat="1" ht="28.5" customHeight="1" x14ac:dyDescent="0.2">
      <c r="A1044" s="22">
        <f t="shared" si="34"/>
        <v>1014</v>
      </c>
      <c r="B1044" s="150" t="s">
        <v>86</v>
      </c>
      <c r="C1044" s="150" t="s">
        <v>97</v>
      </c>
      <c r="D1044" s="150">
        <v>2005.9</v>
      </c>
      <c r="E1044" s="151" t="s">
        <v>1285</v>
      </c>
      <c r="F1044" s="152">
        <v>932</v>
      </c>
      <c r="G1044" s="152">
        <v>1574</v>
      </c>
      <c r="H1044" s="285" t="s">
        <v>6</v>
      </c>
      <c r="I1044" s="154" t="s">
        <v>235</v>
      </c>
      <c r="J1044" s="50"/>
    </row>
    <row r="1045" spans="1:10" s="7" customFormat="1" ht="28.5" customHeight="1" x14ac:dyDescent="0.2">
      <c r="A1045" s="22">
        <f t="shared" si="34"/>
        <v>1015</v>
      </c>
      <c r="B1045" s="150" t="s">
        <v>195</v>
      </c>
      <c r="C1045" s="150" t="s">
        <v>97</v>
      </c>
      <c r="D1045" s="150">
        <v>2007.5</v>
      </c>
      <c r="E1045" s="151" t="s">
        <v>1193</v>
      </c>
      <c r="F1045" s="152">
        <v>1342</v>
      </c>
      <c r="G1045" s="152">
        <v>1882</v>
      </c>
      <c r="H1045" s="153" t="s">
        <v>6</v>
      </c>
      <c r="I1045" s="154" t="s">
        <v>235</v>
      </c>
      <c r="J1045" s="50"/>
    </row>
    <row r="1046" spans="1:10" s="5" customFormat="1" ht="28.5" customHeight="1" x14ac:dyDescent="0.2">
      <c r="A1046" s="22">
        <f t="shared" si="34"/>
        <v>1016</v>
      </c>
      <c r="B1046" s="150" t="s">
        <v>34</v>
      </c>
      <c r="C1046" s="150" t="s">
        <v>97</v>
      </c>
      <c r="D1046" s="150">
        <v>2007.12</v>
      </c>
      <c r="E1046" s="151" t="s">
        <v>1143</v>
      </c>
      <c r="F1046" s="152">
        <v>1389</v>
      </c>
      <c r="G1046" s="152">
        <v>2058</v>
      </c>
      <c r="H1046" s="285" t="s">
        <v>6</v>
      </c>
      <c r="I1046" s="154" t="s">
        <v>235</v>
      </c>
      <c r="J1046" s="50"/>
    </row>
    <row r="1047" spans="1:10" s="7" customFormat="1" ht="28.5" customHeight="1" x14ac:dyDescent="0.2">
      <c r="A1047" s="22">
        <f t="shared" si="34"/>
        <v>1017</v>
      </c>
      <c r="B1047" s="150" t="s">
        <v>52</v>
      </c>
      <c r="C1047" s="150" t="s">
        <v>46</v>
      </c>
      <c r="D1047" s="150">
        <v>2008.7</v>
      </c>
      <c r="E1047" s="151" t="s">
        <v>1143</v>
      </c>
      <c r="F1047" s="152">
        <v>2144</v>
      </c>
      <c r="G1047" s="152">
        <v>3654</v>
      </c>
      <c r="H1047" s="285" t="s">
        <v>6</v>
      </c>
      <c r="I1047" s="154" t="s">
        <v>235</v>
      </c>
      <c r="J1047" s="49"/>
    </row>
    <row r="1048" spans="1:10" s="5" customFormat="1" ht="28.5" customHeight="1" x14ac:dyDescent="0.2">
      <c r="A1048" s="22">
        <f t="shared" si="34"/>
        <v>1018</v>
      </c>
      <c r="B1048" s="150" t="s">
        <v>1392</v>
      </c>
      <c r="C1048" s="150" t="s">
        <v>46</v>
      </c>
      <c r="D1048" s="150">
        <v>2009.11</v>
      </c>
      <c r="E1048" s="151" t="s">
        <v>1112</v>
      </c>
      <c r="F1048" s="152">
        <v>1319</v>
      </c>
      <c r="G1048" s="152">
        <v>2737</v>
      </c>
      <c r="H1048" s="285" t="s">
        <v>6</v>
      </c>
      <c r="I1048" s="154" t="s">
        <v>235</v>
      </c>
      <c r="J1048" s="49"/>
    </row>
    <row r="1049" spans="1:10" s="5" customFormat="1" ht="28.5" customHeight="1" x14ac:dyDescent="0.2">
      <c r="A1049" s="22">
        <f t="shared" si="34"/>
        <v>1019</v>
      </c>
      <c r="B1049" s="150" t="s">
        <v>127</v>
      </c>
      <c r="C1049" s="150" t="s">
        <v>46</v>
      </c>
      <c r="D1049" s="150">
        <v>2009.11</v>
      </c>
      <c r="E1049" s="151" t="s">
        <v>1076</v>
      </c>
      <c r="F1049" s="152">
        <v>1028</v>
      </c>
      <c r="G1049" s="152">
        <v>2096</v>
      </c>
      <c r="H1049" s="285" t="s">
        <v>6</v>
      </c>
      <c r="I1049" s="154" t="s">
        <v>235</v>
      </c>
      <c r="J1049" s="49"/>
    </row>
    <row r="1050" spans="1:10" s="5" customFormat="1" ht="28.5" customHeight="1" x14ac:dyDescent="0.2">
      <c r="A1050" s="22">
        <f t="shared" si="34"/>
        <v>1020</v>
      </c>
      <c r="B1050" s="150" t="s">
        <v>130</v>
      </c>
      <c r="C1050" s="150" t="s">
        <v>46</v>
      </c>
      <c r="D1050" s="150">
        <v>2010.1</v>
      </c>
      <c r="E1050" s="151" t="s">
        <v>1140</v>
      </c>
      <c r="F1050" s="152">
        <v>1290</v>
      </c>
      <c r="G1050" s="152">
        <v>1350</v>
      </c>
      <c r="H1050" s="285" t="s">
        <v>6</v>
      </c>
      <c r="I1050" s="154" t="s">
        <v>235</v>
      </c>
      <c r="J1050" s="49"/>
    </row>
    <row r="1051" spans="1:10" s="5" customFormat="1" ht="28.5" customHeight="1" x14ac:dyDescent="0.2">
      <c r="A1051" s="22">
        <f t="shared" si="34"/>
        <v>1021</v>
      </c>
      <c r="B1051" s="150" t="s">
        <v>131</v>
      </c>
      <c r="C1051" s="150" t="s">
        <v>46</v>
      </c>
      <c r="D1051" s="150">
        <v>2010.4</v>
      </c>
      <c r="E1051" s="151" t="s">
        <v>1274</v>
      </c>
      <c r="F1051" s="152">
        <v>1258</v>
      </c>
      <c r="G1051" s="152">
        <v>1734</v>
      </c>
      <c r="H1051" s="285" t="s">
        <v>6</v>
      </c>
      <c r="I1051" s="154" t="s">
        <v>235</v>
      </c>
      <c r="J1051" s="49"/>
    </row>
    <row r="1052" spans="1:10" s="5" customFormat="1" ht="28.5" customHeight="1" x14ac:dyDescent="0.2">
      <c r="A1052" s="22">
        <f t="shared" si="34"/>
        <v>1022</v>
      </c>
      <c r="B1052" s="150" t="s">
        <v>133</v>
      </c>
      <c r="C1052" s="150" t="s">
        <v>46</v>
      </c>
      <c r="D1052" s="150">
        <v>2010.4</v>
      </c>
      <c r="E1052" s="151" t="s">
        <v>1076</v>
      </c>
      <c r="F1052" s="152">
        <v>866</v>
      </c>
      <c r="G1052" s="152">
        <v>1652</v>
      </c>
      <c r="H1052" s="285" t="s">
        <v>6</v>
      </c>
      <c r="I1052" s="154" t="s">
        <v>235</v>
      </c>
      <c r="J1052" s="50"/>
    </row>
    <row r="1053" spans="1:10" s="5" customFormat="1" ht="28.5" customHeight="1" x14ac:dyDescent="0.2">
      <c r="A1053" s="22">
        <f t="shared" si="34"/>
        <v>1023</v>
      </c>
      <c r="B1053" s="150" t="s">
        <v>135</v>
      </c>
      <c r="C1053" s="150" t="s">
        <v>46</v>
      </c>
      <c r="D1053" s="150">
        <v>2010.5</v>
      </c>
      <c r="E1053" s="151" t="s">
        <v>1276</v>
      </c>
      <c r="F1053" s="152">
        <v>1366</v>
      </c>
      <c r="G1053" s="152">
        <v>2665</v>
      </c>
      <c r="H1053" s="285" t="s">
        <v>6</v>
      </c>
      <c r="I1053" s="154" t="s">
        <v>235</v>
      </c>
      <c r="J1053" s="50"/>
    </row>
    <row r="1054" spans="1:10" s="5" customFormat="1" ht="28.5" customHeight="1" x14ac:dyDescent="0.2">
      <c r="A1054" s="22">
        <f t="shared" si="34"/>
        <v>1024</v>
      </c>
      <c r="B1054" s="150" t="s">
        <v>144</v>
      </c>
      <c r="C1054" s="150" t="s">
        <v>46</v>
      </c>
      <c r="D1054" s="150">
        <v>2010.5</v>
      </c>
      <c r="E1054" s="151" t="s">
        <v>1277</v>
      </c>
      <c r="F1054" s="152">
        <v>1175</v>
      </c>
      <c r="G1054" s="152">
        <v>1288</v>
      </c>
      <c r="H1054" s="285" t="s">
        <v>6</v>
      </c>
      <c r="I1054" s="154" t="s">
        <v>235</v>
      </c>
      <c r="J1054" s="50"/>
    </row>
    <row r="1055" spans="1:10" s="5" customFormat="1" ht="28.5" customHeight="1" x14ac:dyDescent="0.2">
      <c r="A1055" s="22">
        <f t="shared" si="34"/>
        <v>1025</v>
      </c>
      <c r="B1055" s="150" t="s">
        <v>142</v>
      </c>
      <c r="C1055" s="150" t="s">
        <v>46</v>
      </c>
      <c r="D1055" s="150">
        <v>2010.6</v>
      </c>
      <c r="E1055" s="151" t="s">
        <v>1219</v>
      </c>
      <c r="F1055" s="152">
        <v>1169</v>
      </c>
      <c r="G1055" s="152">
        <v>1516</v>
      </c>
      <c r="H1055" s="285" t="s">
        <v>6</v>
      </c>
      <c r="I1055" s="154" t="s">
        <v>235</v>
      </c>
      <c r="J1055" s="50"/>
    </row>
    <row r="1056" spans="1:10" s="5" customFormat="1" ht="28.5" customHeight="1" x14ac:dyDescent="0.2">
      <c r="A1056" s="22">
        <f t="shared" si="34"/>
        <v>1026</v>
      </c>
      <c r="B1056" s="150" t="s">
        <v>143</v>
      </c>
      <c r="C1056" s="150" t="s">
        <v>267</v>
      </c>
      <c r="D1056" s="150">
        <v>2010.6</v>
      </c>
      <c r="E1056" s="151" t="s">
        <v>1220</v>
      </c>
      <c r="F1056" s="152">
        <v>1360</v>
      </c>
      <c r="G1056" s="152">
        <v>2728</v>
      </c>
      <c r="H1056" s="285" t="s">
        <v>6</v>
      </c>
      <c r="I1056" s="154" t="s">
        <v>235</v>
      </c>
      <c r="J1056" s="50"/>
    </row>
    <row r="1057" spans="1:10" s="5" customFormat="1" ht="28.5" customHeight="1" x14ac:dyDescent="0.2">
      <c r="A1057" s="22">
        <f t="shared" si="34"/>
        <v>1027</v>
      </c>
      <c r="B1057" s="150" t="s">
        <v>218</v>
      </c>
      <c r="C1057" s="150" t="s">
        <v>267</v>
      </c>
      <c r="D1057" s="150">
        <v>2010.7</v>
      </c>
      <c r="E1057" s="151" t="s">
        <v>1223</v>
      </c>
      <c r="F1057" s="152">
        <v>1180</v>
      </c>
      <c r="G1057" s="152">
        <v>2048</v>
      </c>
      <c r="H1057" s="285" t="s">
        <v>6</v>
      </c>
      <c r="I1057" s="154" t="s">
        <v>235</v>
      </c>
      <c r="J1057" s="50"/>
    </row>
    <row r="1058" spans="1:10" s="5" customFormat="1" ht="28.5" customHeight="1" x14ac:dyDescent="0.2">
      <c r="A1058" s="22">
        <f t="shared" si="34"/>
        <v>1028</v>
      </c>
      <c r="B1058" s="150" t="s">
        <v>153</v>
      </c>
      <c r="C1058" s="150" t="s">
        <v>46</v>
      </c>
      <c r="D1058" s="194">
        <v>2010.1</v>
      </c>
      <c r="E1058" s="151" t="s">
        <v>1234</v>
      </c>
      <c r="F1058" s="152">
        <v>1388</v>
      </c>
      <c r="G1058" s="152">
        <v>2051</v>
      </c>
      <c r="H1058" s="192" t="s">
        <v>6</v>
      </c>
      <c r="I1058" s="193" t="s">
        <v>235</v>
      </c>
      <c r="J1058" s="50"/>
    </row>
    <row r="1059" spans="1:10" s="5" customFormat="1" ht="28.5" customHeight="1" x14ac:dyDescent="0.2">
      <c r="A1059" s="22">
        <f t="shared" si="34"/>
        <v>1029</v>
      </c>
      <c r="B1059" s="150" t="s">
        <v>171</v>
      </c>
      <c r="C1059" s="150" t="s">
        <v>46</v>
      </c>
      <c r="D1059" s="150">
        <v>2011.1</v>
      </c>
      <c r="E1059" s="151" t="s">
        <v>1241</v>
      </c>
      <c r="F1059" s="152">
        <v>1334</v>
      </c>
      <c r="G1059" s="152">
        <v>1725</v>
      </c>
      <c r="H1059" s="285" t="s">
        <v>6</v>
      </c>
      <c r="I1059" s="154" t="s">
        <v>235</v>
      </c>
      <c r="J1059" s="50"/>
    </row>
    <row r="1060" spans="1:10" s="5" customFormat="1" ht="28.5" customHeight="1" x14ac:dyDescent="0.2">
      <c r="A1060" s="22">
        <f t="shared" si="34"/>
        <v>1030</v>
      </c>
      <c r="B1060" s="150" t="s">
        <v>160</v>
      </c>
      <c r="C1060" s="150" t="s">
        <v>46</v>
      </c>
      <c r="D1060" s="150">
        <v>2011.1</v>
      </c>
      <c r="E1060" s="151" t="s">
        <v>1328</v>
      </c>
      <c r="F1060" s="152">
        <v>1290</v>
      </c>
      <c r="G1060" s="152">
        <v>1649</v>
      </c>
      <c r="H1060" s="285" t="s">
        <v>6</v>
      </c>
      <c r="I1060" s="154" t="s">
        <v>235</v>
      </c>
      <c r="J1060" s="50"/>
    </row>
    <row r="1061" spans="1:10" s="5" customFormat="1" ht="28.5" customHeight="1" x14ac:dyDescent="0.2">
      <c r="A1061" s="22">
        <f t="shared" si="34"/>
        <v>1031</v>
      </c>
      <c r="B1061" s="286" t="s">
        <v>177</v>
      </c>
      <c r="C1061" s="286" t="s">
        <v>46</v>
      </c>
      <c r="D1061" s="286">
        <v>2011.3</v>
      </c>
      <c r="E1061" s="287" t="s">
        <v>1112</v>
      </c>
      <c r="F1061" s="288">
        <v>1348</v>
      </c>
      <c r="G1061" s="288">
        <v>1835</v>
      </c>
      <c r="H1061" s="289" t="s">
        <v>6</v>
      </c>
      <c r="I1061" s="290" t="s">
        <v>235</v>
      </c>
      <c r="J1061" s="50"/>
    </row>
    <row r="1062" spans="1:10" s="5" customFormat="1" ht="28.5" customHeight="1" x14ac:dyDescent="0.2">
      <c r="A1062" s="22">
        <f t="shared" si="34"/>
        <v>1032</v>
      </c>
      <c r="B1062" s="44" t="s">
        <v>178</v>
      </c>
      <c r="C1062" s="44" t="s">
        <v>46</v>
      </c>
      <c r="D1062" s="44">
        <v>2011.3</v>
      </c>
      <c r="E1062" s="212" t="s">
        <v>1244</v>
      </c>
      <c r="F1062" s="128">
        <v>1334</v>
      </c>
      <c r="G1062" s="128">
        <v>1699</v>
      </c>
      <c r="H1062" s="272" t="s">
        <v>180</v>
      </c>
      <c r="I1062" s="273" t="s">
        <v>235</v>
      </c>
      <c r="J1062" s="49"/>
    </row>
    <row r="1063" spans="1:10" s="5" customFormat="1" ht="28.5" customHeight="1" x14ac:dyDescent="0.2">
      <c r="A1063" s="22">
        <f t="shared" si="34"/>
        <v>1033</v>
      </c>
      <c r="B1063" s="29" t="s">
        <v>282</v>
      </c>
      <c r="C1063" s="29" t="s">
        <v>46</v>
      </c>
      <c r="D1063" s="29">
        <v>2011.11</v>
      </c>
      <c r="E1063" s="32" t="s">
        <v>1189</v>
      </c>
      <c r="F1063" s="33">
        <v>1282</v>
      </c>
      <c r="G1063" s="33">
        <v>1603</v>
      </c>
      <c r="H1063" s="34" t="s">
        <v>109</v>
      </c>
      <c r="I1063" s="35" t="s">
        <v>235</v>
      </c>
      <c r="J1063" s="49"/>
    </row>
    <row r="1064" spans="1:10" s="5" customFormat="1" ht="28.5" customHeight="1" x14ac:dyDescent="0.2">
      <c r="A1064" s="22">
        <f t="shared" si="34"/>
        <v>1034</v>
      </c>
      <c r="B1064" s="29" t="s">
        <v>194</v>
      </c>
      <c r="C1064" s="29" t="s">
        <v>46</v>
      </c>
      <c r="D1064" s="29">
        <v>2012.1</v>
      </c>
      <c r="E1064" s="32" t="s">
        <v>1200</v>
      </c>
      <c r="F1064" s="33">
        <v>763</v>
      </c>
      <c r="G1064" s="33">
        <v>1252</v>
      </c>
      <c r="H1064" s="34" t="s">
        <v>109</v>
      </c>
      <c r="I1064" s="35" t="s">
        <v>235</v>
      </c>
      <c r="J1064" s="50"/>
    </row>
    <row r="1065" spans="1:10" s="5" customFormat="1" ht="28.5" customHeight="1" x14ac:dyDescent="0.2">
      <c r="A1065" s="22">
        <f t="shared" si="34"/>
        <v>1035</v>
      </c>
      <c r="B1065" s="29" t="s">
        <v>202</v>
      </c>
      <c r="C1065" s="29" t="s">
        <v>46</v>
      </c>
      <c r="D1065" s="29">
        <v>2012.4</v>
      </c>
      <c r="E1065" s="32" t="s">
        <v>967</v>
      </c>
      <c r="F1065" s="33">
        <v>1167</v>
      </c>
      <c r="G1065" s="33">
        <v>1752</v>
      </c>
      <c r="H1065" s="34" t="s">
        <v>6</v>
      </c>
      <c r="I1065" s="35" t="s">
        <v>235</v>
      </c>
      <c r="J1065" s="50"/>
    </row>
    <row r="1066" spans="1:10" s="5" customFormat="1" ht="28.5" customHeight="1" x14ac:dyDescent="0.2">
      <c r="A1066" s="22">
        <f t="shared" si="34"/>
        <v>1036</v>
      </c>
      <c r="B1066" s="29" t="s">
        <v>207</v>
      </c>
      <c r="C1066" s="29" t="s">
        <v>46</v>
      </c>
      <c r="D1066" s="29">
        <v>2012.6</v>
      </c>
      <c r="E1066" s="32" t="s">
        <v>1212</v>
      </c>
      <c r="F1066" s="33">
        <v>1445</v>
      </c>
      <c r="G1066" s="33">
        <v>1525</v>
      </c>
      <c r="H1066" s="34" t="s">
        <v>6</v>
      </c>
      <c r="I1066" s="35" t="s">
        <v>235</v>
      </c>
      <c r="J1066" s="50"/>
    </row>
    <row r="1067" spans="1:10" s="5" customFormat="1" ht="28.5" customHeight="1" x14ac:dyDescent="0.2">
      <c r="A1067" s="22">
        <f t="shared" si="34"/>
        <v>1037</v>
      </c>
      <c r="B1067" s="29" t="s">
        <v>213</v>
      </c>
      <c r="C1067" s="29" t="s">
        <v>46</v>
      </c>
      <c r="D1067" s="29">
        <v>2012.8</v>
      </c>
      <c r="E1067" s="32" t="s">
        <v>930</v>
      </c>
      <c r="F1067" s="33">
        <v>1302</v>
      </c>
      <c r="G1067" s="33">
        <v>1763</v>
      </c>
      <c r="H1067" s="34" t="s">
        <v>109</v>
      </c>
      <c r="I1067" s="35" t="s">
        <v>235</v>
      </c>
      <c r="J1067" s="50"/>
    </row>
    <row r="1068" spans="1:10" s="5" customFormat="1" ht="28.5" customHeight="1" x14ac:dyDescent="0.2">
      <c r="A1068" s="22">
        <f t="shared" si="34"/>
        <v>1038</v>
      </c>
      <c r="B1068" s="29" t="s">
        <v>224</v>
      </c>
      <c r="C1068" s="29" t="s">
        <v>46</v>
      </c>
      <c r="D1068" s="29">
        <v>2012.9</v>
      </c>
      <c r="E1068" s="32" t="s">
        <v>1159</v>
      </c>
      <c r="F1068" s="33">
        <v>1036</v>
      </c>
      <c r="G1068" s="33">
        <v>1294</v>
      </c>
      <c r="H1068" s="34" t="s">
        <v>109</v>
      </c>
      <c r="I1068" s="35" t="s">
        <v>235</v>
      </c>
      <c r="J1068" s="50"/>
    </row>
    <row r="1069" spans="1:10" s="5" customFormat="1" ht="28.5" customHeight="1" x14ac:dyDescent="0.2">
      <c r="A1069" s="22">
        <f t="shared" si="34"/>
        <v>1039</v>
      </c>
      <c r="B1069" s="29" t="s">
        <v>245</v>
      </c>
      <c r="C1069" s="29" t="s">
        <v>46</v>
      </c>
      <c r="D1069" s="29">
        <v>2012.12</v>
      </c>
      <c r="E1069" s="32" t="s">
        <v>1167</v>
      </c>
      <c r="F1069" s="33">
        <v>2331</v>
      </c>
      <c r="G1069" s="33">
        <v>2154</v>
      </c>
      <c r="H1069" s="34" t="s">
        <v>109</v>
      </c>
      <c r="I1069" s="35" t="s">
        <v>235</v>
      </c>
      <c r="J1069" s="49"/>
    </row>
    <row r="1070" spans="1:10" s="5" customFormat="1" ht="28.5" customHeight="1" x14ac:dyDescent="0.2">
      <c r="A1070" s="22">
        <f t="shared" si="34"/>
        <v>1040</v>
      </c>
      <c r="B1070" s="29" t="s">
        <v>246</v>
      </c>
      <c r="C1070" s="29" t="s">
        <v>46</v>
      </c>
      <c r="D1070" s="29">
        <v>2012.12</v>
      </c>
      <c r="E1070" s="32" t="s">
        <v>881</v>
      </c>
      <c r="F1070" s="33">
        <v>1302</v>
      </c>
      <c r="G1070" s="33">
        <v>1826</v>
      </c>
      <c r="H1070" s="34" t="s">
        <v>109</v>
      </c>
      <c r="I1070" s="35" t="s">
        <v>235</v>
      </c>
      <c r="J1070" s="49"/>
    </row>
    <row r="1071" spans="1:10" s="5" customFormat="1" ht="28.5" customHeight="1" x14ac:dyDescent="0.2">
      <c r="A1071" s="22">
        <f t="shared" si="34"/>
        <v>1041</v>
      </c>
      <c r="B1071" s="29" t="s">
        <v>297</v>
      </c>
      <c r="C1071" s="29" t="s">
        <v>46</v>
      </c>
      <c r="D1071" s="29">
        <v>2013.1</v>
      </c>
      <c r="E1071" s="32" t="s">
        <v>1164</v>
      </c>
      <c r="F1071" s="33">
        <v>1231</v>
      </c>
      <c r="G1071" s="33">
        <v>1975</v>
      </c>
      <c r="H1071" s="34" t="s">
        <v>109</v>
      </c>
      <c r="I1071" s="35" t="s">
        <v>235</v>
      </c>
      <c r="J1071" s="50"/>
    </row>
    <row r="1072" spans="1:10" s="5" customFormat="1" ht="28.5" customHeight="1" x14ac:dyDescent="0.2">
      <c r="A1072" s="22">
        <f t="shared" si="34"/>
        <v>1042</v>
      </c>
      <c r="B1072" s="29" t="s">
        <v>256</v>
      </c>
      <c r="C1072" s="29" t="s">
        <v>46</v>
      </c>
      <c r="D1072" s="29">
        <v>2013.4</v>
      </c>
      <c r="E1072" s="32" t="s">
        <v>921</v>
      </c>
      <c r="F1072" s="33">
        <v>1555</v>
      </c>
      <c r="G1072" s="33">
        <v>2622</v>
      </c>
      <c r="H1072" s="34" t="s">
        <v>109</v>
      </c>
      <c r="I1072" s="35" t="s">
        <v>235</v>
      </c>
      <c r="J1072" s="50"/>
    </row>
    <row r="1073" spans="1:10" s="5" customFormat="1" ht="28.5" customHeight="1" x14ac:dyDescent="0.2">
      <c r="A1073" s="22">
        <f t="shared" si="34"/>
        <v>1043</v>
      </c>
      <c r="B1073" s="29" t="s">
        <v>255</v>
      </c>
      <c r="C1073" s="29" t="s">
        <v>46</v>
      </c>
      <c r="D1073" s="29">
        <v>2013.4</v>
      </c>
      <c r="E1073" s="32" t="s">
        <v>1135</v>
      </c>
      <c r="F1073" s="33">
        <v>2126</v>
      </c>
      <c r="G1073" s="33">
        <v>3162</v>
      </c>
      <c r="H1073" s="34" t="s">
        <v>109</v>
      </c>
      <c r="I1073" s="35" t="s">
        <v>235</v>
      </c>
      <c r="J1073" s="50"/>
    </row>
    <row r="1074" spans="1:10" s="5" customFormat="1" ht="28.5" customHeight="1" x14ac:dyDescent="0.2">
      <c r="A1074" s="22">
        <f t="shared" si="34"/>
        <v>1044</v>
      </c>
      <c r="B1074" s="29" t="s">
        <v>354</v>
      </c>
      <c r="C1074" s="29" t="s">
        <v>46</v>
      </c>
      <c r="D1074" s="29">
        <v>2013.7</v>
      </c>
      <c r="E1074" s="32" t="s">
        <v>961</v>
      </c>
      <c r="F1074" s="33">
        <v>1265</v>
      </c>
      <c r="G1074" s="33">
        <v>2174</v>
      </c>
      <c r="H1074" s="34" t="s">
        <v>124</v>
      </c>
      <c r="I1074" s="35" t="s">
        <v>235</v>
      </c>
      <c r="J1074" s="50"/>
    </row>
    <row r="1075" spans="1:10" s="5" customFormat="1" ht="28.5" customHeight="1" x14ac:dyDescent="0.2">
      <c r="A1075" s="22">
        <f t="shared" si="34"/>
        <v>1045</v>
      </c>
      <c r="B1075" s="29" t="s">
        <v>361</v>
      </c>
      <c r="C1075" s="29" t="s">
        <v>46</v>
      </c>
      <c r="D1075" s="29">
        <v>2013.8</v>
      </c>
      <c r="E1075" s="32" t="s">
        <v>1056</v>
      </c>
      <c r="F1075" s="33">
        <v>1163</v>
      </c>
      <c r="G1075" s="33">
        <v>2274</v>
      </c>
      <c r="H1075" s="34" t="s">
        <v>109</v>
      </c>
      <c r="I1075" s="35" t="s">
        <v>235</v>
      </c>
      <c r="J1075" s="50"/>
    </row>
    <row r="1076" spans="1:10" s="5" customFormat="1" ht="28.5" customHeight="1" x14ac:dyDescent="0.2">
      <c r="A1076" s="22">
        <f t="shared" si="34"/>
        <v>1046</v>
      </c>
      <c r="B1076" s="29" t="s">
        <v>367</v>
      </c>
      <c r="C1076" s="29" t="s">
        <v>46</v>
      </c>
      <c r="D1076" s="29">
        <v>2013.8</v>
      </c>
      <c r="E1076" s="32" t="s">
        <v>1144</v>
      </c>
      <c r="F1076" s="33">
        <v>2051</v>
      </c>
      <c r="G1076" s="33">
        <v>1863</v>
      </c>
      <c r="H1076" s="34" t="s">
        <v>109</v>
      </c>
      <c r="I1076" s="35" t="s">
        <v>235</v>
      </c>
      <c r="J1076" s="50"/>
    </row>
    <row r="1077" spans="1:10" s="5" customFormat="1" ht="28.5" customHeight="1" x14ac:dyDescent="0.2">
      <c r="A1077" s="22">
        <f t="shared" si="34"/>
        <v>1047</v>
      </c>
      <c r="B1077" s="29" t="s">
        <v>1324</v>
      </c>
      <c r="C1077" s="29" t="s">
        <v>46</v>
      </c>
      <c r="D1077" s="29">
        <v>2013.12</v>
      </c>
      <c r="E1077" s="57" t="s">
        <v>1032</v>
      </c>
      <c r="F1077" s="33">
        <v>1378</v>
      </c>
      <c r="G1077" s="33">
        <v>2390</v>
      </c>
      <c r="H1077" s="34" t="s">
        <v>109</v>
      </c>
      <c r="I1077" s="35" t="s">
        <v>235</v>
      </c>
      <c r="J1077" s="50"/>
    </row>
    <row r="1078" spans="1:10" s="5" customFormat="1" ht="28.5" customHeight="1" x14ac:dyDescent="0.2">
      <c r="A1078" s="22">
        <f t="shared" si="34"/>
        <v>1048</v>
      </c>
      <c r="B1078" s="29" t="s">
        <v>1329</v>
      </c>
      <c r="C1078" s="29" t="s">
        <v>46</v>
      </c>
      <c r="D1078" s="29">
        <v>2014.3</v>
      </c>
      <c r="E1078" s="57" t="s">
        <v>940</v>
      </c>
      <c r="F1078" s="33">
        <v>789</v>
      </c>
      <c r="G1078" s="33">
        <v>1392</v>
      </c>
      <c r="H1078" s="34" t="s">
        <v>109</v>
      </c>
      <c r="I1078" s="35" t="s">
        <v>235</v>
      </c>
      <c r="J1078" s="50"/>
    </row>
    <row r="1079" spans="1:10" s="5" customFormat="1" ht="28.5" customHeight="1" x14ac:dyDescent="0.2">
      <c r="A1079" s="22">
        <f t="shared" si="34"/>
        <v>1049</v>
      </c>
      <c r="B1079" s="29" t="s">
        <v>434</v>
      </c>
      <c r="C1079" s="29" t="s">
        <v>46</v>
      </c>
      <c r="D1079" s="29">
        <v>2014.5</v>
      </c>
      <c r="E1079" s="57" t="s">
        <v>1124</v>
      </c>
      <c r="F1079" s="33">
        <v>2540</v>
      </c>
      <c r="G1079" s="33">
        <v>3294</v>
      </c>
      <c r="H1079" s="34" t="s">
        <v>109</v>
      </c>
      <c r="I1079" s="35" t="s">
        <v>235</v>
      </c>
      <c r="J1079" s="50"/>
    </row>
    <row r="1080" spans="1:10" s="5" customFormat="1" ht="28.5" customHeight="1" x14ac:dyDescent="0.2">
      <c r="A1080" s="22">
        <f t="shared" si="34"/>
        <v>1050</v>
      </c>
      <c r="B1080" s="29" t="s">
        <v>436</v>
      </c>
      <c r="C1080" s="29" t="s">
        <v>46</v>
      </c>
      <c r="D1080" s="29">
        <v>2014.5</v>
      </c>
      <c r="E1080" s="57" t="s">
        <v>1034</v>
      </c>
      <c r="F1080" s="33">
        <v>1467</v>
      </c>
      <c r="G1080" s="33">
        <v>2013</v>
      </c>
      <c r="H1080" s="34" t="s">
        <v>109</v>
      </c>
      <c r="I1080" s="35" t="s">
        <v>235</v>
      </c>
      <c r="J1080" s="50"/>
    </row>
    <row r="1081" spans="1:10" s="5" customFormat="1" ht="28.5" customHeight="1" x14ac:dyDescent="0.2">
      <c r="A1081" s="22">
        <f t="shared" si="34"/>
        <v>1051</v>
      </c>
      <c r="B1081" s="29" t="s">
        <v>447</v>
      </c>
      <c r="C1081" s="29" t="s">
        <v>46</v>
      </c>
      <c r="D1081" s="29">
        <v>2014.6</v>
      </c>
      <c r="E1081" s="57" t="s">
        <v>1076</v>
      </c>
      <c r="F1081" s="33">
        <v>977</v>
      </c>
      <c r="G1081" s="33">
        <v>1844</v>
      </c>
      <c r="H1081" s="34" t="s">
        <v>109</v>
      </c>
      <c r="I1081" s="35" t="s">
        <v>235</v>
      </c>
      <c r="J1081" s="50"/>
    </row>
    <row r="1082" spans="1:10" s="5" customFormat="1" ht="28.5" customHeight="1" x14ac:dyDescent="0.2">
      <c r="A1082" s="22">
        <f t="shared" si="34"/>
        <v>1052</v>
      </c>
      <c r="B1082" s="29" t="s">
        <v>478</v>
      </c>
      <c r="C1082" s="29" t="s">
        <v>46</v>
      </c>
      <c r="D1082" s="29">
        <v>2014.8</v>
      </c>
      <c r="E1082" s="32" t="s">
        <v>1090</v>
      </c>
      <c r="F1082" s="33">
        <v>1379</v>
      </c>
      <c r="G1082" s="33">
        <v>2716</v>
      </c>
      <c r="H1082" s="34" t="s">
        <v>109</v>
      </c>
      <c r="I1082" s="35" t="s">
        <v>235</v>
      </c>
      <c r="J1082" s="50"/>
    </row>
    <row r="1083" spans="1:10" s="5" customFormat="1" ht="28.5" customHeight="1" x14ac:dyDescent="0.2">
      <c r="A1083" s="22">
        <f t="shared" si="34"/>
        <v>1053</v>
      </c>
      <c r="B1083" s="29" t="s">
        <v>491</v>
      </c>
      <c r="C1083" s="29" t="s">
        <v>46</v>
      </c>
      <c r="D1083" s="29">
        <v>2014.9</v>
      </c>
      <c r="E1083" s="32" t="s">
        <v>937</v>
      </c>
      <c r="F1083" s="33">
        <v>1405</v>
      </c>
      <c r="G1083" s="33">
        <v>2749</v>
      </c>
      <c r="H1083" s="34" t="s">
        <v>109</v>
      </c>
      <c r="I1083" s="35" t="s">
        <v>235</v>
      </c>
      <c r="J1083" s="50"/>
    </row>
    <row r="1084" spans="1:10" s="5" customFormat="1" ht="28.5" customHeight="1" x14ac:dyDescent="0.2">
      <c r="A1084" s="22">
        <f t="shared" si="34"/>
        <v>1054</v>
      </c>
      <c r="B1084" s="29" t="s">
        <v>492</v>
      </c>
      <c r="C1084" s="29" t="s">
        <v>46</v>
      </c>
      <c r="D1084" s="29">
        <v>2014.9</v>
      </c>
      <c r="E1084" s="32" t="s">
        <v>1089</v>
      </c>
      <c r="F1084" s="33">
        <v>1446</v>
      </c>
      <c r="G1084" s="33">
        <v>1446</v>
      </c>
      <c r="H1084" s="34" t="s">
        <v>109</v>
      </c>
      <c r="I1084" s="35" t="s">
        <v>235</v>
      </c>
      <c r="J1084" s="50"/>
    </row>
    <row r="1085" spans="1:10" s="5" customFormat="1" ht="28.5" customHeight="1" x14ac:dyDescent="0.2">
      <c r="A1085" s="22">
        <f t="shared" si="34"/>
        <v>1055</v>
      </c>
      <c r="B1085" s="29" t="s">
        <v>503</v>
      </c>
      <c r="C1085" s="29" t="s">
        <v>46</v>
      </c>
      <c r="D1085" s="31">
        <v>2014.1</v>
      </c>
      <c r="E1085" s="32" t="s">
        <v>1048</v>
      </c>
      <c r="F1085" s="33">
        <v>676</v>
      </c>
      <c r="G1085" s="33">
        <v>1366</v>
      </c>
      <c r="H1085" s="34" t="s">
        <v>109</v>
      </c>
      <c r="I1085" s="35" t="s">
        <v>235</v>
      </c>
      <c r="J1085" s="50"/>
    </row>
    <row r="1086" spans="1:10" s="5" customFormat="1" ht="28.5" customHeight="1" x14ac:dyDescent="0.2">
      <c r="A1086" s="22">
        <f t="shared" si="34"/>
        <v>1056</v>
      </c>
      <c r="B1086" s="29" t="s">
        <v>515</v>
      </c>
      <c r="C1086" s="29" t="s">
        <v>2146</v>
      </c>
      <c r="D1086" s="29">
        <v>2015.2</v>
      </c>
      <c r="E1086" s="32" t="s">
        <v>941</v>
      </c>
      <c r="F1086" s="33">
        <v>1768</v>
      </c>
      <c r="G1086" s="33">
        <v>3104</v>
      </c>
      <c r="H1086" s="34" t="s">
        <v>109</v>
      </c>
      <c r="I1086" s="35" t="s">
        <v>235</v>
      </c>
      <c r="J1086" s="50"/>
    </row>
    <row r="1087" spans="1:10" s="5" customFormat="1" ht="28.5" customHeight="1" x14ac:dyDescent="0.2">
      <c r="A1087" s="22">
        <f t="shared" si="34"/>
        <v>1057</v>
      </c>
      <c r="B1087" s="29" t="s">
        <v>531</v>
      </c>
      <c r="C1087" s="29" t="s">
        <v>2147</v>
      </c>
      <c r="D1087" s="29">
        <v>2015.2</v>
      </c>
      <c r="E1087" s="32" t="s">
        <v>1001</v>
      </c>
      <c r="F1087" s="33">
        <v>1602</v>
      </c>
      <c r="G1087" s="33">
        <v>3276</v>
      </c>
      <c r="H1087" s="34" t="s">
        <v>109</v>
      </c>
      <c r="I1087" s="35" t="s">
        <v>235</v>
      </c>
      <c r="J1087" s="50"/>
    </row>
    <row r="1088" spans="1:10" s="5" customFormat="1" ht="28.5" customHeight="1" x14ac:dyDescent="0.2">
      <c r="A1088" s="22">
        <f t="shared" si="34"/>
        <v>1058</v>
      </c>
      <c r="B1088" s="29" t="s">
        <v>545</v>
      </c>
      <c r="C1088" s="29" t="s">
        <v>2152</v>
      </c>
      <c r="D1088" s="29">
        <v>2015.4</v>
      </c>
      <c r="E1088" s="32" t="s">
        <v>946</v>
      </c>
      <c r="F1088" s="33">
        <v>1355</v>
      </c>
      <c r="G1088" s="33">
        <v>2292</v>
      </c>
      <c r="H1088" s="34" t="s">
        <v>109</v>
      </c>
      <c r="I1088" s="35" t="s">
        <v>235</v>
      </c>
      <c r="J1088" s="50"/>
    </row>
    <row r="1089" spans="1:10" s="5" customFormat="1" ht="28.5" customHeight="1" x14ac:dyDescent="0.2">
      <c r="A1089" s="22">
        <f t="shared" si="34"/>
        <v>1059</v>
      </c>
      <c r="B1089" s="29" t="s">
        <v>567</v>
      </c>
      <c r="C1089" s="29" t="s">
        <v>46</v>
      </c>
      <c r="D1089" s="29">
        <v>2015.7</v>
      </c>
      <c r="E1089" s="32" t="s">
        <v>882</v>
      </c>
      <c r="F1089" s="33">
        <v>1191</v>
      </c>
      <c r="G1089" s="33">
        <v>2356</v>
      </c>
      <c r="H1089" s="34" t="s">
        <v>109</v>
      </c>
      <c r="I1089" s="35" t="s">
        <v>235</v>
      </c>
      <c r="J1089" s="50"/>
    </row>
    <row r="1090" spans="1:10" s="5" customFormat="1" ht="28.5" customHeight="1" x14ac:dyDescent="0.2">
      <c r="A1090" s="22">
        <f t="shared" si="34"/>
        <v>1060</v>
      </c>
      <c r="B1090" s="29" t="s">
        <v>573</v>
      </c>
      <c r="C1090" s="29" t="s">
        <v>2146</v>
      </c>
      <c r="D1090" s="29">
        <v>2015.7</v>
      </c>
      <c r="E1090" s="32" t="s">
        <v>912</v>
      </c>
      <c r="F1090" s="33">
        <v>1510</v>
      </c>
      <c r="G1090" s="33">
        <v>2117</v>
      </c>
      <c r="H1090" s="34" t="s">
        <v>109</v>
      </c>
      <c r="I1090" s="35" t="s">
        <v>235</v>
      </c>
      <c r="J1090" s="50"/>
    </row>
    <row r="1091" spans="1:10" s="5" customFormat="1" ht="28.5" customHeight="1" x14ac:dyDescent="0.2">
      <c r="A1091" s="22">
        <f t="shared" si="34"/>
        <v>1061</v>
      </c>
      <c r="B1091" s="29" t="s">
        <v>587</v>
      </c>
      <c r="C1091" s="29" t="s">
        <v>2166</v>
      </c>
      <c r="D1091" s="29">
        <v>2015.9</v>
      </c>
      <c r="E1091" s="32" t="s">
        <v>1023</v>
      </c>
      <c r="F1091" s="33">
        <v>1860</v>
      </c>
      <c r="G1091" s="33">
        <v>2467</v>
      </c>
      <c r="H1091" s="34" t="s">
        <v>109</v>
      </c>
      <c r="I1091" s="35" t="s">
        <v>235</v>
      </c>
      <c r="J1091" s="50"/>
    </row>
    <row r="1092" spans="1:10" s="5" customFormat="1" ht="28.5" customHeight="1" x14ac:dyDescent="0.2">
      <c r="A1092" s="22">
        <f t="shared" si="34"/>
        <v>1062</v>
      </c>
      <c r="B1092" s="29" t="s">
        <v>605</v>
      </c>
      <c r="C1092" s="29" t="s">
        <v>2147</v>
      </c>
      <c r="D1092" s="31">
        <v>2015.1</v>
      </c>
      <c r="E1092" s="32" t="s">
        <v>1034</v>
      </c>
      <c r="F1092" s="33">
        <v>1457</v>
      </c>
      <c r="G1092" s="33">
        <v>2163</v>
      </c>
      <c r="H1092" s="34" t="s">
        <v>109</v>
      </c>
      <c r="I1092" s="35" t="s">
        <v>235</v>
      </c>
      <c r="J1092" s="50"/>
    </row>
    <row r="1093" spans="1:10" s="5" customFormat="1" ht="28.5" customHeight="1" x14ac:dyDescent="0.2">
      <c r="A1093" s="22">
        <f t="shared" si="34"/>
        <v>1063</v>
      </c>
      <c r="B1093" s="29" t="s">
        <v>606</v>
      </c>
      <c r="C1093" s="29" t="s">
        <v>2171</v>
      </c>
      <c r="D1093" s="31">
        <v>2015.1</v>
      </c>
      <c r="E1093" s="32" t="s">
        <v>901</v>
      </c>
      <c r="F1093" s="33">
        <v>1348</v>
      </c>
      <c r="G1093" s="33">
        <v>2222</v>
      </c>
      <c r="H1093" s="34" t="s">
        <v>109</v>
      </c>
      <c r="I1093" s="35" t="s">
        <v>235</v>
      </c>
      <c r="J1093" s="50"/>
    </row>
    <row r="1094" spans="1:10" s="5" customFormat="1" ht="28.5" customHeight="1" x14ac:dyDescent="0.2">
      <c r="A1094" s="22">
        <f t="shared" si="34"/>
        <v>1064</v>
      </c>
      <c r="B1094" s="29" t="s">
        <v>615</v>
      </c>
      <c r="C1094" s="29" t="s">
        <v>2166</v>
      </c>
      <c r="D1094" s="29">
        <v>2015.11</v>
      </c>
      <c r="E1094" s="32" t="s">
        <v>1036</v>
      </c>
      <c r="F1094" s="33">
        <v>1548</v>
      </c>
      <c r="G1094" s="33">
        <v>3317</v>
      </c>
      <c r="H1094" s="34" t="s">
        <v>109</v>
      </c>
      <c r="I1094" s="35" t="s">
        <v>235</v>
      </c>
      <c r="J1094" s="50"/>
    </row>
    <row r="1095" spans="1:10" s="5" customFormat="1" ht="28.5" customHeight="1" x14ac:dyDescent="0.2">
      <c r="A1095" s="22">
        <f t="shared" si="34"/>
        <v>1065</v>
      </c>
      <c r="B1095" s="29" t="s">
        <v>619</v>
      </c>
      <c r="C1095" s="29" t="s">
        <v>46</v>
      </c>
      <c r="D1095" s="29">
        <v>2015.11</v>
      </c>
      <c r="E1095" s="32" t="s">
        <v>1038</v>
      </c>
      <c r="F1095" s="33">
        <v>1029</v>
      </c>
      <c r="G1095" s="33">
        <v>1803</v>
      </c>
      <c r="H1095" s="34" t="s">
        <v>109</v>
      </c>
      <c r="I1095" s="35" t="s">
        <v>235</v>
      </c>
      <c r="J1095" s="61"/>
    </row>
    <row r="1096" spans="1:10" s="5" customFormat="1" ht="28.5" customHeight="1" x14ac:dyDescent="0.2">
      <c r="A1096" s="22">
        <f t="shared" si="34"/>
        <v>1066</v>
      </c>
      <c r="B1096" s="29" t="s">
        <v>633</v>
      </c>
      <c r="C1096" s="29" t="s">
        <v>46</v>
      </c>
      <c r="D1096" s="29">
        <v>2016.2</v>
      </c>
      <c r="E1096" s="32" t="s">
        <v>1001</v>
      </c>
      <c r="F1096" s="33">
        <v>1469</v>
      </c>
      <c r="G1096" s="33">
        <v>3586</v>
      </c>
      <c r="H1096" s="34" t="s">
        <v>109</v>
      </c>
      <c r="I1096" s="35" t="s">
        <v>235</v>
      </c>
      <c r="J1096" s="61"/>
    </row>
    <row r="1097" spans="1:10" s="5" customFormat="1" ht="28.5" customHeight="1" x14ac:dyDescent="0.2">
      <c r="A1097" s="22">
        <f t="shared" si="34"/>
        <v>1067</v>
      </c>
      <c r="B1097" s="29" t="s">
        <v>655</v>
      </c>
      <c r="C1097" s="29" t="s">
        <v>2181</v>
      </c>
      <c r="D1097" s="29">
        <v>2016.5</v>
      </c>
      <c r="E1097" s="32" t="s">
        <v>1001</v>
      </c>
      <c r="F1097" s="33">
        <v>1460</v>
      </c>
      <c r="G1097" s="33">
        <v>3634</v>
      </c>
      <c r="H1097" s="34" t="s">
        <v>109</v>
      </c>
      <c r="I1097" s="35" t="s">
        <v>235</v>
      </c>
      <c r="J1097" s="61"/>
    </row>
    <row r="1098" spans="1:10" s="5" customFormat="1" ht="28.5" customHeight="1" x14ac:dyDescent="0.2">
      <c r="A1098" s="22">
        <f t="shared" si="34"/>
        <v>1068</v>
      </c>
      <c r="B1098" s="29" t="s">
        <v>669</v>
      </c>
      <c r="C1098" s="29" t="s">
        <v>2186</v>
      </c>
      <c r="D1098" s="29">
        <v>2016.6</v>
      </c>
      <c r="E1098" s="32" t="s">
        <v>904</v>
      </c>
      <c r="F1098" s="33">
        <v>1471</v>
      </c>
      <c r="G1098" s="33">
        <v>2363</v>
      </c>
      <c r="H1098" s="34" t="s">
        <v>109</v>
      </c>
      <c r="I1098" s="35" t="s">
        <v>235</v>
      </c>
      <c r="J1098" s="61"/>
    </row>
    <row r="1099" spans="1:10" s="5" customFormat="1" ht="28.5" customHeight="1" x14ac:dyDescent="0.2">
      <c r="A1099" s="22">
        <f t="shared" si="34"/>
        <v>1069</v>
      </c>
      <c r="B1099" s="29" t="s">
        <v>698</v>
      </c>
      <c r="C1099" s="29" t="s">
        <v>2171</v>
      </c>
      <c r="D1099" s="29">
        <v>2016.8</v>
      </c>
      <c r="E1099" s="32" t="s">
        <v>934</v>
      </c>
      <c r="F1099" s="33">
        <v>1577</v>
      </c>
      <c r="G1099" s="33">
        <v>2918</v>
      </c>
      <c r="H1099" s="34" t="s">
        <v>109</v>
      </c>
      <c r="I1099" s="35" t="s">
        <v>235</v>
      </c>
      <c r="J1099" s="61"/>
    </row>
    <row r="1100" spans="1:10" s="5" customFormat="1" ht="28.5" customHeight="1" x14ac:dyDescent="0.2">
      <c r="A1100" s="22">
        <f t="shared" si="34"/>
        <v>1070</v>
      </c>
      <c r="B1100" s="29" t="s">
        <v>704</v>
      </c>
      <c r="C1100" s="29" t="s">
        <v>2191</v>
      </c>
      <c r="D1100" s="29">
        <v>2016.8</v>
      </c>
      <c r="E1100" s="32" t="s">
        <v>1020</v>
      </c>
      <c r="F1100" s="33">
        <v>1487</v>
      </c>
      <c r="G1100" s="33">
        <v>2278</v>
      </c>
      <c r="H1100" s="34" t="s">
        <v>109</v>
      </c>
      <c r="I1100" s="35" t="s">
        <v>235</v>
      </c>
      <c r="J1100" s="61"/>
    </row>
    <row r="1101" spans="1:10" s="5" customFormat="1" ht="28.5" customHeight="1" x14ac:dyDescent="0.2">
      <c r="A1101" s="22">
        <f t="shared" si="34"/>
        <v>1071</v>
      </c>
      <c r="B1101" s="29" t="s">
        <v>712</v>
      </c>
      <c r="C1101" s="29" t="s">
        <v>2166</v>
      </c>
      <c r="D1101" s="29">
        <v>2016.9</v>
      </c>
      <c r="E1101" s="32" t="s">
        <v>901</v>
      </c>
      <c r="F1101" s="33">
        <v>1525</v>
      </c>
      <c r="G1101" s="33">
        <v>2419</v>
      </c>
      <c r="H1101" s="34" t="s">
        <v>180</v>
      </c>
      <c r="I1101" s="35" t="s">
        <v>235</v>
      </c>
      <c r="J1101" s="61"/>
    </row>
    <row r="1102" spans="1:10" s="5" customFormat="1" ht="28.5" customHeight="1" x14ac:dyDescent="0.2">
      <c r="A1102" s="22">
        <f t="shared" si="34"/>
        <v>1072</v>
      </c>
      <c r="B1102" s="29" t="s">
        <v>746</v>
      </c>
      <c r="C1102" s="29" t="s">
        <v>46</v>
      </c>
      <c r="D1102" s="31">
        <v>2016.1</v>
      </c>
      <c r="E1102" s="32" t="s">
        <v>913</v>
      </c>
      <c r="F1102" s="33">
        <v>1407</v>
      </c>
      <c r="G1102" s="33">
        <v>2396</v>
      </c>
      <c r="H1102" s="34" t="s">
        <v>180</v>
      </c>
      <c r="I1102" s="35" t="s">
        <v>235</v>
      </c>
      <c r="J1102" s="61"/>
    </row>
    <row r="1103" spans="1:10" s="5" customFormat="1" ht="28.5" customHeight="1" x14ac:dyDescent="0.2">
      <c r="A1103" s="22">
        <f t="shared" si="34"/>
        <v>1073</v>
      </c>
      <c r="B1103" s="29" t="s">
        <v>757</v>
      </c>
      <c r="C1103" s="70" t="s">
        <v>46</v>
      </c>
      <c r="D1103" s="29">
        <v>2016.11</v>
      </c>
      <c r="E1103" s="32" t="s">
        <v>941</v>
      </c>
      <c r="F1103" s="87">
        <v>1554</v>
      </c>
      <c r="G1103" s="247">
        <v>2641</v>
      </c>
      <c r="H1103" s="34" t="s">
        <v>180</v>
      </c>
      <c r="I1103" s="73" t="s">
        <v>235</v>
      </c>
      <c r="J1103" s="61"/>
    </row>
    <row r="1104" spans="1:10" s="5" customFormat="1" ht="28.5" customHeight="1" x14ac:dyDescent="0.2">
      <c r="A1104" s="22">
        <f t="shared" si="34"/>
        <v>1074</v>
      </c>
      <c r="B1104" s="29" t="s">
        <v>780</v>
      </c>
      <c r="C1104" s="29" t="s">
        <v>46</v>
      </c>
      <c r="D1104" s="29">
        <v>2016.12</v>
      </c>
      <c r="E1104" s="32" t="s">
        <v>940</v>
      </c>
      <c r="F1104" s="33">
        <v>2672</v>
      </c>
      <c r="G1104" s="33">
        <v>5849</v>
      </c>
      <c r="H1104" s="34" t="s">
        <v>180</v>
      </c>
      <c r="I1104" s="73" t="s">
        <v>235</v>
      </c>
      <c r="J1104" s="61"/>
    </row>
    <row r="1105" spans="1:10" s="5" customFormat="1" ht="28.5" customHeight="1" x14ac:dyDescent="0.2">
      <c r="A1105" s="22">
        <f t="shared" ref="A1105:A1170" si="35">ROW()-30</f>
        <v>1075</v>
      </c>
      <c r="B1105" s="29" t="s">
        <v>803</v>
      </c>
      <c r="C1105" s="29" t="s">
        <v>2171</v>
      </c>
      <c r="D1105" s="29">
        <v>2017.3</v>
      </c>
      <c r="E1105" s="32" t="s">
        <v>953</v>
      </c>
      <c r="F1105" s="33">
        <v>1654</v>
      </c>
      <c r="G1105" s="33">
        <v>2658</v>
      </c>
      <c r="H1105" s="74" t="s">
        <v>109</v>
      </c>
      <c r="I1105" s="73" t="s">
        <v>235</v>
      </c>
      <c r="J1105" s="61"/>
    </row>
    <row r="1106" spans="1:10" s="5" customFormat="1" ht="28.5" customHeight="1" x14ac:dyDescent="0.2">
      <c r="A1106" s="22">
        <f t="shared" si="35"/>
        <v>1076</v>
      </c>
      <c r="B1106" s="29" t="s">
        <v>808</v>
      </c>
      <c r="C1106" s="29" t="s">
        <v>46</v>
      </c>
      <c r="D1106" s="29">
        <v>2017.3</v>
      </c>
      <c r="E1106" s="32" t="s">
        <v>957</v>
      </c>
      <c r="F1106" s="33">
        <v>1942</v>
      </c>
      <c r="G1106" s="33">
        <v>3187</v>
      </c>
      <c r="H1106" s="74" t="s">
        <v>109</v>
      </c>
      <c r="I1106" s="73" t="s">
        <v>235</v>
      </c>
      <c r="J1106" s="61"/>
    </row>
    <row r="1107" spans="1:10" s="5" customFormat="1" ht="28.5" customHeight="1" x14ac:dyDescent="0.2">
      <c r="A1107" s="22">
        <f t="shared" si="35"/>
        <v>1077</v>
      </c>
      <c r="B1107" s="89" t="s">
        <v>1366</v>
      </c>
      <c r="C1107" s="29" t="s">
        <v>46</v>
      </c>
      <c r="D1107" s="29">
        <v>2017.4</v>
      </c>
      <c r="E1107" s="32" t="s">
        <v>963</v>
      </c>
      <c r="F1107" s="33">
        <v>2218</v>
      </c>
      <c r="G1107" s="33">
        <v>4098</v>
      </c>
      <c r="H1107" s="34" t="s">
        <v>109</v>
      </c>
      <c r="I1107" s="73" t="s">
        <v>235</v>
      </c>
      <c r="J1107" s="61"/>
    </row>
    <row r="1108" spans="1:10" s="5" customFormat="1" ht="28.5" customHeight="1" x14ac:dyDescent="0.2">
      <c r="A1108" s="22">
        <f t="shared" si="35"/>
        <v>1078</v>
      </c>
      <c r="B1108" s="89" t="s">
        <v>1381</v>
      </c>
      <c r="C1108" s="29" t="s">
        <v>46</v>
      </c>
      <c r="D1108" s="29">
        <v>2017.4</v>
      </c>
      <c r="E1108" s="32" t="s">
        <v>968</v>
      </c>
      <c r="F1108" s="33">
        <v>1404</v>
      </c>
      <c r="G1108" s="33">
        <v>2655</v>
      </c>
      <c r="H1108" s="34" t="s">
        <v>109</v>
      </c>
      <c r="I1108" s="73" t="s">
        <v>235</v>
      </c>
      <c r="J1108" s="61"/>
    </row>
    <row r="1109" spans="1:10" s="5" customFormat="1" ht="28.5" customHeight="1" x14ac:dyDescent="0.2">
      <c r="A1109" s="22">
        <f t="shared" si="35"/>
        <v>1079</v>
      </c>
      <c r="B1109" s="29" t="s">
        <v>818</v>
      </c>
      <c r="C1109" s="29" t="s">
        <v>46</v>
      </c>
      <c r="D1109" s="29">
        <v>2017.5</v>
      </c>
      <c r="E1109" s="32" t="s">
        <v>926</v>
      </c>
      <c r="F1109" s="33">
        <v>1096</v>
      </c>
      <c r="G1109" s="33">
        <v>3192</v>
      </c>
      <c r="H1109" s="34" t="s">
        <v>109</v>
      </c>
      <c r="I1109" s="73" t="s">
        <v>235</v>
      </c>
      <c r="J1109" s="61"/>
    </row>
    <row r="1110" spans="1:10" s="5" customFormat="1" ht="28.5" customHeight="1" x14ac:dyDescent="0.2">
      <c r="A1110" s="22">
        <f t="shared" si="35"/>
        <v>1080</v>
      </c>
      <c r="B1110" s="29" t="s">
        <v>825</v>
      </c>
      <c r="C1110" s="29" t="s">
        <v>2171</v>
      </c>
      <c r="D1110" s="29">
        <v>2017.5</v>
      </c>
      <c r="E1110" s="32" t="s">
        <v>920</v>
      </c>
      <c r="F1110" s="33">
        <v>1642</v>
      </c>
      <c r="G1110" s="33">
        <v>3211</v>
      </c>
      <c r="H1110" s="34" t="s">
        <v>109</v>
      </c>
      <c r="I1110" s="73" t="s">
        <v>235</v>
      </c>
      <c r="J1110" s="61"/>
    </row>
    <row r="1111" spans="1:10" s="5" customFormat="1" ht="28.5" customHeight="1" x14ac:dyDescent="0.2">
      <c r="A1111" s="22">
        <f t="shared" si="35"/>
        <v>1081</v>
      </c>
      <c r="B1111" s="89" t="s">
        <v>2220</v>
      </c>
      <c r="C1111" s="29" t="s">
        <v>2171</v>
      </c>
      <c r="D1111" s="29">
        <v>2017.6</v>
      </c>
      <c r="E1111" s="32" t="s">
        <v>915</v>
      </c>
      <c r="F1111" s="33">
        <v>1198</v>
      </c>
      <c r="G1111" s="33">
        <v>2446</v>
      </c>
      <c r="H1111" s="34" t="s">
        <v>6</v>
      </c>
      <c r="I1111" s="35" t="s">
        <v>235</v>
      </c>
      <c r="J1111" s="61"/>
    </row>
    <row r="1112" spans="1:10" s="5" customFormat="1" ht="28.5" customHeight="1" x14ac:dyDescent="0.2">
      <c r="A1112" s="22">
        <f t="shared" si="35"/>
        <v>1082</v>
      </c>
      <c r="B1112" s="89" t="s">
        <v>836</v>
      </c>
      <c r="C1112" s="29" t="s">
        <v>46</v>
      </c>
      <c r="D1112" s="29">
        <v>2017.6</v>
      </c>
      <c r="E1112" s="32" t="s">
        <v>916</v>
      </c>
      <c r="F1112" s="33">
        <v>1431</v>
      </c>
      <c r="G1112" s="33">
        <v>2602</v>
      </c>
      <c r="H1112" s="34" t="s">
        <v>180</v>
      </c>
      <c r="I1112" s="35" t="s">
        <v>235</v>
      </c>
      <c r="J1112" s="61"/>
    </row>
    <row r="1113" spans="1:10" s="5" customFormat="1" ht="28.5" customHeight="1" x14ac:dyDescent="0.2">
      <c r="A1113" s="22">
        <f t="shared" si="35"/>
        <v>1083</v>
      </c>
      <c r="B1113" s="89" t="s">
        <v>838</v>
      </c>
      <c r="C1113" s="29" t="s">
        <v>46</v>
      </c>
      <c r="D1113" s="29">
        <v>2017.6</v>
      </c>
      <c r="E1113" s="32" t="s">
        <v>914</v>
      </c>
      <c r="F1113" s="33">
        <v>1361</v>
      </c>
      <c r="G1113" s="33">
        <v>2435</v>
      </c>
      <c r="H1113" s="34" t="s">
        <v>180</v>
      </c>
      <c r="I1113" s="35" t="s">
        <v>235</v>
      </c>
      <c r="J1113" s="61"/>
    </row>
    <row r="1114" spans="1:10" s="5" customFormat="1" ht="28.5" customHeight="1" x14ac:dyDescent="0.2">
      <c r="A1114" s="22">
        <f t="shared" si="35"/>
        <v>1084</v>
      </c>
      <c r="B1114" s="89" t="s">
        <v>839</v>
      </c>
      <c r="C1114" s="29" t="s">
        <v>2171</v>
      </c>
      <c r="D1114" s="29">
        <v>2017.6</v>
      </c>
      <c r="E1114" s="32" t="s">
        <v>913</v>
      </c>
      <c r="F1114" s="33">
        <v>1365</v>
      </c>
      <c r="G1114" s="33">
        <v>2345</v>
      </c>
      <c r="H1114" s="34" t="s">
        <v>180</v>
      </c>
      <c r="I1114" s="35" t="s">
        <v>235</v>
      </c>
      <c r="J1114" s="61"/>
    </row>
    <row r="1115" spans="1:10" s="5" customFormat="1" ht="28.5" customHeight="1" x14ac:dyDescent="0.2">
      <c r="A1115" s="22">
        <f t="shared" si="35"/>
        <v>1085</v>
      </c>
      <c r="B1115" s="89" t="s">
        <v>844</v>
      </c>
      <c r="C1115" s="29" t="s">
        <v>46</v>
      </c>
      <c r="D1115" s="29">
        <v>2017.6</v>
      </c>
      <c r="E1115" s="32" t="s">
        <v>909</v>
      </c>
      <c r="F1115" s="33">
        <v>2366</v>
      </c>
      <c r="G1115" s="33">
        <v>3843</v>
      </c>
      <c r="H1115" s="34" t="s">
        <v>180</v>
      </c>
      <c r="I1115" s="35" t="s">
        <v>235</v>
      </c>
      <c r="J1115" s="61"/>
    </row>
    <row r="1116" spans="1:10" s="5" customFormat="1" ht="28.5" customHeight="1" x14ac:dyDescent="0.2">
      <c r="A1116" s="22">
        <f t="shared" si="35"/>
        <v>1086</v>
      </c>
      <c r="B1116" s="29" t="s">
        <v>850</v>
      </c>
      <c r="C1116" s="29" t="s">
        <v>46</v>
      </c>
      <c r="D1116" s="29">
        <v>2017.6</v>
      </c>
      <c r="E1116" s="32" t="s">
        <v>877</v>
      </c>
      <c r="F1116" s="33">
        <v>1591</v>
      </c>
      <c r="G1116" s="33">
        <v>2949</v>
      </c>
      <c r="H1116" s="34" t="s">
        <v>826</v>
      </c>
      <c r="I1116" s="35" t="s">
        <v>235</v>
      </c>
      <c r="J1116" s="61"/>
    </row>
    <row r="1117" spans="1:10" s="5" customFormat="1" ht="28.5" customHeight="1" x14ac:dyDescent="0.2">
      <c r="A1117" s="22">
        <f t="shared" si="35"/>
        <v>1087</v>
      </c>
      <c r="B1117" s="89" t="s">
        <v>2229</v>
      </c>
      <c r="C1117" s="29" t="s">
        <v>46</v>
      </c>
      <c r="D1117" s="29">
        <v>2017.8</v>
      </c>
      <c r="E1117" s="32" t="s">
        <v>877</v>
      </c>
      <c r="F1117" s="33">
        <v>984</v>
      </c>
      <c r="G1117" s="33">
        <v>1895</v>
      </c>
      <c r="H1117" s="34" t="s">
        <v>6</v>
      </c>
      <c r="I1117" s="35" t="s">
        <v>235</v>
      </c>
      <c r="J1117" s="61"/>
    </row>
    <row r="1118" spans="1:10" s="5" customFormat="1" ht="28.5" customHeight="1" x14ac:dyDescent="0.2">
      <c r="A1118" s="22">
        <f t="shared" si="35"/>
        <v>1088</v>
      </c>
      <c r="B1118" s="89" t="s">
        <v>871</v>
      </c>
      <c r="C1118" s="29" t="s">
        <v>2171</v>
      </c>
      <c r="D1118" s="29">
        <v>2017.8</v>
      </c>
      <c r="E1118" s="32" t="s">
        <v>875</v>
      </c>
      <c r="F1118" s="33">
        <v>1630</v>
      </c>
      <c r="G1118" s="33">
        <v>3308</v>
      </c>
      <c r="H1118" s="34" t="s">
        <v>109</v>
      </c>
      <c r="I1118" s="35" t="s">
        <v>235</v>
      </c>
      <c r="J1118" s="61"/>
    </row>
    <row r="1119" spans="1:10" s="5" customFormat="1" ht="28.5" customHeight="1" x14ac:dyDescent="0.2">
      <c r="A1119" s="22">
        <f t="shared" si="35"/>
        <v>1089</v>
      </c>
      <c r="B1119" s="89" t="s">
        <v>1408</v>
      </c>
      <c r="C1119" s="29" t="s">
        <v>2171</v>
      </c>
      <c r="D1119" s="29">
        <v>2017.11</v>
      </c>
      <c r="E1119" s="32" t="s">
        <v>940</v>
      </c>
      <c r="F1119" s="33">
        <v>1357</v>
      </c>
      <c r="G1119" s="33">
        <v>2721</v>
      </c>
      <c r="H1119" s="34" t="s">
        <v>180</v>
      </c>
      <c r="I1119" s="35" t="s">
        <v>235</v>
      </c>
      <c r="J1119" s="61"/>
    </row>
    <row r="1120" spans="1:10" s="5" customFormat="1" ht="28.5" customHeight="1" x14ac:dyDescent="0.2">
      <c r="A1120" s="22">
        <f t="shared" si="35"/>
        <v>1090</v>
      </c>
      <c r="B1120" s="89" t="s">
        <v>1409</v>
      </c>
      <c r="C1120" s="29" t="s">
        <v>46</v>
      </c>
      <c r="D1120" s="29">
        <v>2017.11</v>
      </c>
      <c r="E1120" s="32" t="s">
        <v>1101</v>
      </c>
      <c r="F1120" s="33">
        <v>1364</v>
      </c>
      <c r="G1120" s="33">
        <v>2823</v>
      </c>
      <c r="H1120" s="34" t="s">
        <v>180</v>
      </c>
      <c r="I1120" s="35" t="s">
        <v>235</v>
      </c>
      <c r="J1120" s="61"/>
    </row>
    <row r="1121" spans="1:10" s="5" customFormat="1" ht="28.5" customHeight="1" x14ac:dyDescent="0.2">
      <c r="A1121" s="22">
        <f t="shared" si="35"/>
        <v>1091</v>
      </c>
      <c r="B1121" s="89" t="s">
        <v>1437</v>
      </c>
      <c r="C1121" s="29" t="s">
        <v>46</v>
      </c>
      <c r="D1121" s="29">
        <v>2017.12</v>
      </c>
      <c r="E1121" s="90" t="s">
        <v>1438</v>
      </c>
      <c r="F1121" s="33">
        <v>1598</v>
      </c>
      <c r="G1121" s="33">
        <v>3031</v>
      </c>
      <c r="H1121" s="34" t="s">
        <v>109</v>
      </c>
      <c r="I1121" s="35" t="s">
        <v>235</v>
      </c>
      <c r="J1121" s="61"/>
    </row>
    <row r="1122" spans="1:10" s="5" customFormat="1" ht="28.5" customHeight="1" x14ac:dyDescent="0.2">
      <c r="A1122" s="22">
        <f t="shared" si="35"/>
        <v>1092</v>
      </c>
      <c r="B1122" s="89" t="s">
        <v>1435</v>
      </c>
      <c r="C1122" s="29" t="s">
        <v>2146</v>
      </c>
      <c r="D1122" s="29">
        <v>2018.1</v>
      </c>
      <c r="E1122" s="32" t="s">
        <v>1462</v>
      </c>
      <c r="F1122" s="33">
        <v>1501</v>
      </c>
      <c r="G1122" s="33">
        <v>2810</v>
      </c>
      <c r="H1122" s="34" t="s">
        <v>180</v>
      </c>
      <c r="I1122" s="35" t="s">
        <v>235</v>
      </c>
      <c r="J1122" s="50"/>
    </row>
    <row r="1123" spans="1:10" s="5" customFormat="1" ht="28.5" customHeight="1" x14ac:dyDescent="0.2">
      <c r="A1123" s="22">
        <f t="shared" si="35"/>
        <v>1093</v>
      </c>
      <c r="B1123" s="29" t="s">
        <v>1457</v>
      </c>
      <c r="C1123" s="29" t="s">
        <v>2171</v>
      </c>
      <c r="D1123" s="29">
        <v>2018.1</v>
      </c>
      <c r="E1123" s="32" t="s">
        <v>1463</v>
      </c>
      <c r="F1123" s="33">
        <v>1199</v>
      </c>
      <c r="G1123" s="33">
        <v>1854</v>
      </c>
      <c r="H1123" s="34" t="s">
        <v>180</v>
      </c>
      <c r="I1123" s="35" t="s">
        <v>235</v>
      </c>
      <c r="J1123" s="50" t="s">
        <v>2443</v>
      </c>
    </row>
    <row r="1124" spans="1:10" s="5" customFormat="1" ht="28.5" customHeight="1" x14ac:dyDescent="0.2">
      <c r="A1124" s="22">
        <f t="shared" si="35"/>
        <v>1094</v>
      </c>
      <c r="B1124" s="29" t="s">
        <v>1458</v>
      </c>
      <c r="C1124" s="29" t="s">
        <v>2233</v>
      </c>
      <c r="D1124" s="29">
        <v>2018.1</v>
      </c>
      <c r="E1124" s="32" t="s">
        <v>1464</v>
      </c>
      <c r="F1124" s="33">
        <v>1448</v>
      </c>
      <c r="G1124" s="33">
        <v>2773</v>
      </c>
      <c r="H1124" s="34" t="s">
        <v>180</v>
      </c>
      <c r="I1124" s="35" t="s">
        <v>235</v>
      </c>
      <c r="J1124" s="50"/>
    </row>
    <row r="1125" spans="1:10" s="5" customFormat="1" ht="28.5" customHeight="1" x14ac:dyDescent="0.2">
      <c r="A1125" s="22">
        <f t="shared" si="35"/>
        <v>1095</v>
      </c>
      <c r="B1125" s="29" t="s">
        <v>1473</v>
      </c>
      <c r="C1125" s="29" t="s">
        <v>2166</v>
      </c>
      <c r="D1125" s="29">
        <v>2018.2</v>
      </c>
      <c r="E1125" s="32" t="s">
        <v>1135</v>
      </c>
      <c r="F1125" s="33">
        <v>1612</v>
      </c>
      <c r="G1125" s="33">
        <v>2738</v>
      </c>
      <c r="H1125" s="34" t="s">
        <v>6</v>
      </c>
      <c r="I1125" s="35" t="s">
        <v>188</v>
      </c>
      <c r="J1125" s="50" t="s">
        <v>2442</v>
      </c>
    </row>
    <row r="1126" spans="1:10" s="5" customFormat="1" ht="28.5" customHeight="1" x14ac:dyDescent="0.2">
      <c r="A1126" s="22">
        <f t="shared" si="35"/>
        <v>1096</v>
      </c>
      <c r="B1126" s="37" t="s">
        <v>1478</v>
      </c>
      <c r="C1126" s="37" t="s">
        <v>2235</v>
      </c>
      <c r="D1126" s="37">
        <v>2018.2</v>
      </c>
      <c r="E1126" s="207" t="s">
        <v>1484</v>
      </c>
      <c r="F1126" s="208">
        <v>1402</v>
      </c>
      <c r="G1126" s="208">
        <v>2264</v>
      </c>
      <c r="H1126" s="209" t="s">
        <v>6</v>
      </c>
      <c r="I1126" s="210" t="s">
        <v>188</v>
      </c>
      <c r="J1126" s="50"/>
    </row>
    <row r="1127" spans="1:10" s="5" customFormat="1" ht="28.5" customHeight="1" x14ac:dyDescent="0.2">
      <c r="A1127" s="22">
        <f t="shared" si="35"/>
        <v>1097</v>
      </c>
      <c r="B1127" s="44" t="s">
        <v>1491</v>
      </c>
      <c r="C1127" s="44" t="s">
        <v>2235</v>
      </c>
      <c r="D1127" s="44">
        <v>2018.3</v>
      </c>
      <c r="E1127" s="212" t="s">
        <v>1112</v>
      </c>
      <c r="F1127" s="128">
        <v>1435</v>
      </c>
      <c r="G1127" s="128">
        <v>2867</v>
      </c>
      <c r="H1127" s="272" t="s">
        <v>6</v>
      </c>
      <c r="I1127" s="273" t="s">
        <v>188</v>
      </c>
      <c r="J1127" s="50" t="s">
        <v>2442</v>
      </c>
    </row>
    <row r="1128" spans="1:10" s="5" customFormat="1" ht="28.5" customHeight="1" x14ac:dyDescent="0.2">
      <c r="A1128" s="22">
        <f t="shared" si="35"/>
        <v>1098</v>
      </c>
      <c r="B1128" s="89" t="s">
        <v>1512</v>
      </c>
      <c r="C1128" s="29" t="s">
        <v>46</v>
      </c>
      <c r="D1128" s="29">
        <v>2018.4</v>
      </c>
      <c r="E1128" s="90" t="s">
        <v>1526</v>
      </c>
      <c r="F1128" s="33">
        <v>1265</v>
      </c>
      <c r="G1128" s="33">
        <v>1954</v>
      </c>
      <c r="H1128" s="34" t="s">
        <v>109</v>
      </c>
      <c r="I1128" s="35" t="s">
        <v>188</v>
      </c>
      <c r="J1128" s="50"/>
    </row>
    <row r="1129" spans="1:10" s="5" customFormat="1" ht="28.5" customHeight="1" x14ac:dyDescent="0.2">
      <c r="A1129" s="22">
        <f t="shared" si="35"/>
        <v>1099</v>
      </c>
      <c r="B1129" s="29" t="s">
        <v>1516</v>
      </c>
      <c r="C1129" s="29" t="s">
        <v>2092</v>
      </c>
      <c r="D1129" s="29">
        <v>2018.4</v>
      </c>
      <c r="E1129" s="132" t="s">
        <v>1531</v>
      </c>
      <c r="F1129" s="33">
        <v>1624</v>
      </c>
      <c r="G1129" s="33">
        <v>3172</v>
      </c>
      <c r="H1129" s="34" t="s">
        <v>109</v>
      </c>
      <c r="I1129" s="35" t="s">
        <v>188</v>
      </c>
      <c r="J1129" s="50"/>
    </row>
    <row r="1130" spans="1:10" s="5" customFormat="1" ht="28.5" customHeight="1" x14ac:dyDescent="0.2">
      <c r="A1130" s="22">
        <f t="shared" si="35"/>
        <v>1100</v>
      </c>
      <c r="B1130" s="89" t="s">
        <v>1523</v>
      </c>
      <c r="C1130" s="29" t="s">
        <v>2092</v>
      </c>
      <c r="D1130" s="29">
        <v>2018.4</v>
      </c>
      <c r="E1130" s="90" t="s">
        <v>1536</v>
      </c>
      <c r="F1130" s="33">
        <v>1426</v>
      </c>
      <c r="G1130" s="33">
        <v>2940</v>
      </c>
      <c r="H1130" s="34" t="s">
        <v>109</v>
      </c>
      <c r="I1130" s="35" t="s">
        <v>188</v>
      </c>
      <c r="J1130" s="50" t="s">
        <v>2442</v>
      </c>
    </row>
    <row r="1131" spans="1:10" s="5" customFormat="1" ht="28.5" customHeight="1" x14ac:dyDescent="0.2">
      <c r="A1131" s="22">
        <f t="shared" si="35"/>
        <v>1101</v>
      </c>
      <c r="B1131" s="89" t="s">
        <v>1566</v>
      </c>
      <c r="C1131" s="29" t="s">
        <v>2092</v>
      </c>
      <c r="D1131" s="29">
        <v>2018.5</v>
      </c>
      <c r="E1131" s="32" t="s">
        <v>1553</v>
      </c>
      <c r="F1131" s="33">
        <v>1813</v>
      </c>
      <c r="G1131" s="33">
        <v>3412</v>
      </c>
      <c r="H1131" s="34" t="s">
        <v>6</v>
      </c>
      <c r="I1131" s="35" t="s">
        <v>1565</v>
      </c>
      <c r="J1131" s="50"/>
    </row>
    <row r="1132" spans="1:10" s="5" customFormat="1" ht="28.5" customHeight="1" x14ac:dyDescent="0.2">
      <c r="A1132" s="22">
        <f t="shared" si="35"/>
        <v>1102</v>
      </c>
      <c r="B1132" s="89" t="s">
        <v>1549</v>
      </c>
      <c r="C1132" s="29" t="s">
        <v>46</v>
      </c>
      <c r="D1132" s="29">
        <v>2018.5</v>
      </c>
      <c r="E1132" s="32" t="s">
        <v>1462</v>
      </c>
      <c r="F1132" s="33">
        <v>1428</v>
      </c>
      <c r="G1132" s="33">
        <v>2821</v>
      </c>
      <c r="H1132" s="34" t="s">
        <v>6</v>
      </c>
      <c r="I1132" s="35" t="s">
        <v>188</v>
      </c>
      <c r="J1132" s="50"/>
    </row>
    <row r="1133" spans="1:10" s="5" customFormat="1" ht="28.5" customHeight="1" x14ac:dyDescent="0.2">
      <c r="A1133" s="22">
        <f t="shared" si="35"/>
        <v>1103</v>
      </c>
      <c r="B1133" s="89" t="s">
        <v>1582</v>
      </c>
      <c r="C1133" s="29" t="s">
        <v>46</v>
      </c>
      <c r="D1133" s="29">
        <v>2018.6</v>
      </c>
      <c r="E1133" s="32" t="s">
        <v>907</v>
      </c>
      <c r="F1133" s="33">
        <v>1441</v>
      </c>
      <c r="G1133" s="33">
        <v>2782</v>
      </c>
      <c r="H1133" s="34" t="s">
        <v>180</v>
      </c>
      <c r="I1133" s="35" t="s">
        <v>1592</v>
      </c>
      <c r="J1133" s="50"/>
    </row>
    <row r="1134" spans="1:10" s="5" customFormat="1" ht="28.5" customHeight="1" x14ac:dyDescent="0.2">
      <c r="A1134" s="22">
        <f t="shared" si="35"/>
        <v>1104</v>
      </c>
      <c r="B1134" s="29" t="s">
        <v>1583</v>
      </c>
      <c r="C1134" s="29" t="s">
        <v>46</v>
      </c>
      <c r="D1134" s="29">
        <v>2018.6</v>
      </c>
      <c r="E1134" s="32" t="s">
        <v>909</v>
      </c>
      <c r="F1134" s="33">
        <v>1431</v>
      </c>
      <c r="G1134" s="33">
        <v>1989</v>
      </c>
      <c r="H1134" s="34" t="s">
        <v>180</v>
      </c>
      <c r="I1134" s="35" t="s">
        <v>1597</v>
      </c>
      <c r="J1134" s="50"/>
    </row>
    <row r="1135" spans="1:10" s="5" customFormat="1" ht="28.5" customHeight="1" x14ac:dyDescent="0.2">
      <c r="A1135" s="22">
        <f t="shared" si="35"/>
        <v>1105</v>
      </c>
      <c r="B1135" s="29" t="s">
        <v>1587</v>
      </c>
      <c r="C1135" s="29" t="s">
        <v>46</v>
      </c>
      <c r="D1135" s="29">
        <v>2018.6</v>
      </c>
      <c r="E1135" s="32" t="s">
        <v>1598</v>
      </c>
      <c r="F1135" s="33">
        <v>1323</v>
      </c>
      <c r="G1135" s="33">
        <v>2066</v>
      </c>
      <c r="H1135" s="34" t="s">
        <v>180</v>
      </c>
      <c r="I1135" s="35" t="s">
        <v>188</v>
      </c>
      <c r="J1135" s="50"/>
    </row>
    <row r="1136" spans="1:10" s="5" customFormat="1" ht="28.5" customHeight="1" x14ac:dyDescent="0.2">
      <c r="A1136" s="22">
        <f t="shared" si="35"/>
        <v>1106</v>
      </c>
      <c r="B1136" s="29" t="s">
        <v>1640</v>
      </c>
      <c r="C1136" s="29" t="s">
        <v>46</v>
      </c>
      <c r="D1136" s="29">
        <v>2018.7</v>
      </c>
      <c r="E1136" s="32" t="s">
        <v>1641</v>
      </c>
      <c r="F1136" s="33">
        <v>1453</v>
      </c>
      <c r="G1136" s="33">
        <v>2301</v>
      </c>
      <c r="H1136" s="34" t="s">
        <v>1649</v>
      </c>
      <c r="I1136" s="35" t="s">
        <v>1645</v>
      </c>
      <c r="J1136" s="50"/>
    </row>
    <row r="1137" spans="1:10" s="5" customFormat="1" ht="28.5" customHeight="1" x14ac:dyDescent="0.2">
      <c r="A1137" s="22">
        <f t="shared" si="35"/>
        <v>1107</v>
      </c>
      <c r="B1137" s="29" t="s">
        <v>1694</v>
      </c>
      <c r="C1137" s="29" t="s">
        <v>2241</v>
      </c>
      <c r="D1137" s="29">
        <v>2018.8</v>
      </c>
      <c r="E1137" s="132" t="s">
        <v>1330</v>
      </c>
      <c r="F1137" s="33">
        <v>1435</v>
      </c>
      <c r="G1137" s="33">
        <v>2739</v>
      </c>
      <c r="H1137" s="34" t="s">
        <v>1656</v>
      </c>
      <c r="I1137" s="35" t="s">
        <v>1646</v>
      </c>
      <c r="J1137" s="50"/>
    </row>
    <row r="1138" spans="1:10" s="5" customFormat="1" ht="28.5" customHeight="1" x14ac:dyDescent="0.2">
      <c r="A1138" s="22">
        <f t="shared" si="35"/>
        <v>1108</v>
      </c>
      <c r="B1138" s="29" t="s">
        <v>1703</v>
      </c>
      <c r="C1138" s="29" t="s">
        <v>2147</v>
      </c>
      <c r="D1138" s="29">
        <v>2018.8</v>
      </c>
      <c r="E1138" s="90" t="s">
        <v>1662</v>
      </c>
      <c r="F1138" s="33">
        <v>1466</v>
      </c>
      <c r="G1138" s="33">
        <v>2955</v>
      </c>
      <c r="H1138" s="34" t="s">
        <v>109</v>
      </c>
      <c r="I1138" s="35" t="s">
        <v>188</v>
      </c>
      <c r="J1138" s="50"/>
    </row>
    <row r="1139" spans="1:10" s="5" customFormat="1" ht="28.5" customHeight="1" x14ac:dyDescent="0.2">
      <c r="A1139" s="22">
        <f t="shared" si="35"/>
        <v>1109</v>
      </c>
      <c r="B1139" s="89" t="s">
        <v>1679</v>
      </c>
      <c r="C1139" s="100" t="s">
        <v>2092</v>
      </c>
      <c r="D1139" s="29">
        <v>2018.9</v>
      </c>
      <c r="E1139" s="32" t="s">
        <v>1503</v>
      </c>
      <c r="F1139" s="101">
        <v>1156</v>
      </c>
      <c r="G1139" s="101">
        <v>3502</v>
      </c>
      <c r="H1139" s="102" t="s">
        <v>181</v>
      </c>
      <c r="I1139" s="103" t="s">
        <v>235</v>
      </c>
      <c r="J1139" s="50"/>
    </row>
    <row r="1140" spans="1:10" s="5" customFormat="1" ht="28.5" customHeight="1" x14ac:dyDescent="0.2">
      <c r="A1140" s="22">
        <f t="shared" si="35"/>
        <v>1110</v>
      </c>
      <c r="B1140" s="29" t="s">
        <v>1671</v>
      </c>
      <c r="C1140" s="70" t="s">
        <v>46</v>
      </c>
      <c r="D1140" s="29">
        <v>2018.9</v>
      </c>
      <c r="E1140" s="32" t="s">
        <v>1674</v>
      </c>
      <c r="F1140" s="101">
        <v>1570</v>
      </c>
      <c r="G1140" s="101">
        <v>2326</v>
      </c>
      <c r="H1140" s="102" t="s">
        <v>181</v>
      </c>
      <c r="I1140" s="103" t="s">
        <v>235</v>
      </c>
      <c r="J1140" s="50" t="s">
        <v>2442</v>
      </c>
    </row>
    <row r="1141" spans="1:10" s="5" customFormat="1" ht="28.5" customHeight="1" x14ac:dyDescent="0.2">
      <c r="A1141" s="22">
        <f t="shared" si="35"/>
        <v>1111</v>
      </c>
      <c r="B1141" s="89" t="s">
        <v>1669</v>
      </c>
      <c r="C1141" s="70" t="s">
        <v>2092</v>
      </c>
      <c r="D1141" s="29">
        <v>2018.9</v>
      </c>
      <c r="E1141" s="32" t="s">
        <v>1560</v>
      </c>
      <c r="F1141" s="101">
        <v>1390</v>
      </c>
      <c r="G1141" s="101">
        <v>2738</v>
      </c>
      <c r="H1141" s="102" t="s">
        <v>181</v>
      </c>
      <c r="I1141" s="103" t="s">
        <v>235</v>
      </c>
      <c r="J1141" s="50" t="s">
        <v>2442</v>
      </c>
    </row>
    <row r="1142" spans="1:10" s="5" customFormat="1" ht="28.5" customHeight="1" x14ac:dyDescent="0.2">
      <c r="A1142" s="22">
        <f t="shared" si="35"/>
        <v>1112</v>
      </c>
      <c r="B1142" s="29" t="s">
        <v>1746</v>
      </c>
      <c r="C1142" s="70" t="s">
        <v>2092</v>
      </c>
      <c r="D1142" s="29">
        <v>2018.11</v>
      </c>
      <c r="E1142" s="32" t="s">
        <v>1462</v>
      </c>
      <c r="F1142" s="101">
        <v>1957</v>
      </c>
      <c r="G1142" s="101">
        <v>3308</v>
      </c>
      <c r="H1142" s="34" t="s">
        <v>109</v>
      </c>
      <c r="I1142" s="103" t="s">
        <v>188</v>
      </c>
      <c r="J1142" s="50"/>
    </row>
    <row r="1143" spans="1:10" s="5" customFormat="1" ht="28.5" customHeight="1" x14ac:dyDescent="0.2">
      <c r="A1143" s="22">
        <f t="shared" si="35"/>
        <v>1113</v>
      </c>
      <c r="B1143" s="29" t="s">
        <v>1788</v>
      </c>
      <c r="C1143" s="100" t="s">
        <v>2245</v>
      </c>
      <c r="D1143" s="29">
        <v>2018.12</v>
      </c>
      <c r="E1143" s="131" t="s">
        <v>1789</v>
      </c>
      <c r="F1143" s="33">
        <v>1329</v>
      </c>
      <c r="G1143" s="33">
        <v>2642</v>
      </c>
      <c r="H1143" s="102" t="s">
        <v>109</v>
      </c>
      <c r="I1143" s="103" t="s">
        <v>146</v>
      </c>
      <c r="J1143" s="50"/>
    </row>
    <row r="1144" spans="1:10" s="5" customFormat="1" ht="28.5" customHeight="1" x14ac:dyDescent="0.2">
      <c r="A1144" s="22">
        <f t="shared" si="35"/>
        <v>1114</v>
      </c>
      <c r="B1144" s="29" t="s">
        <v>1792</v>
      </c>
      <c r="C1144" s="100" t="s">
        <v>46</v>
      </c>
      <c r="D1144" s="29">
        <v>2018.12</v>
      </c>
      <c r="E1144" s="131" t="s">
        <v>1793</v>
      </c>
      <c r="F1144" s="33">
        <v>1641</v>
      </c>
      <c r="G1144" s="33">
        <v>3238</v>
      </c>
      <c r="H1144" s="102" t="s">
        <v>109</v>
      </c>
      <c r="I1144" s="103" t="s">
        <v>146</v>
      </c>
      <c r="J1144" s="50"/>
    </row>
    <row r="1145" spans="1:10" s="5" customFormat="1" ht="28.5" customHeight="1" x14ac:dyDescent="0.2">
      <c r="A1145" s="22">
        <f t="shared" si="35"/>
        <v>1115</v>
      </c>
      <c r="B1145" s="29" t="s">
        <v>1794</v>
      </c>
      <c r="C1145" s="100" t="s">
        <v>46</v>
      </c>
      <c r="D1145" s="29">
        <v>2018.12</v>
      </c>
      <c r="E1145" s="131" t="s">
        <v>1793</v>
      </c>
      <c r="F1145" s="33">
        <v>22</v>
      </c>
      <c r="G1145" s="33">
        <v>32</v>
      </c>
      <c r="H1145" s="102" t="s">
        <v>264</v>
      </c>
      <c r="I1145" s="103" t="s">
        <v>264</v>
      </c>
      <c r="J1145" s="50"/>
    </row>
    <row r="1146" spans="1:10" s="5" customFormat="1" ht="28.5" customHeight="1" x14ac:dyDescent="0.2">
      <c r="A1146" s="22">
        <f t="shared" si="35"/>
        <v>1116</v>
      </c>
      <c r="B1146" s="29" t="s">
        <v>1834</v>
      </c>
      <c r="C1146" s="32" t="s">
        <v>2248</v>
      </c>
      <c r="D1146" s="131">
        <v>2019.1</v>
      </c>
      <c r="E1146" s="29" t="s">
        <v>1835</v>
      </c>
      <c r="F1146" s="87">
        <v>1491</v>
      </c>
      <c r="G1146" s="87">
        <v>2274</v>
      </c>
      <c r="H1146" s="281" t="s">
        <v>181</v>
      </c>
      <c r="I1146" s="282" t="s">
        <v>146</v>
      </c>
      <c r="J1146" s="50"/>
    </row>
    <row r="1147" spans="1:10" s="5" customFormat="1" ht="28.5" customHeight="1" x14ac:dyDescent="0.2">
      <c r="A1147" s="22">
        <f t="shared" si="35"/>
        <v>1117</v>
      </c>
      <c r="B1147" s="29" t="s">
        <v>1848</v>
      </c>
      <c r="C1147" s="32" t="s">
        <v>2092</v>
      </c>
      <c r="D1147" s="131">
        <v>2019.2</v>
      </c>
      <c r="E1147" s="29" t="s">
        <v>1855</v>
      </c>
      <c r="F1147" s="87">
        <v>1537</v>
      </c>
      <c r="G1147" s="87">
        <v>2378</v>
      </c>
      <c r="H1147" s="276" t="s">
        <v>109</v>
      </c>
      <c r="I1147" s="277" t="s">
        <v>146</v>
      </c>
      <c r="J1147" s="50" t="s">
        <v>2445</v>
      </c>
    </row>
    <row r="1148" spans="1:10" s="5" customFormat="1" ht="28.5" customHeight="1" x14ac:dyDescent="0.2">
      <c r="A1148" s="22">
        <f t="shared" si="35"/>
        <v>1118</v>
      </c>
      <c r="B1148" s="29" t="s">
        <v>2365</v>
      </c>
      <c r="C1148" s="100" t="s">
        <v>46</v>
      </c>
      <c r="D1148" s="29">
        <v>2019.4</v>
      </c>
      <c r="E1148" s="131" t="s">
        <v>2366</v>
      </c>
      <c r="F1148" s="33">
        <v>3090</v>
      </c>
      <c r="G1148" s="33">
        <v>6506</v>
      </c>
      <c r="H1148" s="102" t="s">
        <v>181</v>
      </c>
      <c r="I1148" s="103" t="s">
        <v>235</v>
      </c>
      <c r="J1148" s="50"/>
    </row>
    <row r="1149" spans="1:10" s="5" customFormat="1" ht="28.5" customHeight="1" x14ac:dyDescent="0.2">
      <c r="A1149" s="22">
        <f t="shared" si="35"/>
        <v>1119</v>
      </c>
      <c r="B1149" s="29" t="s">
        <v>1919</v>
      </c>
      <c r="C1149" s="100" t="s">
        <v>2235</v>
      </c>
      <c r="D1149" s="29">
        <v>2019.5</v>
      </c>
      <c r="E1149" s="131" t="s">
        <v>1557</v>
      </c>
      <c r="F1149" s="33">
        <v>1699</v>
      </c>
      <c r="G1149" s="33">
        <v>3425</v>
      </c>
      <c r="H1149" s="102" t="s">
        <v>181</v>
      </c>
      <c r="I1149" s="103" t="s">
        <v>235</v>
      </c>
      <c r="J1149" s="50" t="s">
        <v>2442</v>
      </c>
    </row>
    <row r="1150" spans="1:10" s="5" customFormat="1" ht="28.5" customHeight="1" x14ac:dyDescent="0.2">
      <c r="A1150" s="22">
        <f t="shared" si="35"/>
        <v>1120</v>
      </c>
      <c r="B1150" s="29" t="s">
        <v>1923</v>
      </c>
      <c r="C1150" s="100" t="s">
        <v>2146</v>
      </c>
      <c r="D1150" s="29">
        <v>2019.5</v>
      </c>
      <c r="E1150" s="131" t="s">
        <v>1927</v>
      </c>
      <c r="F1150" s="33">
        <v>1398</v>
      </c>
      <c r="G1150" s="33">
        <v>2357</v>
      </c>
      <c r="H1150" s="102" t="s">
        <v>181</v>
      </c>
      <c r="I1150" s="103" t="s">
        <v>235</v>
      </c>
      <c r="J1150" s="50"/>
    </row>
    <row r="1151" spans="1:10" s="5" customFormat="1" ht="28.5" customHeight="1" x14ac:dyDescent="0.2">
      <c r="A1151" s="22">
        <f t="shared" si="35"/>
        <v>1121</v>
      </c>
      <c r="B1151" s="29" t="s">
        <v>1929</v>
      </c>
      <c r="C1151" s="100" t="s">
        <v>2092</v>
      </c>
      <c r="D1151" s="29">
        <v>2019.6</v>
      </c>
      <c r="E1151" s="131" t="s">
        <v>1934</v>
      </c>
      <c r="F1151" s="33">
        <v>2273</v>
      </c>
      <c r="G1151" s="33">
        <v>4672</v>
      </c>
      <c r="H1151" s="102" t="s">
        <v>1888</v>
      </c>
      <c r="I1151" s="103" t="s">
        <v>146</v>
      </c>
      <c r="J1151" s="49"/>
    </row>
    <row r="1152" spans="1:10" s="5" customFormat="1" ht="28.5" customHeight="1" x14ac:dyDescent="0.2">
      <c r="A1152" s="22">
        <f t="shared" si="35"/>
        <v>1122</v>
      </c>
      <c r="B1152" s="29" t="s">
        <v>1948</v>
      </c>
      <c r="C1152" s="100" t="s">
        <v>2092</v>
      </c>
      <c r="D1152" s="29">
        <v>2019.6</v>
      </c>
      <c r="E1152" s="131" t="s">
        <v>1451</v>
      </c>
      <c r="F1152" s="33">
        <v>1534</v>
      </c>
      <c r="G1152" s="33">
        <v>3073</v>
      </c>
      <c r="H1152" s="102" t="s">
        <v>1888</v>
      </c>
      <c r="I1152" s="103" t="s">
        <v>146</v>
      </c>
      <c r="J1152" s="50"/>
    </row>
    <row r="1153" spans="1:10" s="5" customFormat="1" ht="28.5" customHeight="1" x14ac:dyDescent="0.2">
      <c r="A1153" s="22">
        <f t="shared" si="35"/>
        <v>1123</v>
      </c>
      <c r="B1153" s="29" t="s">
        <v>1964</v>
      </c>
      <c r="C1153" s="100" t="s">
        <v>2092</v>
      </c>
      <c r="D1153" s="29">
        <v>2019.7</v>
      </c>
      <c r="E1153" s="131" t="s">
        <v>1957</v>
      </c>
      <c r="F1153" s="33">
        <v>1698</v>
      </c>
      <c r="G1153" s="33">
        <v>2810</v>
      </c>
      <c r="H1153" s="102" t="s">
        <v>1888</v>
      </c>
      <c r="I1153" s="103" t="s">
        <v>146</v>
      </c>
      <c r="J1153" s="50"/>
    </row>
    <row r="1154" spans="1:10" s="5" customFormat="1" ht="28.5" customHeight="1" x14ac:dyDescent="0.2">
      <c r="A1154" s="22">
        <f t="shared" si="35"/>
        <v>1124</v>
      </c>
      <c r="B1154" s="29" t="s">
        <v>1979</v>
      </c>
      <c r="C1154" s="100" t="s">
        <v>2262</v>
      </c>
      <c r="D1154" s="29">
        <v>2019.8</v>
      </c>
      <c r="E1154" s="131" t="s">
        <v>1555</v>
      </c>
      <c r="F1154" s="33">
        <v>1518</v>
      </c>
      <c r="G1154" s="33">
        <v>2928</v>
      </c>
      <c r="H1154" s="102" t="s">
        <v>1888</v>
      </c>
      <c r="I1154" s="103" t="s">
        <v>146</v>
      </c>
      <c r="J1154" s="50"/>
    </row>
    <row r="1155" spans="1:10" s="5" customFormat="1" ht="28.5" customHeight="1" x14ac:dyDescent="0.2">
      <c r="A1155" s="22">
        <f t="shared" si="35"/>
        <v>1125</v>
      </c>
      <c r="B1155" s="29" t="s">
        <v>1996</v>
      </c>
      <c r="C1155" s="100" t="s">
        <v>2092</v>
      </c>
      <c r="D1155" s="29">
        <v>2019.9</v>
      </c>
      <c r="E1155" s="131" t="s">
        <v>2007</v>
      </c>
      <c r="F1155" s="33">
        <v>2736</v>
      </c>
      <c r="G1155" s="33">
        <v>4969</v>
      </c>
      <c r="H1155" s="102" t="s">
        <v>181</v>
      </c>
      <c r="I1155" s="103" t="s">
        <v>235</v>
      </c>
      <c r="J1155" s="50"/>
    </row>
    <row r="1156" spans="1:10" s="5" customFormat="1" ht="28.5" customHeight="1" x14ac:dyDescent="0.2">
      <c r="A1156" s="22">
        <f t="shared" si="35"/>
        <v>1126</v>
      </c>
      <c r="B1156" s="29" t="s">
        <v>2002</v>
      </c>
      <c r="C1156" s="318" t="s">
        <v>2166</v>
      </c>
      <c r="D1156" s="309">
        <v>2019.9</v>
      </c>
      <c r="E1156" s="319" t="s">
        <v>2016</v>
      </c>
      <c r="F1156" s="312">
        <v>1369</v>
      </c>
      <c r="G1156" s="312">
        <v>1374</v>
      </c>
      <c r="H1156" s="320" t="s">
        <v>181</v>
      </c>
      <c r="I1156" s="103" t="s">
        <v>235</v>
      </c>
      <c r="J1156" s="50"/>
    </row>
    <row r="1157" spans="1:10" s="5" customFormat="1" ht="28.5" customHeight="1" x14ac:dyDescent="0.2">
      <c r="A1157" s="22">
        <f t="shared" si="35"/>
        <v>1127</v>
      </c>
      <c r="B1157" s="315" t="s">
        <v>2266</v>
      </c>
      <c r="C1157" s="108" t="s">
        <v>2092</v>
      </c>
      <c r="D1157" s="60">
        <v>2019.11</v>
      </c>
      <c r="E1157" s="109" t="s">
        <v>2058</v>
      </c>
      <c r="F1157" s="63">
        <v>1591</v>
      </c>
      <c r="G1157" s="63">
        <v>2443</v>
      </c>
      <c r="H1157" s="111" t="s">
        <v>181</v>
      </c>
      <c r="I1157" s="317" t="s">
        <v>235</v>
      </c>
      <c r="J1157" s="278"/>
    </row>
    <row r="1158" spans="1:10" s="5" customFormat="1" ht="28.5" customHeight="1" x14ac:dyDescent="0.2">
      <c r="A1158" s="22">
        <f t="shared" si="35"/>
        <v>1128</v>
      </c>
      <c r="B1158" s="315" t="s">
        <v>2277</v>
      </c>
      <c r="C1158" s="108" t="s">
        <v>46</v>
      </c>
      <c r="D1158" s="59">
        <v>2020.3</v>
      </c>
      <c r="E1158" s="109" t="s">
        <v>1199</v>
      </c>
      <c r="F1158" s="63">
        <v>2740</v>
      </c>
      <c r="G1158" s="63">
        <v>4901</v>
      </c>
      <c r="H1158" s="111" t="s">
        <v>181</v>
      </c>
      <c r="I1158" s="317" t="s">
        <v>235</v>
      </c>
      <c r="J1158" s="278"/>
    </row>
    <row r="1159" spans="1:10" ht="27.75" customHeight="1" x14ac:dyDescent="0.2">
      <c r="A1159" s="22">
        <f t="shared" si="35"/>
        <v>1129</v>
      </c>
      <c r="B1159" s="316" t="s">
        <v>2339</v>
      </c>
      <c r="C1159" s="108" t="s">
        <v>97</v>
      </c>
      <c r="D1159" s="59">
        <v>2020.4</v>
      </c>
      <c r="E1159" s="109" t="s">
        <v>2340</v>
      </c>
      <c r="F1159" s="63">
        <v>1830</v>
      </c>
      <c r="G1159" s="63">
        <v>3572</v>
      </c>
      <c r="H1159" s="111" t="s">
        <v>181</v>
      </c>
      <c r="I1159" s="148" t="s">
        <v>235</v>
      </c>
      <c r="J1159" s="28" t="s">
        <v>2442</v>
      </c>
    </row>
    <row r="1160" spans="1:10" ht="27.75" customHeight="1" x14ac:dyDescent="0.2">
      <c r="A1160" s="22">
        <f t="shared" si="35"/>
        <v>1130</v>
      </c>
      <c r="B1160" s="316" t="s">
        <v>2341</v>
      </c>
      <c r="C1160" s="108" t="s">
        <v>97</v>
      </c>
      <c r="D1160" s="59">
        <v>2020.4</v>
      </c>
      <c r="E1160" s="109" t="s">
        <v>2342</v>
      </c>
      <c r="F1160" s="63">
        <v>1544</v>
      </c>
      <c r="G1160" s="63">
        <v>3119</v>
      </c>
      <c r="H1160" s="111" t="s">
        <v>236</v>
      </c>
      <c r="I1160" s="148" t="s">
        <v>235</v>
      </c>
      <c r="J1160" s="28"/>
    </row>
    <row r="1161" spans="1:10" ht="27.75" customHeight="1" x14ac:dyDescent="0.2">
      <c r="A1161" s="22">
        <f t="shared" si="35"/>
        <v>1131</v>
      </c>
      <c r="B1161" s="146" t="s">
        <v>2380</v>
      </c>
      <c r="C1161" s="108" t="s">
        <v>97</v>
      </c>
      <c r="D1161" s="59">
        <v>2020.6</v>
      </c>
      <c r="E1161" s="109" t="s">
        <v>2381</v>
      </c>
      <c r="F1161" s="63">
        <v>1057</v>
      </c>
      <c r="G1161" s="63">
        <v>2122</v>
      </c>
      <c r="H1161" s="111" t="s">
        <v>181</v>
      </c>
      <c r="I1161" s="148" t="s">
        <v>235</v>
      </c>
      <c r="J1161" s="28" t="s">
        <v>2445</v>
      </c>
    </row>
    <row r="1162" spans="1:10" ht="27.75" customHeight="1" x14ac:dyDescent="0.2">
      <c r="A1162" s="22">
        <f t="shared" si="35"/>
        <v>1132</v>
      </c>
      <c r="B1162" s="146" t="s">
        <v>2382</v>
      </c>
      <c r="C1162" s="108" t="s">
        <v>97</v>
      </c>
      <c r="D1162" s="59">
        <v>2020.6</v>
      </c>
      <c r="E1162" s="109" t="s">
        <v>1988</v>
      </c>
      <c r="F1162" s="63">
        <v>1268</v>
      </c>
      <c r="G1162" s="63">
        <v>2055</v>
      </c>
      <c r="H1162" s="111" t="s">
        <v>181</v>
      </c>
      <c r="I1162" s="148" t="s">
        <v>235</v>
      </c>
      <c r="J1162" s="28"/>
    </row>
    <row r="1163" spans="1:10" ht="27.75" customHeight="1" x14ac:dyDescent="0.2">
      <c r="A1163" s="22">
        <f t="shared" si="35"/>
        <v>1133</v>
      </c>
      <c r="B1163" s="146" t="s">
        <v>2410</v>
      </c>
      <c r="C1163" s="108" t="s">
        <v>97</v>
      </c>
      <c r="D1163" s="59">
        <v>2020.7</v>
      </c>
      <c r="E1163" s="109" t="s">
        <v>2379</v>
      </c>
      <c r="F1163" s="63">
        <v>1700</v>
      </c>
      <c r="G1163" s="63">
        <v>3102</v>
      </c>
      <c r="H1163" s="111" t="s">
        <v>181</v>
      </c>
      <c r="I1163" s="148" t="s">
        <v>235</v>
      </c>
      <c r="J1163" s="28" t="s">
        <v>2443</v>
      </c>
    </row>
    <row r="1164" spans="1:10" ht="27.75" customHeight="1" x14ac:dyDescent="0.2">
      <c r="A1164" s="22">
        <f t="shared" si="35"/>
        <v>1134</v>
      </c>
      <c r="B1164" s="146" t="s">
        <v>2412</v>
      </c>
      <c r="C1164" s="108" t="s">
        <v>97</v>
      </c>
      <c r="D1164" s="59">
        <v>2020.7</v>
      </c>
      <c r="E1164" s="109" t="s">
        <v>2411</v>
      </c>
      <c r="F1164" s="63">
        <v>1498</v>
      </c>
      <c r="G1164" s="63">
        <v>3154</v>
      </c>
      <c r="H1164" s="111" t="s">
        <v>181</v>
      </c>
      <c r="I1164" s="148" t="s">
        <v>235</v>
      </c>
      <c r="J1164" s="28" t="s">
        <v>2442</v>
      </c>
    </row>
    <row r="1165" spans="1:10" ht="27.75" customHeight="1" x14ac:dyDescent="0.2">
      <c r="A1165" s="22">
        <f t="shared" si="35"/>
        <v>1135</v>
      </c>
      <c r="B1165" s="146" t="s">
        <v>2413</v>
      </c>
      <c r="C1165" s="108" t="s">
        <v>97</v>
      </c>
      <c r="D1165" s="59">
        <v>2020.7</v>
      </c>
      <c r="E1165" s="109" t="s">
        <v>2414</v>
      </c>
      <c r="F1165" s="63">
        <v>4140</v>
      </c>
      <c r="G1165" s="63">
        <v>7433</v>
      </c>
      <c r="H1165" s="111" t="s">
        <v>181</v>
      </c>
      <c r="I1165" s="148" t="s">
        <v>235</v>
      </c>
      <c r="J1165" s="28"/>
    </row>
    <row r="1166" spans="1:10" ht="27.75" customHeight="1" x14ac:dyDescent="0.2">
      <c r="A1166" s="22">
        <f t="shared" si="35"/>
        <v>1136</v>
      </c>
      <c r="B1166" s="146" t="s">
        <v>2437</v>
      </c>
      <c r="C1166" s="108" t="s">
        <v>97</v>
      </c>
      <c r="D1166" s="59">
        <v>2020.8</v>
      </c>
      <c r="E1166" s="109" t="s">
        <v>1934</v>
      </c>
      <c r="F1166" s="63">
        <v>1392</v>
      </c>
      <c r="G1166" s="63">
        <v>2910</v>
      </c>
      <c r="H1166" s="111" t="s">
        <v>181</v>
      </c>
      <c r="I1166" s="148" t="s">
        <v>235</v>
      </c>
      <c r="J1166" s="28"/>
    </row>
    <row r="1167" spans="1:10" ht="27.75" customHeight="1" x14ac:dyDescent="0.2">
      <c r="A1167" s="22">
        <f t="shared" si="35"/>
        <v>1137</v>
      </c>
      <c r="B1167" s="146" t="s">
        <v>2438</v>
      </c>
      <c r="C1167" s="108" t="s">
        <v>97</v>
      </c>
      <c r="D1167" s="59">
        <v>2020.8</v>
      </c>
      <c r="E1167" s="109" t="s">
        <v>2439</v>
      </c>
      <c r="F1167" s="63">
        <v>1810</v>
      </c>
      <c r="G1167" s="63">
        <v>2946</v>
      </c>
      <c r="H1167" s="111" t="s">
        <v>181</v>
      </c>
      <c r="I1167" s="148" t="s">
        <v>235</v>
      </c>
      <c r="J1167" s="28"/>
    </row>
    <row r="1168" spans="1:10" ht="27.75" customHeight="1" x14ac:dyDescent="0.2">
      <c r="A1168" s="22">
        <f t="shared" si="35"/>
        <v>1138</v>
      </c>
      <c r="B1168" s="52" t="s">
        <v>2469</v>
      </c>
      <c r="C1168" s="52" t="s">
        <v>97</v>
      </c>
      <c r="D1168" s="52">
        <v>2020.9</v>
      </c>
      <c r="E1168" s="53" t="s">
        <v>2470</v>
      </c>
      <c r="F1168" s="54">
        <v>1646</v>
      </c>
      <c r="G1168" s="54">
        <v>3144</v>
      </c>
      <c r="H1168" s="55" t="s">
        <v>181</v>
      </c>
      <c r="I1168" s="201" t="s">
        <v>235</v>
      </c>
      <c r="J1168" s="28" t="s">
        <v>2442</v>
      </c>
    </row>
    <row r="1169" spans="1:10" ht="27.75" customHeight="1" thickBot="1" x14ac:dyDescent="0.25">
      <c r="A1169" s="22">
        <f t="shared" si="35"/>
        <v>1139</v>
      </c>
      <c r="B1169" s="346" t="s">
        <v>2492</v>
      </c>
      <c r="C1169" s="346" t="s">
        <v>97</v>
      </c>
      <c r="D1169" s="346" t="s">
        <v>2484</v>
      </c>
      <c r="E1169" s="347" t="s">
        <v>1135</v>
      </c>
      <c r="F1169" s="348">
        <v>1406</v>
      </c>
      <c r="G1169" s="348">
        <v>2559</v>
      </c>
      <c r="H1169" s="349" t="s">
        <v>181</v>
      </c>
      <c r="I1169" s="350" t="s">
        <v>235</v>
      </c>
      <c r="J1169" s="304"/>
    </row>
    <row r="1170" spans="1:10" ht="27.75" customHeight="1" thickBot="1" x14ac:dyDescent="0.25">
      <c r="A1170" s="22">
        <f t="shared" si="35"/>
        <v>1140</v>
      </c>
      <c r="B1170" s="346" t="s">
        <v>2491</v>
      </c>
      <c r="C1170" s="346" t="s">
        <v>97</v>
      </c>
      <c r="D1170" s="346" t="s">
        <v>2484</v>
      </c>
      <c r="E1170" s="347" t="s">
        <v>1907</v>
      </c>
      <c r="F1170" s="348">
        <v>1465</v>
      </c>
      <c r="G1170" s="348">
        <v>2283</v>
      </c>
      <c r="H1170" s="349" t="s">
        <v>181</v>
      </c>
      <c r="I1170" s="350" t="s">
        <v>235</v>
      </c>
      <c r="J1170" s="304"/>
    </row>
    <row r="1171" spans="1:10" s="5" customFormat="1" ht="28.5" customHeight="1" x14ac:dyDescent="0.2">
      <c r="A1171" s="330" t="s">
        <v>2308</v>
      </c>
      <c r="B1171" s="331"/>
      <c r="C1171" s="331"/>
      <c r="D1171" s="331"/>
      <c r="E1171" s="331"/>
      <c r="F1171" s="331"/>
      <c r="G1171" s="331"/>
      <c r="H1171" s="331"/>
      <c r="I1171" s="331"/>
      <c r="J1171" s="332"/>
    </row>
    <row r="1172" spans="1:10" s="5" customFormat="1" ht="28.5" customHeight="1" x14ac:dyDescent="0.2">
      <c r="A1172" s="22">
        <f>ROW()-31</f>
        <v>1141</v>
      </c>
      <c r="B1172" s="259" t="s">
        <v>73</v>
      </c>
      <c r="C1172" s="259" t="s">
        <v>65</v>
      </c>
      <c r="D1172" s="259">
        <v>2002.12</v>
      </c>
      <c r="E1172" s="260" t="s">
        <v>915</v>
      </c>
      <c r="F1172" s="261">
        <v>2997</v>
      </c>
      <c r="G1172" s="261">
        <v>4105</v>
      </c>
      <c r="H1172" s="291" t="s">
        <v>6</v>
      </c>
      <c r="I1172" s="263" t="s">
        <v>235</v>
      </c>
      <c r="J1172" s="50"/>
    </row>
    <row r="1173" spans="1:10" s="5" customFormat="1" ht="28.5" customHeight="1" x14ac:dyDescent="0.2">
      <c r="A1173" s="22">
        <f t="shared" ref="A1173:A1236" si="36">ROW()-31</f>
        <v>1142</v>
      </c>
      <c r="B1173" s="259" t="s">
        <v>74</v>
      </c>
      <c r="C1173" s="259" t="s">
        <v>65</v>
      </c>
      <c r="D1173" s="259">
        <v>2003.4</v>
      </c>
      <c r="E1173" s="260" t="s">
        <v>881</v>
      </c>
      <c r="F1173" s="261">
        <v>3375</v>
      </c>
      <c r="G1173" s="261">
        <v>3526</v>
      </c>
      <c r="H1173" s="291" t="s">
        <v>6</v>
      </c>
      <c r="I1173" s="263" t="s">
        <v>235</v>
      </c>
      <c r="J1173" s="50"/>
    </row>
    <row r="1174" spans="1:10" s="5" customFormat="1" ht="28.5" customHeight="1" x14ac:dyDescent="0.2">
      <c r="A1174" s="22">
        <f t="shared" si="36"/>
        <v>1143</v>
      </c>
      <c r="B1174" s="259" t="s">
        <v>77</v>
      </c>
      <c r="C1174" s="259" t="s">
        <v>65</v>
      </c>
      <c r="D1174" s="259">
        <v>2004.4</v>
      </c>
      <c r="E1174" s="260" t="s">
        <v>881</v>
      </c>
      <c r="F1174" s="261">
        <v>1219</v>
      </c>
      <c r="G1174" s="261">
        <v>447</v>
      </c>
      <c r="H1174" s="262" t="s">
        <v>6</v>
      </c>
      <c r="I1174" s="263" t="s">
        <v>235</v>
      </c>
      <c r="J1174" s="50"/>
    </row>
    <row r="1175" spans="1:10" ht="27.75" customHeight="1" x14ac:dyDescent="0.2">
      <c r="A1175" s="22">
        <f t="shared" si="36"/>
        <v>1144</v>
      </c>
      <c r="B1175" s="259" t="s">
        <v>78</v>
      </c>
      <c r="C1175" s="259" t="s">
        <v>65</v>
      </c>
      <c r="D1175" s="259">
        <v>2005.3</v>
      </c>
      <c r="E1175" s="260" t="s">
        <v>1282</v>
      </c>
      <c r="F1175" s="261">
        <v>2954</v>
      </c>
      <c r="G1175" s="261">
        <v>4100</v>
      </c>
      <c r="H1175" s="291" t="s">
        <v>6</v>
      </c>
      <c r="I1175" s="263" t="s">
        <v>235</v>
      </c>
      <c r="J1175" s="50"/>
    </row>
    <row r="1176" spans="1:10" ht="27.75" customHeight="1" x14ac:dyDescent="0.2">
      <c r="A1176" s="22">
        <f t="shared" si="36"/>
        <v>1145</v>
      </c>
      <c r="B1176" s="259" t="s">
        <v>91</v>
      </c>
      <c r="C1176" s="259" t="s">
        <v>65</v>
      </c>
      <c r="D1176" s="259">
        <v>2005.9</v>
      </c>
      <c r="E1176" s="260" t="s">
        <v>881</v>
      </c>
      <c r="F1176" s="261">
        <v>6941</v>
      </c>
      <c r="G1176" s="261">
        <v>10070</v>
      </c>
      <c r="H1176" s="262" t="s">
        <v>6</v>
      </c>
      <c r="I1176" s="263" t="s">
        <v>235</v>
      </c>
      <c r="J1176" s="50"/>
    </row>
    <row r="1177" spans="1:10" ht="27.75" customHeight="1" x14ac:dyDescent="0.2">
      <c r="A1177" s="22">
        <f t="shared" si="36"/>
        <v>1146</v>
      </c>
      <c r="B1177" s="259" t="s">
        <v>12</v>
      </c>
      <c r="C1177" s="259" t="s">
        <v>65</v>
      </c>
      <c r="D1177" s="259">
        <v>2006.4</v>
      </c>
      <c r="E1177" s="260" t="s">
        <v>1284</v>
      </c>
      <c r="F1177" s="261">
        <v>396</v>
      </c>
      <c r="G1177" s="261">
        <v>434</v>
      </c>
      <c r="H1177" s="262" t="s">
        <v>6</v>
      </c>
      <c r="I1177" s="263" t="s">
        <v>235</v>
      </c>
      <c r="J1177" s="50"/>
    </row>
    <row r="1178" spans="1:10" ht="27.75" customHeight="1" x14ac:dyDescent="0.2">
      <c r="A1178" s="22">
        <f t="shared" si="36"/>
        <v>1147</v>
      </c>
      <c r="B1178" s="259" t="s">
        <v>20</v>
      </c>
      <c r="C1178" s="259" t="s">
        <v>65</v>
      </c>
      <c r="D1178" s="259">
        <v>2006.4</v>
      </c>
      <c r="E1178" s="260" t="s">
        <v>930</v>
      </c>
      <c r="F1178" s="261">
        <v>1360</v>
      </c>
      <c r="G1178" s="261">
        <v>2601</v>
      </c>
      <c r="H1178" s="262" t="s">
        <v>6</v>
      </c>
      <c r="I1178" s="263" t="s">
        <v>235</v>
      </c>
      <c r="J1178" s="50"/>
    </row>
    <row r="1179" spans="1:10" ht="27.75" customHeight="1" x14ac:dyDescent="0.2">
      <c r="A1179" s="22">
        <f t="shared" si="36"/>
        <v>1148</v>
      </c>
      <c r="B1179" s="259" t="s">
        <v>13</v>
      </c>
      <c r="C1179" s="259" t="s">
        <v>65</v>
      </c>
      <c r="D1179" s="259">
        <v>2006.7</v>
      </c>
      <c r="E1179" s="260" t="s">
        <v>1286</v>
      </c>
      <c r="F1179" s="261">
        <v>2660</v>
      </c>
      <c r="G1179" s="261">
        <v>3164</v>
      </c>
      <c r="H1179" s="262" t="s">
        <v>6</v>
      </c>
      <c r="I1179" s="263" t="s">
        <v>235</v>
      </c>
      <c r="J1179" s="50"/>
    </row>
    <row r="1180" spans="1:10" ht="27.75" customHeight="1" x14ac:dyDescent="0.2">
      <c r="A1180" s="22">
        <f t="shared" si="36"/>
        <v>1149</v>
      </c>
      <c r="B1180" s="259" t="s">
        <v>17</v>
      </c>
      <c r="C1180" s="259" t="s">
        <v>65</v>
      </c>
      <c r="D1180" s="259">
        <v>2006.9</v>
      </c>
      <c r="E1180" s="260" t="s">
        <v>881</v>
      </c>
      <c r="F1180" s="261">
        <v>5766</v>
      </c>
      <c r="G1180" s="261">
        <v>12129</v>
      </c>
      <c r="H1180" s="262" t="s">
        <v>6</v>
      </c>
      <c r="I1180" s="263" t="s">
        <v>235</v>
      </c>
      <c r="J1180" s="50"/>
    </row>
    <row r="1181" spans="1:10" ht="27.75" customHeight="1" x14ac:dyDescent="0.2">
      <c r="A1181" s="22">
        <f t="shared" si="36"/>
        <v>1150</v>
      </c>
      <c r="B1181" s="259" t="s">
        <v>18</v>
      </c>
      <c r="C1181" s="259" t="s">
        <v>65</v>
      </c>
      <c r="D1181" s="259">
        <v>2006.9</v>
      </c>
      <c r="E1181" s="260" t="s">
        <v>881</v>
      </c>
      <c r="F1181" s="261">
        <v>971</v>
      </c>
      <c r="G1181" s="261">
        <v>889</v>
      </c>
      <c r="H1181" s="262" t="s">
        <v>6</v>
      </c>
      <c r="I1181" s="263" t="s">
        <v>235</v>
      </c>
      <c r="J1181" s="50"/>
    </row>
    <row r="1182" spans="1:10" ht="27.75" customHeight="1" x14ac:dyDescent="0.2">
      <c r="A1182" s="22">
        <f t="shared" si="36"/>
        <v>1151</v>
      </c>
      <c r="B1182" s="259" t="s">
        <v>26</v>
      </c>
      <c r="C1182" s="259" t="s">
        <v>65</v>
      </c>
      <c r="D1182" s="259">
        <v>2007.6</v>
      </c>
      <c r="E1182" s="260" t="s">
        <v>1284</v>
      </c>
      <c r="F1182" s="261">
        <v>3275</v>
      </c>
      <c r="G1182" s="261">
        <v>3872</v>
      </c>
      <c r="H1182" s="291" t="s">
        <v>6</v>
      </c>
      <c r="I1182" s="263" t="s">
        <v>235</v>
      </c>
      <c r="J1182" s="50"/>
    </row>
    <row r="1183" spans="1:10" ht="27.75" customHeight="1" x14ac:dyDescent="0.2">
      <c r="A1183" s="22">
        <f t="shared" si="36"/>
        <v>1152</v>
      </c>
      <c r="B1183" s="259" t="s">
        <v>24</v>
      </c>
      <c r="C1183" s="259" t="s">
        <v>65</v>
      </c>
      <c r="D1183" s="259">
        <v>2007.7</v>
      </c>
      <c r="E1183" s="260" t="s">
        <v>1143</v>
      </c>
      <c r="F1183" s="261">
        <v>3753</v>
      </c>
      <c r="G1183" s="261">
        <v>4225</v>
      </c>
      <c r="H1183" s="291" t="s">
        <v>6</v>
      </c>
      <c r="I1183" s="263" t="s">
        <v>235</v>
      </c>
      <c r="J1183" s="50"/>
    </row>
    <row r="1184" spans="1:10" ht="27.75" customHeight="1" x14ac:dyDescent="0.2">
      <c r="A1184" s="22">
        <f t="shared" si="36"/>
        <v>1153</v>
      </c>
      <c r="B1184" s="259" t="s">
        <v>45</v>
      </c>
      <c r="C1184" s="259" t="s">
        <v>65</v>
      </c>
      <c r="D1184" s="259">
        <v>2008.5</v>
      </c>
      <c r="E1184" s="260" t="s">
        <v>1255</v>
      </c>
      <c r="F1184" s="261">
        <v>1626</v>
      </c>
      <c r="G1184" s="261">
        <v>2925</v>
      </c>
      <c r="H1184" s="291" t="s">
        <v>6</v>
      </c>
      <c r="I1184" s="263" t="s">
        <v>235</v>
      </c>
      <c r="J1184" s="50"/>
    </row>
    <row r="1185" spans="1:10" ht="27.75" customHeight="1" x14ac:dyDescent="0.2">
      <c r="A1185" s="22">
        <f t="shared" si="36"/>
        <v>1154</v>
      </c>
      <c r="B1185" s="259" t="s">
        <v>164</v>
      </c>
      <c r="C1185" s="259" t="s">
        <v>65</v>
      </c>
      <c r="D1185" s="259">
        <v>2008.7</v>
      </c>
      <c r="E1185" s="260" t="s">
        <v>1256</v>
      </c>
      <c r="F1185" s="261">
        <v>1257</v>
      </c>
      <c r="G1185" s="261">
        <v>2339</v>
      </c>
      <c r="H1185" s="262" t="s">
        <v>181</v>
      </c>
      <c r="I1185" s="263" t="s">
        <v>235</v>
      </c>
      <c r="J1185" s="50"/>
    </row>
    <row r="1186" spans="1:10" ht="27.75" customHeight="1" x14ac:dyDescent="0.2">
      <c r="A1186" s="22">
        <f t="shared" si="36"/>
        <v>1155</v>
      </c>
      <c r="B1186" s="259" t="s">
        <v>165</v>
      </c>
      <c r="C1186" s="259" t="s">
        <v>137</v>
      </c>
      <c r="D1186" s="259">
        <v>2008.7</v>
      </c>
      <c r="E1186" s="260" t="s">
        <v>1257</v>
      </c>
      <c r="F1186" s="261">
        <v>1342</v>
      </c>
      <c r="G1186" s="261">
        <v>2356</v>
      </c>
      <c r="H1186" s="262" t="s">
        <v>109</v>
      </c>
      <c r="I1186" s="263" t="s">
        <v>235</v>
      </c>
      <c r="J1186" s="50"/>
    </row>
    <row r="1187" spans="1:10" ht="27.75" customHeight="1" x14ac:dyDescent="0.2">
      <c r="A1187" s="22">
        <f t="shared" si="36"/>
        <v>1156</v>
      </c>
      <c r="B1187" s="259" t="s">
        <v>166</v>
      </c>
      <c r="C1187" s="259" t="s">
        <v>65</v>
      </c>
      <c r="D1187" s="259">
        <v>2008.8</v>
      </c>
      <c r="E1187" s="260" t="s">
        <v>902</v>
      </c>
      <c r="F1187" s="261">
        <v>3721</v>
      </c>
      <c r="G1187" s="261">
        <v>5865</v>
      </c>
      <c r="H1187" s="291" t="s">
        <v>109</v>
      </c>
      <c r="I1187" s="263" t="s">
        <v>235</v>
      </c>
      <c r="J1187" s="50"/>
    </row>
    <row r="1188" spans="1:10" ht="27.75" customHeight="1" x14ac:dyDescent="0.2">
      <c r="A1188" s="22">
        <f t="shared" si="36"/>
        <v>1157</v>
      </c>
      <c r="B1188" s="259" t="s">
        <v>104</v>
      </c>
      <c r="C1188" s="259" t="s">
        <v>65</v>
      </c>
      <c r="D1188" s="259">
        <v>2009.3</v>
      </c>
      <c r="E1188" s="260" t="s">
        <v>1260</v>
      </c>
      <c r="F1188" s="261">
        <v>2488</v>
      </c>
      <c r="G1188" s="261">
        <v>5193</v>
      </c>
      <c r="H1188" s="291" t="s">
        <v>6</v>
      </c>
      <c r="I1188" s="263" t="s">
        <v>235</v>
      </c>
      <c r="J1188" s="50"/>
    </row>
    <row r="1189" spans="1:10" ht="27.75" customHeight="1" x14ac:dyDescent="0.2">
      <c r="A1189" s="22">
        <f t="shared" si="36"/>
        <v>1158</v>
      </c>
      <c r="B1189" s="259" t="s">
        <v>60</v>
      </c>
      <c r="C1189" s="259" t="s">
        <v>266</v>
      </c>
      <c r="D1189" s="259">
        <v>2009.4</v>
      </c>
      <c r="E1189" s="260" t="s">
        <v>1261</v>
      </c>
      <c r="F1189" s="261">
        <v>16260</v>
      </c>
      <c r="G1189" s="261">
        <v>31067</v>
      </c>
      <c r="H1189" s="291" t="s">
        <v>6</v>
      </c>
      <c r="I1189" s="263" t="s">
        <v>235</v>
      </c>
      <c r="J1189" s="61"/>
    </row>
    <row r="1190" spans="1:10" ht="27.75" customHeight="1" x14ac:dyDescent="0.2">
      <c r="A1190" s="22">
        <f t="shared" si="36"/>
        <v>1159</v>
      </c>
      <c r="B1190" s="259" t="s">
        <v>1325</v>
      </c>
      <c r="C1190" s="259" t="s">
        <v>266</v>
      </c>
      <c r="D1190" s="259">
        <v>2009.4</v>
      </c>
      <c r="E1190" s="260" t="s">
        <v>1262</v>
      </c>
      <c r="F1190" s="261">
        <v>8989</v>
      </c>
      <c r="G1190" s="261">
        <v>17618</v>
      </c>
      <c r="H1190" s="291" t="s">
        <v>6</v>
      </c>
      <c r="I1190" s="263" t="s">
        <v>235</v>
      </c>
      <c r="J1190" s="61"/>
    </row>
    <row r="1191" spans="1:10" ht="27.75" customHeight="1" x14ac:dyDescent="0.2">
      <c r="A1191" s="22">
        <f t="shared" si="36"/>
        <v>1160</v>
      </c>
      <c r="B1191" s="259" t="s">
        <v>70</v>
      </c>
      <c r="C1191" s="259" t="s">
        <v>266</v>
      </c>
      <c r="D1191" s="259">
        <v>2009.7</v>
      </c>
      <c r="E1191" s="260" t="s">
        <v>1162</v>
      </c>
      <c r="F1191" s="261">
        <v>2698</v>
      </c>
      <c r="G1191" s="261">
        <v>6252</v>
      </c>
      <c r="H1191" s="291" t="s">
        <v>8</v>
      </c>
      <c r="I1191" s="263" t="s">
        <v>235</v>
      </c>
      <c r="J1191" s="61"/>
    </row>
    <row r="1192" spans="1:10" ht="27.75" customHeight="1" x14ac:dyDescent="0.2">
      <c r="A1192" s="22">
        <f t="shared" si="36"/>
        <v>1161</v>
      </c>
      <c r="B1192" s="259" t="s">
        <v>102</v>
      </c>
      <c r="C1192" s="259" t="s">
        <v>65</v>
      </c>
      <c r="D1192" s="259" t="s">
        <v>1601</v>
      </c>
      <c r="E1192" s="260" t="s">
        <v>1266</v>
      </c>
      <c r="F1192" s="261">
        <v>4718</v>
      </c>
      <c r="G1192" s="261">
        <v>10496</v>
      </c>
      <c r="H1192" s="262" t="s">
        <v>6</v>
      </c>
      <c r="I1192" s="263" t="s">
        <v>235</v>
      </c>
      <c r="J1192" s="50" t="s">
        <v>2452</v>
      </c>
    </row>
    <row r="1193" spans="1:10" ht="27.75" customHeight="1" x14ac:dyDescent="0.2">
      <c r="A1193" s="22">
        <f t="shared" si="36"/>
        <v>1162</v>
      </c>
      <c r="B1193" s="259" t="s">
        <v>107</v>
      </c>
      <c r="C1193" s="259" t="s">
        <v>65</v>
      </c>
      <c r="D1193" s="259">
        <v>2009.8</v>
      </c>
      <c r="E1193" s="260" t="s">
        <v>898</v>
      </c>
      <c r="F1193" s="261">
        <v>3761</v>
      </c>
      <c r="G1193" s="261">
        <v>10248</v>
      </c>
      <c r="H1193" s="262" t="s">
        <v>108</v>
      </c>
      <c r="I1193" s="263" t="s">
        <v>235</v>
      </c>
      <c r="J1193" s="50"/>
    </row>
    <row r="1194" spans="1:10" s="12" customFormat="1" ht="27.75" customHeight="1" x14ac:dyDescent="0.2">
      <c r="A1194" s="22">
        <f t="shared" si="36"/>
        <v>1163</v>
      </c>
      <c r="B1194" s="259" t="s">
        <v>1326</v>
      </c>
      <c r="C1194" s="259" t="s">
        <v>137</v>
      </c>
      <c r="D1194" s="292">
        <v>2009.1</v>
      </c>
      <c r="E1194" s="260" t="s">
        <v>1268</v>
      </c>
      <c r="F1194" s="261">
        <v>21734</v>
      </c>
      <c r="G1194" s="261">
        <v>60066</v>
      </c>
      <c r="H1194" s="262" t="s">
        <v>124</v>
      </c>
      <c r="I1194" s="263" t="s">
        <v>235</v>
      </c>
      <c r="J1194" s="50"/>
    </row>
    <row r="1195" spans="1:10" s="12" customFormat="1" ht="27.75" customHeight="1" x14ac:dyDescent="0.2">
      <c r="A1195" s="22">
        <f t="shared" si="36"/>
        <v>1164</v>
      </c>
      <c r="B1195" s="259" t="s">
        <v>105</v>
      </c>
      <c r="C1195" s="259" t="s">
        <v>65</v>
      </c>
      <c r="D1195" s="259">
        <v>2009.12</v>
      </c>
      <c r="E1195" s="260" t="s">
        <v>1271</v>
      </c>
      <c r="F1195" s="261">
        <v>3625</v>
      </c>
      <c r="G1195" s="261">
        <v>10412</v>
      </c>
      <c r="H1195" s="262" t="s">
        <v>106</v>
      </c>
      <c r="I1195" s="263" t="s">
        <v>235</v>
      </c>
      <c r="J1195" s="50" t="s">
        <v>2452</v>
      </c>
    </row>
    <row r="1196" spans="1:10" s="12" customFormat="1" ht="27.75" customHeight="1" x14ac:dyDescent="0.2">
      <c r="A1196" s="22">
        <f t="shared" si="36"/>
        <v>1165</v>
      </c>
      <c r="B1196" s="259" t="s">
        <v>138</v>
      </c>
      <c r="C1196" s="259" t="s">
        <v>137</v>
      </c>
      <c r="D1196" s="259">
        <v>2010.4</v>
      </c>
      <c r="E1196" s="260" t="s">
        <v>1142</v>
      </c>
      <c r="F1196" s="261">
        <v>6761</v>
      </c>
      <c r="G1196" s="261">
        <v>6743</v>
      </c>
      <c r="H1196" s="262" t="s">
        <v>6</v>
      </c>
      <c r="I1196" s="263" t="s">
        <v>235</v>
      </c>
      <c r="J1196" s="50"/>
    </row>
    <row r="1197" spans="1:10" s="12" customFormat="1" ht="27.75" customHeight="1" x14ac:dyDescent="0.2">
      <c r="A1197" s="22">
        <f t="shared" si="36"/>
        <v>1166</v>
      </c>
      <c r="B1197" s="259" t="s">
        <v>136</v>
      </c>
      <c r="C1197" s="259" t="s">
        <v>137</v>
      </c>
      <c r="D1197" s="259">
        <v>2010.4</v>
      </c>
      <c r="E1197" s="260" t="s">
        <v>909</v>
      </c>
      <c r="F1197" s="261">
        <v>4490</v>
      </c>
      <c r="G1197" s="261">
        <v>3871</v>
      </c>
      <c r="H1197" s="262" t="s">
        <v>114</v>
      </c>
      <c r="I1197" s="263" t="s">
        <v>235</v>
      </c>
      <c r="J1197" s="50"/>
    </row>
    <row r="1198" spans="1:10" s="12" customFormat="1" ht="27.75" customHeight="1" x14ac:dyDescent="0.2">
      <c r="A1198" s="22">
        <f t="shared" si="36"/>
        <v>1167</v>
      </c>
      <c r="B1198" s="259" t="s">
        <v>141</v>
      </c>
      <c r="C1198" s="259" t="s">
        <v>137</v>
      </c>
      <c r="D1198" s="259">
        <v>2010.6</v>
      </c>
      <c r="E1198" s="260" t="s">
        <v>1218</v>
      </c>
      <c r="F1198" s="261">
        <v>9931</v>
      </c>
      <c r="G1198" s="261">
        <v>15318</v>
      </c>
      <c r="H1198" s="262" t="s">
        <v>6</v>
      </c>
      <c r="I1198" s="263" t="s">
        <v>235</v>
      </c>
      <c r="J1198" s="50"/>
    </row>
    <row r="1199" spans="1:10" s="12" customFormat="1" ht="27.75" customHeight="1" x14ac:dyDescent="0.2">
      <c r="A1199" s="22">
        <f t="shared" si="36"/>
        <v>1168</v>
      </c>
      <c r="B1199" s="259" t="s">
        <v>149</v>
      </c>
      <c r="C1199" s="259" t="s">
        <v>137</v>
      </c>
      <c r="D1199" s="259">
        <v>2010.9</v>
      </c>
      <c r="E1199" s="260" t="s">
        <v>1231</v>
      </c>
      <c r="F1199" s="261">
        <v>597</v>
      </c>
      <c r="G1199" s="261">
        <v>658</v>
      </c>
      <c r="H1199" s="268" t="s">
        <v>6</v>
      </c>
      <c r="I1199" s="266" t="s">
        <v>235</v>
      </c>
      <c r="J1199" s="50"/>
    </row>
    <row r="1200" spans="1:10" s="12" customFormat="1" ht="27.75" customHeight="1" x14ac:dyDescent="0.2">
      <c r="A1200" s="22">
        <f t="shared" si="36"/>
        <v>1169</v>
      </c>
      <c r="B1200" s="259" t="s">
        <v>318</v>
      </c>
      <c r="C1200" s="259" t="s">
        <v>137</v>
      </c>
      <c r="D1200" s="259">
        <v>2011.8</v>
      </c>
      <c r="E1200" s="260" t="s">
        <v>1182</v>
      </c>
      <c r="F1200" s="261">
        <v>14130</v>
      </c>
      <c r="G1200" s="261">
        <v>29563</v>
      </c>
      <c r="H1200" s="262" t="s">
        <v>124</v>
      </c>
      <c r="I1200" s="263" t="s">
        <v>235</v>
      </c>
      <c r="J1200" s="50"/>
    </row>
    <row r="1201" spans="1:10" s="12" customFormat="1" ht="27.75" customHeight="1" x14ac:dyDescent="0.2">
      <c r="A1201" s="22">
        <f t="shared" si="36"/>
        <v>1170</v>
      </c>
      <c r="B1201" s="259" t="s">
        <v>288</v>
      </c>
      <c r="C1201" s="259" t="s">
        <v>137</v>
      </c>
      <c r="D1201" s="259">
        <v>2011.12</v>
      </c>
      <c r="E1201" s="260" t="s">
        <v>1198</v>
      </c>
      <c r="F1201" s="261">
        <v>2695</v>
      </c>
      <c r="G1201" s="261">
        <v>2981</v>
      </c>
      <c r="H1201" s="262" t="s">
        <v>124</v>
      </c>
      <c r="I1201" s="263" t="s">
        <v>235</v>
      </c>
      <c r="J1201" s="50"/>
    </row>
    <row r="1202" spans="1:10" s="12" customFormat="1" ht="27.75" customHeight="1" x14ac:dyDescent="0.2">
      <c r="A1202" s="22">
        <f t="shared" si="36"/>
        <v>1171</v>
      </c>
      <c r="B1202" s="259" t="s">
        <v>199</v>
      </c>
      <c r="C1202" s="259" t="s">
        <v>137</v>
      </c>
      <c r="D1202" s="259">
        <v>2012.1</v>
      </c>
      <c r="E1202" s="260" t="s">
        <v>1199</v>
      </c>
      <c r="F1202" s="261">
        <v>18116</v>
      </c>
      <c r="G1202" s="261">
        <v>30477</v>
      </c>
      <c r="H1202" s="262" t="s">
        <v>124</v>
      </c>
      <c r="I1202" s="263" t="s">
        <v>235</v>
      </c>
      <c r="J1202" s="50"/>
    </row>
    <row r="1203" spans="1:10" s="12" customFormat="1" ht="27.75" customHeight="1" x14ac:dyDescent="0.2">
      <c r="A1203" s="22">
        <f t="shared" si="36"/>
        <v>1172</v>
      </c>
      <c r="B1203" s="259" t="s">
        <v>193</v>
      </c>
      <c r="C1203" s="259" t="s">
        <v>137</v>
      </c>
      <c r="D1203" s="259">
        <v>2012.2</v>
      </c>
      <c r="E1203" s="260" t="s">
        <v>1318</v>
      </c>
      <c r="F1203" s="261">
        <v>13055</v>
      </c>
      <c r="G1203" s="261">
        <v>19716</v>
      </c>
      <c r="H1203" s="262" t="s">
        <v>109</v>
      </c>
      <c r="I1203" s="263" t="s">
        <v>235</v>
      </c>
      <c r="J1203" s="50"/>
    </row>
    <row r="1204" spans="1:10" s="12" customFormat="1" ht="27.75" customHeight="1" x14ac:dyDescent="0.2">
      <c r="A1204" s="22">
        <f t="shared" si="36"/>
        <v>1173</v>
      </c>
      <c r="B1204" s="259" t="s">
        <v>292</v>
      </c>
      <c r="C1204" s="259" t="s">
        <v>137</v>
      </c>
      <c r="D1204" s="259">
        <v>2012.2</v>
      </c>
      <c r="E1204" s="260" t="s">
        <v>1202</v>
      </c>
      <c r="F1204" s="261">
        <v>12475</v>
      </c>
      <c r="G1204" s="261">
        <v>20037</v>
      </c>
      <c r="H1204" s="262" t="s">
        <v>109</v>
      </c>
      <c r="I1204" s="263" t="s">
        <v>235</v>
      </c>
      <c r="J1204" s="50"/>
    </row>
    <row r="1205" spans="1:10" s="12" customFormat="1" ht="27.75" customHeight="1" x14ac:dyDescent="0.2">
      <c r="A1205" s="22">
        <f t="shared" si="36"/>
        <v>1174</v>
      </c>
      <c r="B1205" s="259" t="s">
        <v>461</v>
      </c>
      <c r="C1205" s="259" t="s">
        <v>137</v>
      </c>
      <c r="D1205" s="259">
        <v>2012.5</v>
      </c>
      <c r="E1205" s="260" t="s">
        <v>1211</v>
      </c>
      <c r="F1205" s="261">
        <v>7627</v>
      </c>
      <c r="G1205" s="261">
        <v>15293</v>
      </c>
      <c r="H1205" s="262" t="s">
        <v>204</v>
      </c>
      <c r="I1205" s="263" t="s">
        <v>235</v>
      </c>
      <c r="J1205" s="50"/>
    </row>
    <row r="1206" spans="1:10" s="12" customFormat="1" ht="27.75" customHeight="1" x14ac:dyDescent="0.2">
      <c r="A1206" s="22">
        <f t="shared" si="36"/>
        <v>1175</v>
      </c>
      <c r="B1206" s="259" t="s">
        <v>321</v>
      </c>
      <c r="C1206" s="259" t="s">
        <v>137</v>
      </c>
      <c r="D1206" s="259">
        <v>2012.6</v>
      </c>
      <c r="E1206" s="260" t="s">
        <v>1097</v>
      </c>
      <c r="F1206" s="261">
        <v>22931</v>
      </c>
      <c r="G1206" s="261">
        <v>33394</v>
      </c>
      <c r="H1206" s="262" t="s">
        <v>6</v>
      </c>
      <c r="I1206" s="263" t="s">
        <v>235</v>
      </c>
      <c r="J1206" s="50"/>
    </row>
    <row r="1207" spans="1:10" s="5" customFormat="1" ht="27.75" customHeight="1" x14ac:dyDescent="0.2">
      <c r="A1207" s="22">
        <f t="shared" si="36"/>
        <v>1176</v>
      </c>
      <c r="B1207" s="259" t="s">
        <v>322</v>
      </c>
      <c r="C1207" s="259" t="s">
        <v>137</v>
      </c>
      <c r="D1207" s="259">
        <v>2012.6</v>
      </c>
      <c r="E1207" s="260" t="s">
        <v>1097</v>
      </c>
      <c r="F1207" s="261">
        <v>760</v>
      </c>
      <c r="G1207" s="261">
        <v>1084</v>
      </c>
      <c r="H1207" s="262" t="s">
        <v>6</v>
      </c>
      <c r="I1207" s="263" t="s">
        <v>235</v>
      </c>
      <c r="J1207" s="49"/>
    </row>
    <row r="1208" spans="1:10" s="5" customFormat="1" ht="27.75" customHeight="1" x14ac:dyDescent="0.2">
      <c r="A1208" s="22">
        <f t="shared" si="36"/>
        <v>1177</v>
      </c>
      <c r="B1208" s="259" t="s">
        <v>248</v>
      </c>
      <c r="C1208" s="259" t="s">
        <v>137</v>
      </c>
      <c r="D1208" s="259">
        <v>2013.1</v>
      </c>
      <c r="E1208" s="260" t="s">
        <v>1168</v>
      </c>
      <c r="F1208" s="261">
        <v>1328</v>
      </c>
      <c r="G1208" s="261">
        <v>2180</v>
      </c>
      <c r="H1208" s="262" t="s">
        <v>109</v>
      </c>
      <c r="I1208" s="263" t="s">
        <v>235</v>
      </c>
      <c r="J1208" s="49"/>
    </row>
    <row r="1209" spans="1:10" s="5" customFormat="1" ht="27.75" customHeight="1" x14ac:dyDescent="0.2">
      <c r="A1209" s="22">
        <f t="shared" si="36"/>
        <v>1178</v>
      </c>
      <c r="B1209" s="259" t="s">
        <v>306</v>
      </c>
      <c r="C1209" s="259" t="s">
        <v>137</v>
      </c>
      <c r="D1209" s="259">
        <v>2013.7</v>
      </c>
      <c r="E1209" s="260" t="s">
        <v>1097</v>
      </c>
      <c r="F1209" s="261">
        <v>26526</v>
      </c>
      <c r="G1209" s="261">
        <v>56146</v>
      </c>
      <c r="H1209" s="262" t="s">
        <v>189</v>
      </c>
      <c r="I1209" s="263" t="s">
        <v>235</v>
      </c>
      <c r="J1209" s="61"/>
    </row>
    <row r="1210" spans="1:10" s="5" customFormat="1" ht="27.75" customHeight="1" x14ac:dyDescent="0.2">
      <c r="A1210" s="22">
        <f t="shared" si="36"/>
        <v>1179</v>
      </c>
      <c r="B1210" s="259" t="s">
        <v>360</v>
      </c>
      <c r="C1210" s="259" t="s">
        <v>2128</v>
      </c>
      <c r="D1210" s="259">
        <v>2013.8</v>
      </c>
      <c r="E1210" s="260" t="s">
        <v>1320</v>
      </c>
      <c r="F1210" s="261">
        <v>8850</v>
      </c>
      <c r="G1210" s="261">
        <v>13468</v>
      </c>
      <c r="H1210" s="262" t="s">
        <v>109</v>
      </c>
      <c r="I1210" s="263" t="s">
        <v>235</v>
      </c>
      <c r="J1210" s="61"/>
    </row>
    <row r="1211" spans="1:10" s="5" customFormat="1" ht="27.75" customHeight="1" x14ac:dyDescent="0.2">
      <c r="A1211" s="22">
        <f t="shared" si="36"/>
        <v>1180</v>
      </c>
      <c r="B1211" s="259" t="s">
        <v>362</v>
      </c>
      <c r="C1211" s="259" t="s">
        <v>137</v>
      </c>
      <c r="D1211" s="259">
        <v>2013.9</v>
      </c>
      <c r="E1211" s="260" t="s">
        <v>1062</v>
      </c>
      <c r="F1211" s="261">
        <v>21848</v>
      </c>
      <c r="G1211" s="261">
        <v>52791</v>
      </c>
      <c r="H1211" s="262" t="s">
        <v>189</v>
      </c>
      <c r="I1211" s="263" t="s">
        <v>235</v>
      </c>
      <c r="J1211" s="61"/>
    </row>
    <row r="1212" spans="1:10" s="5" customFormat="1" ht="27.75" customHeight="1" x14ac:dyDescent="0.2">
      <c r="A1212" s="22">
        <f t="shared" si="36"/>
        <v>1181</v>
      </c>
      <c r="B1212" s="259" t="s">
        <v>1327</v>
      </c>
      <c r="C1212" s="259" t="s">
        <v>137</v>
      </c>
      <c r="D1212" s="259">
        <v>2014.1</v>
      </c>
      <c r="E1212" s="293" t="s">
        <v>1110</v>
      </c>
      <c r="F1212" s="261">
        <v>8728</v>
      </c>
      <c r="G1212" s="261">
        <v>14712</v>
      </c>
      <c r="H1212" s="262" t="s">
        <v>189</v>
      </c>
      <c r="I1212" s="263" t="s">
        <v>235</v>
      </c>
      <c r="J1212" s="50" t="s">
        <v>2444</v>
      </c>
    </row>
    <row r="1213" spans="1:10" s="5" customFormat="1" ht="27.75" customHeight="1" x14ac:dyDescent="0.2">
      <c r="A1213" s="22">
        <f t="shared" si="36"/>
        <v>1182</v>
      </c>
      <c r="B1213" s="259" t="s">
        <v>423</v>
      </c>
      <c r="C1213" s="259" t="s">
        <v>137</v>
      </c>
      <c r="D1213" s="259">
        <v>2014.3</v>
      </c>
      <c r="E1213" s="293" t="s">
        <v>1119</v>
      </c>
      <c r="F1213" s="261">
        <v>6305</v>
      </c>
      <c r="G1213" s="261">
        <v>12550</v>
      </c>
      <c r="H1213" s="262" t="s">
        <v>189</v>
      </c>
      <c r="I1213" s="263" t="s">
        <v>235</v>
      </c>
      <c r="J1213" s="50"/>
    </row>
    <row r="1214" spans="1:10" s="5" customFormat="1" ht="27.75" customHeight="1" x14ac:dyDescent="0.2">
      <c r="A1214" s="22">
        <f t="shared" si="36"/>
        <v>1183</v>
      </c>
      <c r="B1214" s="259" t="s">
        <v>2135</v>
      </c>
      <c r="C1214" s="259" t="s">
        <v>2136</v>
      </c>
      <c r="D1214" s="259">
        <v>2014.5</v>
      </c>
      <c r="E1214" s="293" t="s">
        <v>1125</v>
      </c>
      <c r="F1214" s="261">
        <v>14721</v>
      </c>
      <c r="G1214" s="261">
        <v>46379</v>
      </c>
      <c r="H1214" s="262" t="s">
        <v>6</v>
      </c>
      <c r="I1214" s="263" t="s">
        <v>235</v>
      </c>
      <c r="J1214" s="50"/>
    </row>
    <row r="1215" spans="1:10" s="5" customFormat="1" ht="27.75" customHeight="1" x14ac:dyDescent="0.2">
      <c r="A1215" s="22">
        <f t="shared" si="36"/>
        <v>1184</v>
      </c>
      <c r="B1215" s="259" t="s">
        <v>471</v>
      </c>
      <c r="C1215" s="259" t="s">
        <v>137</v>
      </c>
      <c r="D1215" s="259">
        <v>2014.7</v>
      </c>
      <c r="E1215" s="260" t="s">
        <v>1134</v>
      </c>
      <c r="F1215" s="261">
        <v>10514</v>
      </c>
      <c r="G1215" s="261">
        <v>20350</v>
      </c>
      <c r="H1215" s="262" t="s">
        <v>109</v>
      </c>
      <c r="I1215" s="263" t="s">
        <v>235</v>
      </c>
      <c r="J1215" s="50"/>
    </row>
    <row r="1216" spans="1:10" s="5" customFormat="1" ht="27.75" customHeight="1" x14ac:dyDescent="0.2">
      <c r="A1216" s="22">
        <f t="shared" si="36"/>
        <v>1185</v>
      </c>
      <c r="B1216" s="259" t="s">
        <v>472</v>
      </c>
      <c r="C1216" s="259" t="s">
        <v>137</v>
      </c>
      <c r="D1216" s="259">
        <v>2014.7</v>
      </c>
      <c r="E1216" s="260" t="s">
        <v>1134</v>
      </c>
      <c r="F1216" s="261">
        <v>6262</v>
      </c>
      <c r="G1216" s="261">
        <v>11582</v>
      </c>
      <c r="H1216" s="262" t="s">
        <v>109</v>
      </c>
      <c r="I1216" s="263" t="s">
        <v>235</v>
      </c>
      <c r="J1216" s="50"/>
    </row>
    <row r="1217" spans="1:10" s="5" customFormat="1" ht="27.75" customHeight="1" x14ac:dyDescent="0.2">
      <c r="A1217" s="22">
        <f t="shared" si="36"/>
        <v>1186</v>
      </c>
      <c r="B1217" s="259" t="s">
        <v>480</v>
      </c>
      <c r="C1217" s="259" t="s">
        <v>137</v>
      </c>
      <c r="D1217" s="259">
        <v>2014.8</v>
      </c>
      <c r="E1217" s="260" t="s">
        <v>901</v>
      </c>
      <c r="F1217" s="261">
        <v>11586</v>
      </c>
      <c r="G1217" s="261">
        <v>18451</v>
      </c>
      <c r="H1217" s="262" t="s">
        <v>189</v>
      </c>
      <c r="I1217" s="263" t="s">
        <v>235</v>
      </c>
      <c r="J1217" s="50"/>
    </row>
    <row r="1218" spans="1:10" s="5" customFormat="1" ht="27.75" customHeight="1" x14ac:dyDescent="0.2">
      <c r="A1218" s="22">
        <f t="shared" si="36"/>
        <v>1187</v>
      </c>
      <c r="B1218" s="259" t="s">
        <v>2142</v>
      </c>
      <c r="C1218" s="259" t="s">
        <v>2143</v>
      </c>
      <c r="D1218" s="259">
        <v>2014.12</v>
      </c>
      <c r="E1218" s="260" t="s">
        <v>1035</v>
      </c>
      <c r="F1218" s="261">
        <v>7034</v>
      </c>
      <c r="G1218" s="261">
        <v>12221</v>
      </c>
      <c r="H1218" s="262" t="s">
        <v>518</v>
      </c>
      <c r="I1218" s="263" t="s">
        <v>235</v>
      </c>
      <c r="J1218" s="50"/>
    </row>
    <row r="1219" spans="1:10" s="5" customFormat="1" ht="27.75" customHeight="1" x14ac:dyDescent="0.2">
      <c r="A1219" s="22">
        <f t="shared" si="36"/>
        <v>1188</v>
      </c>
      <c r="B1219" s="259" t="s">
        <v>526</v>
      </c>
      <c r="C1219" s="259" t="s">
        <v>137</v>
      </c>
      <c r="D1219" s="259">
        <v>2015.1</v>
      </c>
      <c r="E1219" s="260" t="s">
        <v>1035</v>
      </c>
      <c r="F1219" s="261">
        <v>137</v>
      </c>
      <c r="G1219" s="261">
        <v>280</v>
      </c>
      <c r="H1219" s="262" t="s">
        <v>253</v>
      </c>
      <c r="I1219" s="263" t="s">
        <v>235</v>
      </c>
      <c r="J1219" s="49"/>
    </row>
    <row r="1220" spans="1:10" s="5" customFormat="1" ht="27.75" customHeight="1" x14ac:dyDescent="0.2">
      <c r="A1220" s="22">
        <f t="shared" si="36"/>
        <v>1189</v>
      </c>
      <c r="B1220" s="259" t="s">
        <v>543</v>
      </c>
      <c r="C1220" s="259" t="s">
        <v>137</v>
      </c>
      <c r="D1220" s="259">
        <v>2015.4</v>
      </c>
      <c r="E1220" s="260" t="s">
        <v>1060</v>
      </c>
      <c r="F1220" s="261">
        <v>4127</v>
      </c>
      <c r="G1220" s="261">
        <v>8816</v>
      </c>
      <c r="H1220" s="262" t="s">
        <v>109</v>
      </c>
      <c r="I1220" s="263" t="s">
        <v>235</v>
      </c>
      <c r="J1220" s="50"/>
    </row>
    <row r="1221" spans="1:10" s="5" customFormat="1" ht="27.75" customHeight="1" x14ac:dyDescent="0.2">
      <c r="A1221" s="22">
        <f t="shared" si="36"/>
        <v>1190</v>
      </c>
      <c r="B1221" s="259" t="s">
        <v>549</v>
      </c>
      <c r="C1221" s="259" t="s">
        <v>2153</v>
      </c>
      <c r="D1221" s="259">
        <v>2015.5</v>
      </c>
      <c r="E1221" s="260" t="s">
        <v>1063</v>
      </c>
      <c r="F1221" s="261">
        <v>9713</v>
      </c>
      <c r="G1221" s="261">
        <v>16251</v>
      </c>
      <c r="H1221" s="262" t="s">
        <v>109</v>
      </c>
      <c r="I1221" s="263" t="s">
        <v>235</v>
      </c>
      <c r="J1221" s="50"/>
    </row>
    <row r="1222" spans="1:10" s="5" customFormat="1" ht="27.75" customHeight="1" x14ac:dyDescent="0.2">
      <c r="A1222" s="22">
        <f t="shared" si="36"/>
        <v>1191</v>
      </c>
      <c r="B1222" s="259" t="s">
        <v>563</v>
      </c>
      <c r="C1222" s="259" t="s">
        <v>137</v>
      </c>
      <c r="D1222" s="259">
        <v>2015.6</v>
      </c>
      <c r="E1222" s="260" t="s">
        <v>1067</v>
      </c>
      <c r="F1222" s="261">
        <v>18028</v>
      </c>
      <c r="G1222" s="261">
        <v>25331</v>
      </c>
      <c r="H1222" s="262" t="s">
        <v>109</v>
      </c>
      <c r="I1222" s="263" t="s">
        <v>235</v>
      </c>
      <c r="J1222" s="50"/>
    </row>
    <row r="1223" spans="1:10" s="5" customFormat="1" ht="27.75" customHeight="1" x14ac:dyDescent="0.2">
      <c r="A1223" s="22">
        <f t="shared" si="36"/>
        <v>1192</v>
      </c>
      <c r="B1223" s="259" t="s">
        <v>1572</v>
      </c>
      <c r="C1223" s="259" t="s">
        <v>2136</v>
      </c>
      <c r="D1223" s="259">
        <v>2015.7</v>
      </c>
      <c r="E1223" s="260" t="s">
        <v>886</v>
      </c>
      <c r="F1223" s="261">
        <v>9452</v>
      </c>
      <c r="G1223" s="261">
        <v>15471</v>
      </c>
      <c r="H1223" s="262" t="s">
        <v>189</v>
      </c>
      <c r="I1223" s="263" t="s">
        <v>235</v>
      </c>
      <c r="J1223" s="50"/>
    </row>
    <row r="1224" spans="1:10" s="5" customFormat="1" ht="27.75" customHeight="1" x14ac:dyDescent="0.2">
      <c r="A1224" s="22">
        <f t="shared" si="36"/>
        <v>1193</v>
      </c>
      <c r="B1224" s="259" t="s">
        <v>639</v>
      </c>
      <c r="C1224" s="259" t="s">
        <v>137</v>
      </c>
      <c r="D1224" s="259">
        <v>2016.3</v>
      </c>
      <c r="E1224" s="260" t="s">
        <v>1045</v>
      </c>
      <c r="F1224" s="261">
        <v>7040</v>
      </c>
      <c r="G1224" s="261">
        <v>13569</v>
      </c>
      <c r="H1224" s="262" t="s">
        <v>108</v>
      </c>
      <c r="I1224" s="263" t="s">
        <v>235</v>
      </c>
      <c r="J1224" s="49" t="s">
        <v>2442</v>
      </c>
    </row>
    <row r="1225" spans="1:10" s="5" customFormat="1" ht="27.75" customHeight="1" x14ac:dyDescent="0.2">
      <c r="A1225" s="22">
        <f t="shared" si="36"/>
        <v>1194</v>
      </c>
      <c r="B1225" s="259" t="s">
        <v>2177</v>
      </c>
      <c r="C1225" s="259" t="s">
        <v>2178</v>
      </c>
      <c r="D1225" s="259">
        <v>2016.3</v>
      </c>
      <c r="E1225" s="260" t="s">
        <v>1035</v>
      </c>
      <c r="F1225" s="261">
        <v>4183</v>
      </c>
      <c r="G1225" s="261">
        <v>10382</v>
      </c>
      <c r="H1225" s="262" t="s">
        <v>108</v>
      </c>
      <c r="I1225" s="263" t="s">
        <v>235</v>
      </c>
      <c r="J1225" s="49"/>
    </row>
    <row r="1226" spans="1:10" s="5" customFormat="1" ht="27.75" customHeight="1" x14ac:dyDescent="0.2">
      <c r="A1226" s="22">
        <f t="shared" si="36"/>
        <v>1195</v>
      </c>
      <c r="B1226" s="259" t="s">
        <v>2179</v>
      </c>
      <c r="C1226" s="259" t="s">
        <v>2180</v>
      </c>
      <c r="D1226" s="259">
        <v>2016.4</v>
      </c>
      <c r="E1226" s="260" t="s">
        <v>998</v>
      </c>
      <c r="F1226" s="261">
        <v>6287</v>
      </c>
      <c r="G1226" s="261">
        <v>12929</v>
      </c>
      <c r="H1226" s="262" t="s">
        <v>109</v>
      </c>
      <c r="I1226" s="263" t="s">
        <v>235</v>
      </c>
      <c r="J1226" s="49"/>
    </row>
    <row r="1227" spans="1:10" s="5" customFormat="1" ht="27.75" customHeight="1" x14ac:dyDescent="0.2">
      <c r="A1227" s="22">
        <f t="shared" si="36"/>
        <v>1196</v>
      </c>
      <c r="B1227" s="259" t="s">
        <v>697</v>
      </c>
      <c r="C1227" s="259" t="s">
        <v>2143</v>
      </c>
      <c r="D1227" s="259">
        <v>2016.8</v>
      </c>
      <c r="E1227" s="260" t="s">
        <v>1018</v>
      </c>
      <c r="F1227" s="261">
        <v>11351</v>
      </c>
      <c r="G1227" s="261">
        <v>22775</v>
      </c>
      <c r="H1227" s="262" t="s">
        <v>109</v>
      </c>
      <c r="I1227" s="263" t="s">
        <v>235</v>
      </c>
      <c r="J1227" s="49" t="s">
        <v>2442</v>
      </c>
    </row>
    <row r="1228" spans="1:10" s="5" customFormat="1" ht="27.75" customHeight="1" x14ac:dyDescent="0.2">
      <c r="A1228" s="22">
        <f t="shared" si="36"/>
        <v>1197</v>
      </c>
      <c r="B1228" s="259" t="s">
        <v>706</v>
      </c>
      <c r="C1228" s="259" t="s">
        <v>137</v>
      </c>
      <c r="D1228" s="259">
        <v>2016.8</v>
      </c>
      <c r="E1228" s="260" t="s">
        <v>1022</v>
      </c>
      <c r="F1228" s="261">
        <v>1674</v>
      </c>
      <c r="G1228" s="261">
        <v>3001</v>
      </c>
      <c r="H1228" s="262" t="s">
        <v>109</v>
      </c>
      <c r="I1228" s="263" t="s">
        <v>235</v>
      </c>
      <c r="J1228" s="50"/>
    </row>
    <row r="1229" spans="1:10" s="5" customFormat="1" ht="27.75" customHeight="1" x14ac:dyDescent="0.2">
      <c r="A1229" s="22">
        <f t="shared" si="36"/>
        <v>1198</v>
      </c>
      <c r="B1229" s="159" t="s">
        <v>749</v>
      </c>
      <c r="C1229" s="159" t="s">
        <v>2199</v>
      </c>
      <c r="D1229" s="294">
        <v>2016.1</v>
      </c>
      <c r="E1229" s="68" t="s">
        <v>889</v>
      </c>
      <c r="F1229" s="69">
        <v>5579</v>
      </c>
      <c r="G1229" s="69">
        <v>15775</v>
      </c>
      <c r="H1229" s="170" t="s">
        <v>108</v>
      </c>
      <c r="I1229" s="171" t="s">
        <v>235</v>
      </c>
      <c r="J1229" s="50"/>
    </row>
    <row r="1230" spans="1:10" s="5" customFormat="1" ht="27.75" customHeight="1" x14ac:dyDescent="0.2">
      <c r="A1230" s="22">
        <f t="shared" si="36"/>
        <v>1199</v>
      </c>
      <c r="B1230" s="59" t="s">
        <v>767</v>
      </c>
      <c r="C1230" s="75" t="s">
        <v>2202</v>
      </c>
      <c r="D1230" s="59">
        <v>2016.11</v>
      </c>
      <c r="E1230" s="62" t="s">
        <v>974</v>
      </c>
      <c r="F1230" s="76">
        <v>147</v>
      </c>
      <c r="G1230" s="77">
        <v>367</v>
      </c>
      <c r="H1230" s="78" t="s">
        <v>264</v>
      </c>
      <c r="I1230" s="79" t="s">
        <v>264</v>
      </c>
      <c r="J1230" s="50"/>
    </row>
    <row r="1231" spans="1:10" s="5" customFormat="1" ht="27.75" customHeight="1" x14ac:dyDescent="0.2">
      <c r="A1231" s="22">
        <f t="shared" si="36"/>
        <v>1200</v>
      </c>
      <c r="B1231" s="59" t="s">
        <v>793</v>
      </c>
      <c r="C1231" s="59" t="s">
        <v>2143</v>
      </c>
      <c r="D1231" s="59">
        <v>2017.2</v>
      </c>
      <c r="E1231" s="62" t="s">
        <v>950</v>
      </c>
      <c r="F1231" s="76">
        <v>10149</v>
      </c>
      <c r="G1231" s="63">
        <v>21584</v>
      </c>
      <c r="H1231" s="78" t="s">
        <v>189</v>
      </c>
      <c r="I1231" s="79" t="s">
        <v>235</v>
      </c>
      <c r="J1231" s="50"/>
    </row>
    <row r="1232" spans="1:10" s="5" customFormat="1" ht="27.75" customHeight="1" x14ac:dyDescent="0.2">
      <c r="A1232" s="22">
        <f t="shared" si="36"/>
        <v>1201</v>
      </c>
      <c r="B1232" s="59" t="s">
        <v>2215</v>
      </c>
      <c r="C1232" s="59" t="s">
        <v>2143</v>
      </c>
      <c r="D1232" s="59">
        <v>2017.3</v>
      </c>
      <c r="E1232" s="62" t="s">
        <v>948</v>
      </c>
      <c r="F1232" s="63">
        <v>8466</v>
      </c>
      <c r="G1232" s="63">
        <v>16020</v>
      </c>
      <c r="H1232" s="78" t="s">
        <v>109</v>
      </c>
      <c r="I1232" s="79" t="s">
        <v>235</v>
      </c>
      <c r="J1232" s="50"/>
    </row>
    <row r="1233" spans="1:10" s="5" customFormat="1" ht="27.75" customHeight="1" x14ac:dyDescent="0.2">
      <c r="A1233" s="22">
        <f t="shared" si="36"/>
        <v>1202</v>
      </c>
      <c r="B1233" s="59" t="s">
        <v>822</v>
      </c>
      <c r="C1233" s="59" t="s">
        <v>2136</v>
      </c>
      <c r="D1233" s="59">
        <v>2017.5</v>
      </c>
      <c r="E1233" s="62" t="s">
        <v>919</v>
      </c>
      <c r="F1233" s="63">
        <v>1622</v>
      </c>
      <c r="G1233" s="63">
        <v>3502</v>
      </c>
      <c r="H1233" s="64" t="s">
        <v>109</v>
      </c>
      <c r="I1233" s="79" t="s">
        <v>235</v>
      </c>
      <c r="J1233" s="61"/>
    </row>
    <row r="1234" spans="1:10" s="5" customFormat="1" ht="27.75" customHeight="1" x14ac:dyDescent="0.2">
      <c r="A1234" s="22">
        <f t="shared" si="36"/>
        <v>1203</v>
      </c>
      <c r="B1234" s="88" t="s">
        <v>2223</v>
      </c>
      <c r="C1234" s="59" t="s">
        <v>2136</v>
      </c>
      <c r="D1234" s="59">
        <v>2017.7</v>
      </c>
      <c r="E1234" s="62" t="s">
        <v>904</v>
      </c>
      <c r="F1234" s="63">
        <v>14104</v>
      </c>
      <c r="G1234" s="63">
        <v>29392</v>
      </c>
      <c r="H1234" s="64" t="s">
        <v>826</v>
      </c>
      <c r="I1234" s="65" t="s">
        <v>235</v>
      </c>
      <c r="J1234" s="61"/>
    </row>
    <row r="1235" spans="1:10" s="5" customFormat="1" ht="27.75" customHeight="1" x14ac:dyDescent="0.2">
      <c r="A1235" s="22">
        <f t="shared" si="36"/>
        <v>1204</v>
      </c>
      <c r="B1235" s="88" t="s">
        <v>854</v>
      </c>
      <c r="C1235" s="59" t="s">
        <v>2199</v>
      </c>
      <c r="D1235" s="59">
        <v>2017.7</v>
      </c>
      <c r="E1235" s="62" t="s">
        <v>888</v>
      </c>
      <c r="F1235" s="63">
        <v>13097</v>
      </c>
      <c r="G1235" s="63">
        <v>15986</v>
      </c>
      <c r="H1235" s="64" t="s">
        <v>109</v>
      </c>
      <c r="I1235" s="65" t="s">
        <v>235</v>
      </c>
      <c r="J1235" s="61"/>
    </row>
    <row r="1236" spans="1:10" s="5" customFormat="1" ht="27.75" customHeight="1" x14ac:dyDescent="0.2">
      <c r="A1236" s="22">
        <f t="shared" si="36"/>
        <v>1205</v>
      </c>
      <c r="B1236" s="88" t="s">
        <v>856</v>
      </c>
      <c r="C1236" s="59" t="s">
        <v>2228</v>
      </c>
      <c r="D1236" s="59">
        <v>2017.7</v>
      </c>
      <c r="E1236" s="62" t="s">
        <v>885</v>
      </c>
      <c r="F1236" s="63">
        <v>10251</v>
      </c>
      <c r="G1236" s="63">
        <v>9014</v>
      </c>
      <c r="H1236" s="64" t="s">
        <v>109</v>
      </c>
      <c r="I1236" s="65" t="s">
        <v>235</v>
      </c>
      <c r="J1236" s="50" t="s">
        <v>2442</v>
      </c>
    </row>
    <row r="1237" spans="1:10" s="5" customFormat="1" ht="27.75" customHeight="1" x14ac:dyDescent="0.2">
      <c r="A1237" s="22">
        <f t="shared" ref="A1237:A1246" si="37">ROW()-31</f>
        <v>1206</v>
      </c>
      <c r="B1237" s="88" t="s">
        <v>866</v>
      </c>
      <c r="C1237" s="59" t="s">
        <v>137</v>
      </c>
      <c r="D1237" s="59">
        <v>2017.8</v>
      </c>
      <c r="E1237" s="62" t="s">
        <v>883</v>
      </c>
      <c r="F1237" s="63">
        <v>3499</v>
      </c>
      <c r="G1237" s="63">
        <v>6999</v>
      </c>
      <c r="H1237" s="64" t="s">
        <v>6</v>
      </c>
      <c r="I1237" s="65" t="s">
        <v>235</v>
      </c>
      <c r="J1237" s="50"/>
    </row>
    <row r="1238" spans="1:10" s="5" customFormat="1" ht="27.75" customHeight="1" x14ac:dyDescent="0.2">
      <c r="A1238" s="22">
        <f t="shared" si="37"/>
        <v>1207</v>
      </c>
      <c r="B1238" s="88" t="s">
        <v>1447</v>
      </c>
      <c r="C1238" s="59" t="s">
        <v>2232</v>
      </c>
      <c r="D1238" s="59">
        <v>2017.12</v>
      </c>
      <c r="E1238" s="91" t="s">
        <v>1452</v>
      </c>
      <c r="F1238" s="63">
        <v>1576</v>
      </c>
      <c r="G1238" s="63">
        <v>2796</v>
      </c>
      <c r="H1238" s="64" t="s">
        <v>109</v>
      </c>
      <c r="I1238" s="65" t="s">
        <v>235</v>
      </c>
      <c r="J1238" s="50" t="s">
        <v>2443</v>
      </c>
    </row>
    <row r="1239" spans="1:10" s="5" customFormat="1" ht="27.75" customHeight="1" x14ac:dyDescent="0.2">
      <c r="A1239" s="22">
        <f t="shared" si="37"/>
        <v>1208</v>
      </c>
      <c r="B1239" s="59" t="s">
        <v>1579</v>
      </c>
      <c r="C1239" s="59" t="s">
        <v>2143</v>
      </c>
      <c r="D1239" s="59">
        <v>2018.6</v>
      </c>
      <c r="E1239" s="62" t="s">
        <v>1594</v>
      </c>
      <c r="F1239" s="63">
        <v>10227</v>
      </c>
      <c r="G1239" s="63">
        <v>19414</v>
      </c>
      <c r="H1239" s="64" t="s">
        <v>180</v>
      </c>
      <c r="I1239" s="65" t="s">
        <v>1592</v>
      </c>
      <c r="J1239" s="50"/>
    </row>
    <row r="1240" spans="1:10" s="5" customFormat="1" ht="27.75" customHeight="1" x14ac:dyDescent="0.2">
      <c r="A1240" s="22">
        <f t="shared" si="37"/>
        <v>1209</v>
      </c>
      <c r="B1240" s="88" t="s">
        <v>1610</v>
      </c>
      <c r="C1240" s="59" t="s">
        <v>137</v>
      </c>
      <c r="D1240" s="59">
        <v>2018.7</v>
      </c>
      <c r="E1240" s="62" t="s">
        <v>1630</v>
      </c>
      <c r="F1240" s="63">
        <v>20176</v>
      </c>
      <c r="G1240" s="63">
        <v>40027</v>
      </c>
      <c r="H1240" s="64" t="s">
        <v>109</v>
      </c>
      <c r="I1240" s="65" t="s">
        <v>188</v>
      </c>
      <c r="J1240" s="50" t="s">
        <v>2443</v>
      </c>
    </row>
    <row r="1241" spans="1:10" s="5" customFormat="1" ht="27.75" customHeight="1" x14ac:dyDescent="0.2">
      <c r="A1241" s="22">
        <f t="shared" si="37"/>
        <v>1210</v>
      </c>
      <c r="B1241" s="88" t="s">
        <v>1748</v>
      </c>
      <c r="C1241" s="108" t="s">
        <v>2244</v>
      </c>
      <c r="D1241" s="59">
        <v>2018.11</v>
      </c>
      <c r="E1241" s="109" t="s">
        <v>1766</v>
      </c>
      <c r="F1241" s="110">
        <v>20154</v>
      </c>
      <c r="G1241" s="106">
        <v>44811</v>
      </c>
      <c r="H1241" s="111" t="s">
        <v>1750</v>
      </c>
      <c r="I1241" s="107" t="s">
        <v>1752</v>
      </c>
      <c r="J1241" s="50"/>
    </row>
    <row r="1242" spans="1:10" s="5" customFormat="1" ht="27.75" customHeight="1" x14ac:dyDescent="0.2">
      <c r="A1242" s="22">
        <f t="shared" si="37"/>
        <v>1211</v>
      </c>
      <c r="B1242" s="323" t="s">
        <v>1744</v>
      </c>
      <c r="C1242" s="108" t="s">
        <v>137</v>
      </c>
      <c r="D1242" s="59">
        <v>2018.11</v>
      </c>
      <c r="E1242" s="62" t="s">
        <v>1763</v>
      </c>
      <c r="F1242" s="106">
        <v>3389</v>
      </c>
      <c r="G1242" s="106">
        <v>5732</v>
      </c>
      <c r="H1242" s="111" t="s">
        <v>109</v>
      </c>
      <c r="I1242" s="111" t="s">
        <v>188</v>
      </c>
      <c r="J1242" s="50"/>
    </row>
    <row r="1243" spans="1:10" s="5" customFormat="1" ht="27.75" customHeight="1" x14ac:dyDescent="0.2">
      <c r="A1243" s="22">
        <f t="shared" si="37"/>
        <v>1212</v>
      </c>
      <c r="B1243" s="323" t="s">
        <v>1765</v>
      </c>
      <c r="C1243" s="108" t="s">
        <v>137</v>
      </c>
      <c r="D1243" s="59">
        <v>2018.11</v>
      </c>
      <c r="E1243" s="109" t="s">
        <v>1510</v>
      </c>
      <c r="F1243" s="110">
        <v>355</v>
      </c>
      <c r="G1243" s="106">
        <v>1060</v>
      </c>
      <c r="H1243" s="111" t="s">
        <v>109</v>
      </c>
      <c r="I1243" s="111" t="s">
        <v>188</v>
      </c>
      <c r="J1243" s="50"/>
    </row>
    <row r="1244" spans="1:10" ht="27.6" customHeight="1" x14ac:dyDescent="0.2">
      <c r="A1244" s="22">
        <f t="shared" si="37"/>
        <v>1213</v>
      </c>
      <c r="B1244" s="316" t="s">
        <v>2343</v>
      </c>
      <c r="C1244" s="108" t="s">
        <v>65</v>
      </c>
      <c r="D1244" s="59">
        <v>2020.4</v>
      </c>
      <c r="E1244" s="109" t="s">
        <v>2338</v>
      </c>
      <c r="F1244" s="63">
        <v>10434</v>
      </c>
      <c r="G1244" s="63">
        <v>22243</v>
      </c>
      <c r="H1244" s="111" t="s">
        <v>181</v>
      </c>
      <c r="I1244" s="111" t="s">
        <v>235</v>
      </c>
      <c r="J1244" s="28" t="s">
        <v>2443</v>
      </c>
    </row>
    <row r="1245" spans="1:10" ht="27.6" customHeight="1" x14ac:dyDescent="0.2">
      <c r="A1245" s="22">
        <f t="shared" si="37"/>
        <v>1214</v>
      </c>
      <c r="B1245" s="146" t="s">
        <v>2383</v>
      </c>
      <c r="C1245" s="108" t="s">
        <v>65</v>
      </c>
      <c r="D1245" s="59">
        <v>2020.6</v>
      </c>
      <c r="E1245" s="109" t="s">
        <v>2384</v>
      </c>
      <c r="F1245" s="63">
        <v>1696</v>
      </c>
      <c r="G1245" s="63">
        <v>3150</v>
      </c>
      <c r="H1245" s="111" t="s">
        <v>181</v>
      </c>
      <c r="I1245" s="111" t="s">
        <v>235</v>
      </c>
      <c r="J1245" s="28" t="s">
        <v>2443</v>
      </c>
    </row>
    <row r="1246" spans="1:10" ht="27.6" customHeight="1" x14ac:dyDescent="0.2">
      <c r="A1246" s="22">
        <f t="shared" si="37"/>
        <v>1215</v>
      </c>
      <c r="B1246" s="146" t="s">
        <v>2415</v>
      </c>
      <c r="C1246" s="108" t="s">
        <v>65</v>
      </c>
      <c r="D1246" s="59">
        <v>2020.7</v>
      </c>
      <c r="E1246" s="109" t="s">
        <v>2416</v>
      </c>
      <c r="F1246" s="63">
        <v>996</v>
      </c>
      <c r="G1246" s="63">
        <v>1829</v>
      </c>
      <c r="H1246" s="111" t="s">
        <v>181</v>
      </c>
      <c r="I1246" s="111" t="s">
        <v>235</v>
      </c>
      <c r="J1246" s="28" t="s">
        <v>2443</v>
      </c>
    </row>
    <row r="1247" spans="1:10" ht="28.5" customHeight="1" x14ac:dyDescent="0.2">
      <c r="A1247" s="330" t="s">
        <v>2282</v>
      </c>
      <c r="B1247" s="331"/>
      <c r="C1247" s="331"/>
      <c r="D1247" s="331"/>
      <c r="E1247" s="331"/>
      <c r="F1247" s="331"/>
      <c r="G1247" s="331"/>
      <c r="H1247" s="331"/>
      <c r="I1247" s="331"/>
      <c r="J1247" s="332"/>
    </row>
    <row r="1248" spans="1:10" ht="28.5" customHeight="1" x14ac:dyDescent="0.2">
      <c r="A1248" s="22">
        <f>ROW()-32</f>
        <v>1216</v>
      </c>
      <c r="B1248" s="52" t="s">
        <v>39</v>
      </c>
      <c r="C1248" s="59" t="s">
        <v>2097</v>
      </c>
      <c r="D1248" s="59">
        <v>2008.1</v>
      </c>
      <c r="E1248" s="62" t="s">
        <v>1143</v>
      </c>
      <c r="F1248" s="63">
        <v>249</v>
      </c>
      <c r="G1248" s="63">
        <v>484</v>
      </c>
      <c r="H1248" s="64" t="s">
        <v>6</v>
      </c>
      <c r="I1248" s="65" t="s">
        <v>235</v>
      </c>
      <c r="J1248" s="28"/>
    </row>
    <row r="1249" spans="1:10" ht="28.5" customHeight="1" x14ac:dyDescent="0.2">
      <c r="A1249" s="22">
        <f t="shared" ref="A1249:A1312" si="38">ROW()-32</f>
        <v>1217</v>
      </c>
      <c r="B1249" s="52" t="s">
        <v>38</v>
      </c>
      <c r="C1249" s="59" t="s">
        <v>2097</v>
      </c>
      <c r="D1249" s="59">
        <v>2008.1</v>
      </c>
      <c r="E1249" s="62" t="s">
        <v>1143</v>
      </c>
      <c r="F1249" s="63">
        <v>452</v>
      </c>
      <c r="G1249" s="63">
        <v>827</v>
      </c>
      <c r="H1249" s="64" t="s">
        <v>6</v>
      </c>
      <c r="I1249" s="65" t="s">
        <v>235</v>
      </c>
      <c r="J1249" s="28"/>
    </row>
    <row r="1250" spans="1:10" ht="28.5" customHeight="1" x14ac:dyDescent="0.2">
      <c r="A1250" s="22">
        <f t="shared" si="38"/>
        <v>1218</v>
      </c>
      <c r="B1250" s="52" t="s">
        <v>315</v>
      </c>
      <c r="C1250" s="59" t="s">
        <v>2110</v>
      </c>
      <c r="D1250" s="59">
        <v>2011.7</v>
      </c>
      <c r="E1250" s="53" t="s">
        <v>1177</v>
      </c>
      <c r="F1250" s="54">
        <v>617</v>
      </c>
      <c r="G1250" s="54">
        <v>1136</v>
      </c>
      <c r="H1250" s="55" t="s">
        <v>6</v>
      </c>
      <c r="I1250" s="56" t="s">
        <v>235</v>
      </c>
      <c r="J1250" s="28"/>
    </row>
    <row r="1251" spans="1:10" ht="28.5" customHeight="1" x14ac:dyDescent="0.2">
      <c r="A1251" s="22">
        <f t="shared" si="38"/>
        <v>1219</v>
      </c>
      <c r="B1251" s="52" t="s">
        <v>316</v>
      </c>
      <c r="C1251" s="59" t="s">
        <v>2111</v>
      </c>
      <c r="D1251" s="59">
        <v>2011.7</v>
      </c>
      <c r="E1251" s="53" t="s">
        <v>1177</v>
      </c>
      <c r="F1251" s="54">
        <v>172</v>
      </c>
      <c r="G1251" s="54">
        <v>405</v>
      </c>
      <c r="H1251" s="55" t="s">
        <v>6</v>
      </c>
      <c r="I1251" s="56" t="s">
        <v>235</v>
      </c>
      <c r="J1251" s="28"/>
    </row>
    <row r="1252" spans="1:10" s="5" customFormat="1" ht="28.5" customHeight="1" x14ac:dyDescent="0.2">
      <c r="A1252" s="22">
        <f t="shared" si="38"/>
        <v>1220</v>
      </c>
      <c r="B1252" s="52" t="s">
        <v>203</v>
      </c>
      <c r="C1252" s="59" t="s">
        <v>2110</v>
      </c>
      <c r="D1252" s="59">
        <v>2012.4</v>
      </c>
      <c r="E1252" s="53" t="s">
        <v>1209</v>
      </c>
      <c r="F1252" s="54">
        <v>900</v>
      </c>
      <c r="G1252" s="54">
        <v>1529</v>
      </c>
      <c r="H1252" s="55" t="s">
        <v>204</v>
      </c>
      <c r="I1252" s="56" t="s">
        <v>235</v>
      </c>
      <c r="J1252" s="28"/>
    </row>
    <row r="1253" spans="1:10" s="5" customFormat="1" ht="28.5" customHeight="1" x14ac:dyDescent="0.2">
      <c r="A1253" s="22">
        <f t="shared" si="38"/>
        <v>1221</v>
      </c>
      <c r="B1253" s="52" t="s">
        <v>215</v>
      </c>
      <c r="C1253" s="59" t="s">
        <v>2121</v>
      </c>
      <c r="D1253" s="52">
        <v>2012.8</v>
      </c>
      <c r="E1253" s="53" t="s">
        <v>1024</v>
      </c>
      <c r="F1253" s="54">
        <v>745</v>
      </c>
      <c r="G1253" s="54">
        <v>1411</v>
      </c>
      <c r="H1253" s="55" t="s">
        <v>109</v>
      </c>
      <c r="I1253" s="56" t="s">
        <v>235</v>
      </c>
      <c r="J1253" s="28"/>
    </row>
    <row r="1254" spans="1:10" s="5" customFormat="1" ht="28.5" customHeight="1" x14ac:dyDescent="0.2">
      <c r="A1254" s="22">
        <f t="shared" si="38"/>
        <v>1222</v>
      </c>
      <c r="B1254" s="52" t="s">
        <v>379</v>
      </c>
      <c r="C1254" s="59" t="s">
        <v>2111</v>
      </c>
      <c r="D1254" s="52">
        <v>2013.11</v>
      </c>
      <c r="E1254" s="53" t="s">
        <v>928</v>
      </c>
      <c r="F1254" s="54">
        <v>579</v>
      </c>
      <c r="G1254" s="54">
        <v>592</v>
      </c>
      <c r="H1254" s="55" t="s">
        <v>109</v>
      </c>
      <c r="I1254" s="56" t="s">
        <v>235</v>
      </c>
      <c r="J1254" s="49"/>
    </row>
    <row r="1255" spans="1:10" s="5" customFormat="1" ht="28.5" customHeight="1" x14ac:dyDescent="0.2">
      <c r="A1255" s="22">
        <f t="shared" si="38"/>
        <v>1223</v>
      </c>
      <c r="B1255" s="52" t="s">
        <v>2271</v>
      </c>
      <c r="C1255" s="59" t="s">
        <v>2272</v>
      </c>
      <c r="D1255" s="52">
        <v>2013.12</v>
      </c>
      <c r="E1255" s="53" t="s">
        <v>921</v>
      </c>
      <c r="F1255" s="54">
        <v>1260</v>
      </c>
      <c r="G1255" s="54">
        <v>2734</v>
      </c>
      <c r="H1255" s="55" t="s">
        <v>189</v>
      </c>
      <c r="I1255" s="56" t="s">
        <v>235</v>
      </c>
      <c r="J1255" s="49"/>
    </row>
    <row r="1256" spans="1:10" s="5" customFormat="1" ht="28.5" customHeight="1" x14ac:dyDescent="0.2">
      <c r="A1256" s="22">
        <f t="shared" si="38"/>
        <v>1224</v>
      </c>
      <c r="B1256" s="52" t="s">
        <v>540</v>
      </c>
      <c r="C1256" s="59" t="s">
        <v>2111</v>
      </c>
      <c r="D1256" s="59">
        <v>2013.12</v>
      </c>
      <c r="E1256" s="164" t="s">
        <v>1293</v>
      </c>
      <c r="F1256" s="165">
        <v>1108</v>
      </c>
      <c r="G1256" s="54">
        <v>2537</v>
      </c>
      <c r="H1256" s="55" t="s">
        <v>189</v>
      </c>
      <c r="I1256" s="56" t="s">
        <v>235</v>
      </c>
      <c r="J1256" s="49"/>
    </row>
    <row r="1257" spans="1:10" s="5" customFormat="1" ht="28.5" customHeight="1" x14ac:dyDescent="0.2">
      <c r="A1257" s="22">
        <f t="shared" si="38"/>
        <v>1225</v>
      </c>
      <c r="B1257" s="59" t="s">
        <v>415</v>
      </c>
      <c r="C1257" s="59" t="s">
        <v>2131</v>
      </c>
      <c r="D1257" s="59">
        <v>2014.2</v>
      </c>
      <c r="E1257" s="164" t="s">
        <v>1115</v>
      </c>
      <c r="F1257" s="165">
        <v>1940</v>
      </c>
      <c r="G1257" s="54">
        <v>3727</v>
      </c>
      <c r="H1257" s="55" t="s">
        <v>189</v>
      </c>
      <c r="I1257" s="56" t="s">
        <v>235</v>
      </c>
      <c r="J1257" s="28" t="s">
        <v>2442</v>
      </c>
    </row>
    <row r="1258" spans="1:10" s="5" customFormat="1" ht="28.5" customHeight="1" x14ac:dyDescent="0.2">
      <c r="A1258" s="22">
        <f t="shared" si="38"/>
        <v>1226</v>
      </c>
      <c r="B1258" s="59" t="s">
        <v>412</v>
      </c>
      <c r="C1258" s="59" t="s">
        <v>2111</v>
      </c>
      <c r="D1258" s="59">
        <v>2014.2</v>
      </c>
      <c r="E1258" s="164" t="s">
        <v>1116</v>
      </c>
      <c r="F1258" s="165">
        <v>1733</v>
      </c>
      <c r="G1258" s="54">
        <v>3455</v>
      </c>
      <c r="H1258" s="55" t="s">
        <v>189</v>
      </c>
      <c r="I1258" s="56" t="s">
        <v>235</v>
      </c>
      <c r="J1258" s="49"/>
    </row>
    <row r="1259" spans="1:10" s="5" customFormat="1" ht="28.5" customHeight="1" x14ac:dyDescent="0.2">
      <c r="A1259" s="22">
        <f t="shared" si="38"/>
        <v>1227</v>
      </c>
      <c r="B1259" s="59" t="s">
        <v>420</v>
      </c>
      <c r="C1259" s="59" t="s">
        <v>2132</v>
      </c>
      <c r="D1259" s="59">
        <v>2014.3</v>
      </c>
      <c r="E1259" s="164" t="s">
        <v>946</v>
      </c>
      <c r="F1259" s="165">
        <v>260</v>
      </c>
      <c r="G1259" s="54">
        <v>636</v>
      </c>
      <c r="H1259" s="55" t="s">
        <v>109</v>
      </c>
      <c r="I1259" s="56" t="s">
        <v>235</v>
      </c>
      <c r="J1259" s="49"/>
    </row>
    <row r="1260" spans="1:10" s="5" customFormat="1" ht="28.5" customHeight="1" x14ac:dyDescent="0.2">
      <c r="A1260" s="22">
        <f t="shared" si="38"/>
        <v>1228</v>
      </c>
      <c r="B1260" s="59" t="s">
        <v>439</v>
      </c>
      <c r="C1260" s="59" t="s">
        <v>2121</v>
      </c>
      <c r="D1260" s="59">
        <v>2014.6</v>
      </c>
      <c r="E1260" s="164" t="s">
        <v>930</v>
      </c>
      <c r="F1260" s="165">
        <v>1459</v>
      </c>
      <c r="G1260" s="54">
        <v>2738</v>
      </c>
      <c r="H1260" s="55" t="s">
        <v>109</v>
      </c>
      <c r="I1260" s="56" t="s">
        <v>235</v>
      </c>
      <c r="J1260" s="49"/>
    </row>
    <row r="1261" spans="1:10" s="5" customFormat="1" ht="28.5" customHeight="1" x14ac:dyDescent="0.2">
      <c r="A1261" s="22">
        <f t="shared" si="38"/>
        <v>1229</v>
      </c>
      <c r="B1261" s="59" t="s">
        <v>446</v>
      </c>
      <c r="C1261" s="59" t="s">
        <v>2110</v>
      </c>
      <c r="D1261" s="59">
        <v>2014.6</v>
      </c>
      <c r="E1261" s="164" t="s">
        <v>930</v>
      </c>
      <c r="F1261" s="165">
        <v>1809</v>
      </c>
      <c r="G1261" s="54">
        <v>3617</v>
      </c>
      <c r="H1261" s="55" t="s">
        <v>109</v>
      </c>
      <c r="I1261" s="56" t="s">
        <v>235</v>
      </c>
      <c r="J1261" s="28"/>
    </row>
    <row r="1262" spans="1:10" s="5" customFormat="1" ht="28.5" customHeight="1" x14ac:dyDescent="0.2">
      <c r="A1262" s="22">
        <f t="shared" si="38"/>
        <v>1230</v>
      </c>
      <c r="B1262" s="59" t="s">
        <v>448</v>
      </c>
      <c r="C1262" s="59" t="s">
        <v>2110</v>
      </c>
      <c r="D1262" s="59">
        <v>2014.7</v>
      </c>
      <c r="E1262" s="164" t="s">
        <v>928</v>
      </c>
      <c r="F1262" s="165">
        <v>2406</v>
      </c>
      <c r="G1262" s="54">
        <v>4962</v>
      </c>
      <c r="H1262" s="55" t="s">
        <v>109</v>
      </c>
      <c r="I1262" s="56" t="s">
        <v>235</v>
      </c>
      <c r="J1262" s="28"/>
    </row>
    <row r="1263" spans="1:10" s="5" customFormat="1" ht="28.5" customHeight="1" x14ac:dyDescent="0.2">
      <c r="A1263" s="22">
        <f t="shared" si="38"/>
        <v>1231</v>
      </c>
      <c r="B1263" s="52" t="s">
        <v>495</v>
      </c>
      <c r="C1263" s="52" t="s">
        <v>2111</v>
      </c>
      <c r="D1263" s="59">
        <v>2014.9</v>
      </c>
      <c r="E1263" s="53" t="s">
        <v>975</v>
      </c>
      <c r="F1263" s="54">
        <v>1144</v>
      </c>
      <c r="G1263" s="54">
        <v>2060</v>
      </c>
      <c r="H1263" s="55" t="s">
        <v>109</v>
      </c>
      <c r="I1263" s="56" t="s">
        <v>235</v>
      </c>
      <c r="J1263" s="28"/>
    </row>
    <row r="1264" spans="1:10" s="5" customFormat="1" ht="28.5" customHeight="1" x14ac:dyDescent="0.2">
      <c r="A1264" s="22">
        <f t="shared" si="38"/>
        <v>1232</v>
      </c>
      <c r="B1264" s="52" t="s">
        <v>493</v>
      </c>
      <c r="C1264" s="52" t="s">
        <v>2110</v>
      </c>
      <c r="D1264" s="59">
        <v>2014.9</v>
      </c>
      <c r="E1264" s="53" t="s">
        <v>1085</v>
      </c>
      <c r="F1264" s="54">
        <v>1543</v>
      </c>
      <c r="G1264" s="54">
        <v>3077</v>
      </c>
      <c r="H1264" s="55" t="s">
        <v>109</v>
      </c>
      <c r="I1264" s="56" t="s">
        <v>235</v>
      </c>
      <c r="J1264" s="28"/>
    </row>
    <row r="1265" spans="1:10" s="5" customFormat="1" ht="28.5" customHeight="1" x14ac:dyDescent="0.2">
      <c r="A1265" s="22">
        <f t="shared" si="38"/>
        <v>1233</v>
      </c>
      <c r="B1265" s="52" t="s">
        <v>521</v>
      </c>
      <c r="C1265" s="52" t="s">
        <v>2111</v>
      </c>
      <c r="D1265" s="59">
        <v>2014.11</v>
      </c>
      <c r="E1265" s="53" t="s">
        <v>1102</v>
      </c>
      <c r="F1265" s="54">
        <v>1161</v>
      </c>
      <c r="G1265" s="54">
        <v>1932</v>
      </c>
      <c r="H1265" s="55" t="s">
        <v>109</v>
      </c>
      <c r="I1265" s="56" t="s">
        <v>235</v>
      </c>
      <c r="J1265" s="28"/>
    </row>
    <row r="1266" spans="1:10" s="5" customFormat="1" ht="28.5" customHeight="1" x14ac:dyDescent="0.2">
      <c r="A1266" s="22">
        <f t="shared" si="38"/>
        <v>1234</v>
      </c>
      <c r="B1266" s="52" t="s">
        <v>512</v>
      </c>
      <c r="C1266" s="52" t="s">
        <v>2110</v>
      </c>
      <c r="D1266" s="59">
        <v>2014.12</v>
      </c>
      <c r="E1266" s="53" t="s">
        <v>1028</v>
      </c>
      <c r="F1266" s="54">
        <v>1411</v>
      </c>
      <c r="G1266" s="54">
        <v>2291</v>
      </c>
      <c r="H1266" s="55" t="s">
        <v>109</v>
      </c>
      <c r="I1266" s="56" t="s">
        <v>235</v>
      </c>
      <c r="J1266" s="28"/>
    </row>
    <row r="1267" spans="1:10" s="5" customFormat="1" ht="28.5" customHeight="1" x14ac:dyDescent="0.2">
      <c r="A1267" s="22">
        <f t="shared" si="38"/>
        <v>1235</v>
      </c>
      <c r="B1267" s="52" t="s">
        <v>514</v>
      </c>
      <c r="C1267" s="52" t="s">
        <v>2111</v>
      </c>
      <c r="D1267" s="59">
        <v>2014.12</v>
      </c>
      <c r="E1267" s="53" t="s">
        <v>1103</v>
      </c>
      <c r="F1267" s="54">
        <v>1036</v>
      </c>
      <c r="G1267" s="54">
        <v>2503</v>
      </c>
      <c r="H1267" s="55" t="s">
        <v>109</v>
      </c>
      <c r="I1267" s="56" t="s">
        <v>235</v>
      </c>
      <c r="J1267" s="50"/>
    </row>
    <row r="1268" spans="1:10" ht="28.5" customHeight="1" x14ac:dyDescent="0.2">
      <c r="A1268" s="22">
        <f t="shared" si="38"/>
        <v>1236</v>
      </c>
      <c r="B1268" s="52" t="s">
        <v>523</v>
      </c>
      <c r="C1268" s="52" t="s">
        <v>2110</v>
      </c>
      <c r="D1268" s="59">
        <v>2014.12</v>
      </c>
      <c r="E1268" s="53" t="s">
        <v>928</v>
      </c>
      <c r="F1268" s="54">
        <v>1931</v>
      </c>
      <c r="G1268" s="54">
        <v>3481</v>
      </c>
      <c r="H1268" s="55" t="s">
        <v>109</v>
      </c>
      <c r="I1268" s="56" t="s">
        <v>235</v>
      </c>
      <c r="J1268" s="50"/>
    </row>
    <row r="1269" spans="1:10" ht="28.5" customHeight="1" x14ac:dyDescent="0.2">
      <c r="A1269" s="22">
        <f t="shared" si="38"/>
        <v>1237</v>
      </c>
      <c r="B1269" s="59" t="s">
        <v>2150</v>
      </c>
      <c r="C1269" s="59" t="s">
        <v>2151</v>
      </c>
      <c r="D1269" s="59">
        <v>2015.3</v>
      </c>
      <c r="E1269" s="62" t="s">
        <v>976</v>
      </c>
      <c r="F1269" s="63">
        <v>1244</v>
      </c>
      <c r="G1269" s="63">
        <v>2394</v>
      </c>
      <c r="H1269" s="64" t="s">
        <v>109</v>
      </c>
      <c r="I1269" s="65" t="s">
        <v>235</v>
      </c>
      <c r="J1269" s="50"/>
    </row>
    <row r="1270" spans="1:10" ht="28.5" customHeight="1" x14ac:dyDescent="0.2">
      <c r="A1270" s="22">
        <f t="shared" si="38"/>
        <v>1238</v>
      </c>
      <c r="B1270" s="59" t="s">
        <v>557</v>
      </c>
      <c r="C1270" s="59" t="s">
        <v>2110</v>
      </c>
      <c r="D1270" s="59">
        <v>2015.6</v>
      </c>
      <c r="E1270" s="62" t="s">
        <v>975</v>
      </c>
      <c r="F1270" s="63">
        <v>605</v>
      </c>
      <c r="G1270" s="63">
        <v>1152</v>
      </c>
      <c r="H1270" s="64" t="s">
        <v>109</v>
      </c>
      <c r="I1270" s="65" t="s">
        <v>235</v>
      </c>
      <c r="J1270" s="50"/>
    </row>
    <row r="1271" spans="1:10" ht="28.5" customHeight="1" x14ac:dyDescent="0.2">
      <c r="A1271" s="22">
        <f t="shared" si="38"/>
        <v>1239</v>
      </c>
      <c r="B1271" s="59" t="s">
        <v>558</v>
      </c>
      <c r="C1271" s="59" t="s">
        <v>2111</v>
      </c>
      <c r="D1271" s="59">
        <v>2015.6</v>
      </c>
      <c r="E1271" s="62" t="s">
        <v>975</v>
      </c>
      <c r="F1271" s="63">
        <v>464</v>
      </c>
      <c r="G1271" s="63">
        <v>1183</v>
      </c>
      <c r="H1271" s="64" t="s">
        <v>109</v>
      </c>
      <c r="I1271" s="65" t="s">
        <v>235</v>
      </c>
      <c r="J1271" s="50"/>
    </row>
    <row r="1272" spans="1:10" ht="28.5" customHeight="1" x14ac:dyDescent="0.2">
      <c r="A1272" s="22">
        <f t="shared" si="38"/>
        <v>1240</v>
      </c>
      <c r="B1272" s="59" t="s">
        <v>560</v>
      </c>
      <c r="C1272" s="59" t="s">
        <v>2111</v>
      </c>
      <c r="D1272" s="59">
        <v>2015.6</v>
      </c>
      <c r="E1272" s="62" t="s">
        <v>1070</v>
      </c>
      <c r="F1272" s="63">
        <v>2076</v>
      </c>
      <c r="G1272" s="63">
        <v>4012</v>
      </c>
      <c r="H1272" s="64" t="s">
        <v>109</v>
      </c>
      <c r="I1272" s="65" t="s">
        <v>235</v>
      </c>
      <c r="J1272" s="50"/>
    </row>
    <row r="1273" spans="1:10" ht="28.5" customHeight="1" x14ac:dyDescent="0.2">
      <c r="A1273" s="22">
        <f t="shared" si="38"/>
        <v>1241</v>
      </c>
      <c r="B1273" s="59" t="s">
        <v>577</v>
      </c>
      <c r="C1273" s="59" t="s">
        <v>2160</v>
      </c>
      <c r="D1273" s="59">
        <v>2015.7</v>
      </c>
      <c r="E1273" s="62" t="s">
        <v>1074</v>
      </c>
      <c r="F1273" s="63">
        <v>1526</v>
      </c>
      <c r="G1273" s="63">
        <v>3056</v>
      </c>
      <c r="H1273" s="64" t="s">
        <v>189</v>
      </c>
      <c r="I1273" s="65" t="s">
        <v>235</v>
      </c>
      <c r="J1273" s="50"/>
    </row>
    <row r="1274" spans="1:10" ht="28.5" customHeight="1" x14ac:dyDescent="0.2">
      <c r="A1274" s="22">
        <f t="shared" si="38"/>
        <v>1242</v>
      </c>
      <c r="B1274" s="59" t="s">
        <v>578</v>
      </c>
      <c r="C1274" s="59" t="s">
        <v>2111</v>
      </c>
      <c r="D1274" s="59">
        <v>2015.8</v>
      </c>
      <c r="E1274" s="62" t="s">
        <v>946</v>
      </c>
      <c r="F1274" s="63">
        <v>1519</v>
      </c>
      <c r="G1274" s="63">
        <v>3546</v>
      </c>
      <c r="H1274" s="64" t="s">
        <v>189</v>
      </c>
      <c r="I1274" s="65" t="s">
        <v>235</v>
      </c>
      <c r="J1274" s="50"/>
    </row>
    <row r="1275" spans="1:10" ht="28.5" customHeight="1" x14ac:dyDescent="0.2">
      <c r="A1275" s="22">
        <f t="shared" si="38"/>
        <v>1243</v>
      </c>
      <c r="B1275" s="59" t="s">
        <v>593</v>
      </c>
      <c r="C1275" s="59" t="s">
        <v>2111</v>
      </c>
      <c r="D1275" s="59">
        <v>2015.9</v>
      </c>
      <c r="E1275" s="62" t="s">
        <v>1027</v>
      </c>
      <c r="F1275" s="63">
        <v>245</v>
      </c>
      <c r="G1275" s="63">
        <v>472</v>
      </c>
      <c r="H1275" s="64" t="s">
        <v>109</v>
      </c>
      <c r="I1275" s="65" t="s">
        <v>235</v>
      </c>
      <c r="J1275" s="50"/>
    </row>
    <row r="1276" spans="1:10" ht="28.5" customHeight="1" x14ac:dyDescent="0.2">
      <c r="A1276" s="22">
        <f t="shared" si="38"/>
        <v>1244</v>
      </c>
      <c r="B1276" s="59" t="s">
        <v>1343</v>
      </c>
      <c r="C1276" s="59" t="s">
        <v>2111</v>
      </c>
      <c r="D1276" s="59">
        <v>2015.9</v>
      </c>
      <c r="E1276" s="62" t="s">
        <v>879</v>
      </c>
      <c r="F1276" s="63">
        <v>1724</v>
      </c>
      <c r="G1276" s="63">
        <v>1468</v>
      </c>
      <c r="H1276" s="64" t="s">
        <v>109</v>
      </c>
      <c r="I1276" s="65" t="s">
        <v>235</v>
      </c>
      <c r="J1276" s="50"/>
    </row>
    <row r="1277" spans="1:10" ht="28.5" customHeight="1" x14ac:dyDescent="0.2">
      <c r="A1277" s="22">
        <f t="shared" si="38"/>
        <v>1245</v>
      </c>
      <c r="B1277" s="59" t="s">
        <v>611</v>
      </c>
      <c r="C1277" s="59" t="s">
        <v>2097</v>
      </c>
      <c r="D1277" s="59">
        <v>2015.11</v>
      </c>
      <c r="E1277" s="62" t="s">
        <v>975</v>
      </c>
      <c r="F1277" s="63">
        <v>437</v>
      </c>
      <c r="G1277" s="63">
        <v>753</v>
      </c>
      <c r="H1277" s="64" t="s">
        <v>109</v>
      </c>
      <c r="I1277" s="65" t="s">
        <v>235</v>
      </c>
      <c r="J1277" s="50"/>
    </row>
    <row r="1278" spans="1:10" ht="28.5" customHeight="1" x14ac:dyDescent="0.2">
      <c r="A1278" s="22">
        <f t="shared" si="38"/>
        <v>1246</v>
      </c>
      <c r="B1278" s="44" t="s">
        <v>622</v>
      </c>
      <c r="C1278" s="44" t="s">
        <v>2110</v>
      </c>
      <c r="D1278" s="44">
        <v>2015.12</v>
      </c>
      <c r="E1278" s="212" t="s">
        <v>945</v>
      </c>
      <c r="F1278" s="128">
        <v>1437</v>
      </c>
      <c r="G1278" s="128">
        <v>2395</v>
      </c>
      <c r="H1278" s="272" t="s">
        <v>189</v>
      </c>
      <c r="I1278" s="273" t="s">
        <v>235</v>
      </c>
      <c r="J1278" s="50"/>
    </row>
    <row r="1279" spans="1:10" ht="28.5" customHeight="1" x14ac:dyDescent="0.2">
      <c r="A1279" s="22">
        <f t="shared" si="38"/>
        <v>1247</v>
      </c>
      <c r="B1279" s="29" t="s">
        <v>629</v>
      </c>
      <c r="C1279" s="29" t="s">
        <v>2111</v>
      </c>
      <c r="D1279" s="29">
        <v>2015.12</v>
      </c>
      <c r="E1279" s="32" t="s">
        <v>987</v>
      </c>
      <c r="F1279" s="33">
        <v>1932</v>
      </c>
      <c r="G1279" s="33">
        <v>3200</v>
      </c>
      <c r="H1279" s="34" t="s">
        <v>189</v>
      </c>
      <c r="I1279" s="35" t="s">
        <v>235</v>
      </c>
      <c r="J1279" s="50"/>
    </row>
    <row r="1280" spans="1:10" ht="28.5" customHeight="1" x14ac:dyDescent="0.2">
      <c r="A1280" s="22">
        <f t="shared" si="38"/>
        <v>1248</v>
      </c>
      <c r="B1280" s="29" t="s">
        <v>646</v>
      </c>
      <c r="C1280" s="29" t="s">
        <v>2110</v>
      </c>
      <c r="D1280" s="29">
        <v>2016.3</v>
      </c>
      <c r="E1280" s="32" t="s">
        <v>1049</v>
      </c>
      <c r="F1280" s="33">
        <v>824</v>
      </c>
      <c r="G1280" s="33">
        <v>1524</v>
      </c>
      <c r="H1280" s="34" t="s">
        <v>109</v>
      </c>
      <c r="I1280" s="35" t="s">
        <v>235</v>
      </c>
      <c r="J1280" s="50"/>
    </row>
    <row r="1281" spans="1:10" ht="28.5" customHeight="1" x14ac:dyDescent="0.2">
      <c r="A1281" s="22">
        <f t="shared" si="38"/>
        <v>1249</v>
      </c>
      <c r="B1281" s="29" t="s">
        <v>660</v>
      </c>
      <c r="C1281" s="29" t="s">
        <v>2121</v>
      </c>
      <c r="D1281" s="29">
        <v>2016.5</v>
      </c>
      <c r="E1281" s="32" t="s">
        <v>975</v>
      </c>
      <c r="F1281" s="33">
        <v>611</v>
      </c>
      <c r="G1281" s="33">
        <v>1007</v>
      </c>
      <c r="H1281" s="34" t="s">
        <v>109</v>
      </c>
      <c r="I1281" s="35" t="s">
        <v>235</v>
      </c>
      <c r="J1281" s="49"/>
    </row>
    <row r="1282" spans="1:10" ht="28.5" customHeight="1" x14ac:dyDescent="0.2">
      <c r="A1282" s="22">
        <f t="shared" si="38"/>
        <v>1250</v>
      </c>
      <c r="B1282" s="29" t="s">
        <v>658</v>
      </c>
      <c r="C1282" s="29" t="s">
        <v>2111</v>
      </c>
      <c r="D1282" s="29">
        <v>2016.5</v>
      </c>
      <c r="E1282" s="32" t="s">
        <v>921</v>
      </c>
      <c r="F1282" s="33">
        <v>1347</v>
      </c>
      <c r="G1282" s="33">
        <v>2156</v>
      </c>
      <c r="H1282" s="34" t="s">
        <v>109</v>
      </c>
      <c r="I1282" s="35" t="s">
        <v>235</v>
      </c>
      <c r="J1282" s="49"/>
    </row>
    <row r="1283" spans="1:10" ht="28.5" customHeight="1" x14ac:dyDescent="0.2">
      <c r="A1283" s="22">
        <f t="shared" si="38"/>
        <v>1251</v>
      </c>
      <c r="B1283" s="29" t="s">
        <v>695</v>
      </c>
      <c r="C1283" s="29" t="s">
        <v>2189</v>
      </c>
      <c r="D1283" s="29">
        <v>2016.8</v>
      </c>
      <c r="E1283" s="32" t="s">
        <v>1016</v>
      </c>
      <c r="F1283" s="33">
        <v>347</v>
      </c>
      <c r="G1283" s="33">
        <v>645</v>
      </c>
      <c r="H1283" s="34" t="s">
        <v>109</v>
      </c>
      <c r="I1283" s="35" t="s">
        <v>235</v>
      </c>
      <c r="J1283" s="49"/>
    </row>
    <row r="1284" spans="1:10" ht="28.5" customHeight="1" x14ac:dyDescent="0.2">
      <c r="A1284" s="22">
        <f t="shared" si="38"/>
        <v>1252</v>
      </c>
      <c r="B1284" s="29" t="s">
        <v>696</v>
      </c>
      <c r="C1284" s="29" t="s">
        <v>2111</v>
      </c>
      <c r="D1284" s="29">
        <v>2016.8</v>
      </c>
      <c r="E1284" s="32" t="s">
        <v>1011</v>
      </c>
      <c r="F1284" s="33">
        <v>1609</v>
      </c>
      <c r="G1284" s="33">
        <v>2212</v>
      </c>
      <c r="H1284" s="34" t="s">
        <v>109</v>
      </c>
      <c r="I1284" s="35" t="s">
        <v>235</v>
      </c>
      <c r="J1284" s="50"/>
    </row>
    <row r="1285" spans="1:10" ht="28.5" customHeight="1" x14ac:dyDescent="0.2">
      <c r="A1285" s="22">
        <f t="shared" si="38"/>
        <v>1253</v>
      </c>
      <c r="B1285" s="29" t="s">
        <v>1356</v>
      </c>
      <c r="C1285" s="29" t="s">
        <v>2121</v>
      </c>
      <c r="D1285" s="29">
        <v>2016.8</v>
      </c>
      <c r="E1285" s="32" t="s">
        <v>1017</v>
      </c>
      <c r="F1285" s="33">
        <v>658</v>
      </c>
      <c r="G1285" s="33">
        <v>1082</v>
      </c>
      <c r="H1285" s="34" t="s">
        <v>109</v>
      </c>
      <c r="I1285" s="35" t="s">
        <v>235</v>
      </c>
      <c r="J1285" s="50"/>
    </row>
    <row r="1286" spans="1:10" ht="28.5" customHeight="1" x14ac:dyDescent="0.2">
      <c r="A1286" s="22">
        <f t="shared" si="38"/>
        <v>1254</v>
      </c>
      <c r="B1286" s="29" t="s">
        <v>379</v>
      </c>
      <c r="C1286" s="29" t="s">
        <v>2192</v>
      </c>
      <c r="D1286" s="29">
        <v>2016.8</v>
      </c>
      <c r="E1286" s="32" t="s">
        <v>928</v>
      </c>
      <c r="F1286" s="33">
        <v>280</v>
      </c>
      <c r="G1286" s="33">
        <v>298</v>
      </c>
      <c r="H1286" s="34" t="s">
        <v>189</v>
      </c>
      <c r="I1286" s="35" t="s">
        <v>235</v>
      </c>
      <c r="J1286" s="50"/>
    </row>
    <row r="1287" spans="1:10" ht="28.5" customHeight="1" x14ac:dyDescent="0.2">
      <c r="A1287" s="22">
        <f t="shared" si="38"/>
        <v>1255</v>
      </c>
      <c r="B1287" s="29" t="s">
        <v>708</v>
      </c>
      <c r="C1287" s="29" t="s">
        <v>2121</v>
      </c>
      <c r="D1287" s="29">
        <v>2016.8</v>
      </c>
      <c r="E1287" s="32" t="s">
        <v>1011</v>
      </c>
      <c r="F1287" s="33">
        <v>1229</v>
      </c>
      <c r="G1287" s="33">
        <v>2595</v>
      </c>
      <c r="H1287" s="34" t="s">
        <v>180</v>
      </c>
      <c r="I1287" s="35" t="s">
        <v>235</v>
      </c>
      <c r="J1287" s="50"/>
    </row>
    <row r="1288" spans="1:10" ht="28.5" customHeight="1" x14ac:dyDescent="0.2">
      <c r="A1288" s="22">
        <f t="shared" si="38"/>
        <v>1256</v>
      </c>
      <c r="B1288" s="29" t="s">
        <v>747</v>
      </c>
      <c r="C1288" s="29" t="s">
        <v>2198</v>
      </c>
      <c r="D1288" s="31">
        <v>2016.1</v>
      </c>
      <c r="E1288" s="32" t="s">
        <v>945</v>
      </c>
      <c r="F1288" s="33">
        <v>1308</v>
      </c>
      <c r="G1288" s="33">
        <v>2772</v>
      </c>
      <c r="H1288" s="34" t="s">
        <v>180</v>
      </c>
      <c r="I1288" s="35" t="s">
        <v>235</v>
      </c>
      <c r="J1288" s="50"/>
    </row>
    <row r="1289" spans="1:10" ht="28.5" customHeight="1" x14ac:dyDescent="0.2">
      <c r="A1289" s="22">
        <f t="shared" si="38"/>
        <v>1257</v>
      </c>
      <c r="B1289" s="29" t="s">
        <v>748</v>
      </c>
      <c r="C1289" s="29" t="s">
        <v>2111</v>
      </c>
      <c r="D1289" s="31">
        <v>2016.1</v>
      </c>
      <c r="E1289" s="32" t="s">
        <v>945</v>
      </c>
      <c r="F1289" s="33">
        <v>214</v>
      </c>
      <c r="G1289" s="33">
        <v>326</v>
      </c>
      <c r="H1289" s="34" t="s">
        <v>180</v>
      </c>
      <c r="I1289" s="35" t="s">
        <v>235</v>
      </c>
      <c r="J1289" s="50"/>
    </row>
    <row r="1290" spans="1:10" ht="28.5" customHeight="1" x14ac:dyDescent="0.2">
      <c r="A1290" s="22">
        <f t="shared" si="38"/>
        <v>1258</v>
      </c>
      <c r="B1290" s="29" t="s">
        <v>1358</v>
      </c>
      <c r="C1290" s="29" t="s">
        <v>2206</v>
      </c>
      <c r="D1290" s="29">
        <v>2016.12</v>
      </c>
      <c r="E1290" s="32" t="s">
        <v>936</v>
      </c>
      <c r="F1290" s="33">
        <v>201</v>
      </c>
      <c r="G1290" s="33">
        <v>340</v>
      </c>
      <c r="H1290" s="34" t="s">
        <v>180</v>
      </c>
      <c r="I1290" s="73" t="s">
        <v>235</v>
      </c>
      <c r="J1290" s="50"/>
    </row>
    <row r="1291" spans="1:10" ht="28.5" customHeight="1" x14ac:dyDescent="0.2">
      <c r="A1291" s="22">
        <f t="shared" si="38"/>
        <v>1259</v>
      </c>
      <c r="B1291" s="29" t="s">
        <v>799</v>
      </c>
      <c r="C1291" s="29" t="s">
        <v>2110</v>
      </c>
      <c r="D1291" s="29">
        <v>2017.2</v>
      </c>
      <c r="E1291" s="32" t="s">
        <v>939</v>
      </c>
      <c r="F1291" s="87">
        <v>1116</v>
      </c>
      <c r="G1291" s="33">
        <v>2605</v>
      </c>
      <c r="H1291" s="74" t="s">
        <v>109</v>
      </c>
      <c r="I1291" s="73" t="s">
        <v>235</v>
      </c>
      <c r="J1291" s="50"/>
    </row>
    <row r="1292" spans="1:10" ht="28.5" customHeight="1" x14ac:dyDescent="0.2">
      <c r="A1292" s="22">
        <f t="shared" si="38"/>
        <v>1260</v>
      </c>
      <c r="B1292" s="29" t="s">
        <v>801</v>
      </c>
      <c r="C1292" s="29" t="s">
        <v>2111</v>
      </c>
      <c r="D1292" s="29">
        <v>2017.2</v>
      </c>
      <c r="E1292" s="32" t="s">
        <v>939</v>
      </c>
      <c r="F1292" s="87">
        <v>1113</v>
      </c>
      <c r="G1292" s="33">
        <v>2450</v>
      </c>
      <c r="H1292" s="74" t="s">
        <v>189</v>
      </c>
      <c r="I1292" s="73" t="s">
        <v>235</v>
      </c>
      <c r="J1292" s="50"/>
    </row>
    <row r="1293" spans="1:10" ht="28.5" customHeight="1" x14ac:dyDescent="0.2">
      <c r="A1293" s="22">
        <f t="shared" si="38"/>
        <v>1261</v>
      </c>
      <c r="B1293" s="29" t="s">
        <v>800</v>
      </c>
      <c r="C1293" s="29" t="s">
        <v>2210</v>
      </c>
      <c r="D1293" s="29">
        <v>2017.2</v>
      </c>
      <c r="E1293" s="32" t="s">
        <v>939</v>
      </c>
      <c r="F1293" s="87">
        <v>155</v>
      </c>
      <c r="G1293" s="33">
        <v>340</v>
      </c>
      <c r="H1293" s="74" t="s">
        <v>109</v>
      </c>
      <c r="I1293" s="73" t="s">
        <v>235</v>
      </c>
      <c r="J1293" s="50"/>
    </row>
    <row r="1294" spans="1:10" ht="28.5" customHeight="1" x14ac:dyDescent="0.2">
      <c r="A1294" s="22">
        <f t="shared" si="38"/>
        <v>1262</v>
      </c>
      <c r="B1294" s="29" t="s">
        <v>812</v>
      </c>
      <c r="C1294" s="29" t="s">
        <v>2132</v>
      </c>
      <c r="D1294" s="29">
        <v>2017.3</v>
      </c>
      <c r="E1294" s="32" t="s">
        <v>924</v>
      </c>
      <c r="F1294" s="33">
        <v>405</v>
      </c>
      <c r="G1294" s="33">
        <v>1022</v>
      </c>
      <c r="H1294" s="74" t="s">
        <v>109</v>
      </c>
      <c r="I1294" s="73" t="s">
        <v>235</v>
      </c>
      <c r="J1294" s="50"/>
    </row>
    <row r="1295" spans="1:10" ht="28.5" customHeight="1" x14ac:dyDescent="0.2">
      <c r="A1295" s="22">
        <f t="shared" si="38"/>
        <v>1263</v>
      </c>
      <c r="B1295" s="29" t="s">
        <v>805</v>
      </c>
      <c r="C1295" s="29" t="s">
        <v>2213</v>
      </c>
      <c r="D1295" s="29">
        <v>2017.3</v>
      </c>
      <c r="E1295" s="32" t="s">
        <v>924</v>
      </c>
      <c r="F1295" s="33">
        <v>1464</v>
      </c>
      <c r="G1295" s="33">
        <v>5155</v>
      </c>
      <c r="H1295" s="74" t="s">
        <v>253</v>
      </c>
      <c r="I1295" s="73" t="s">
        <v>235</v>
      </c>
      <c r="J1295" s="50"/>
    </row>
    <row r="1296" spans="1:10" ht="28.5" customHeight="1" x14ac:dyDescent="0.2">
      <c r="A1296" s="22">
        <f t="shared" si="38"/>
        <v>1264</v>
      </c>
      <c r="B1296" s="29" t="s">
        <v>806</v>
      </c>
      <c r="C1296" s="29" t="s">
        <v>2132</v>
      </c>
      <c r="D1296" s="29">
        <v>2017.3</v>
      </c>
      <c r="E1296" s="32" t="s">
        <v>955</v>
      </c>
      <c r="F1296" s="33">
        <v>429</v>
      </c>
      <c r="G1296" s="33">
        <v>849</v>
      </c>
      <c r="H1296" s="74" t="s">
        <v>109</v>
      </c>
      <c r="I1296" s="73" t="s">
        <v>235</v>
      </c>
      <c r="J1296" s="50"/>
    </row>
    <row r="1297" spans="1:10" ht="28.5" customHeight="1" x14ac:dyDescent="0.2">
      <c r="A1297" s="22">
        <f t="shared" si="38"/>
        <v>1265</v>
      </c>
      <c r="B1297" s="29" t="s">
        <v>819</v>
      </c>
      <c r="C1297" s="29" t="s">
        <v>2121</v>
      </c>
      <c r="D1297" s="29">
        <v>2017.5</v>
      </c>
      <c r="E1297" s="32" t="s">
        <v>927</v>
      </c>
      <c r="F1297" s="33">
        <v>545</v>
      </c>
      <c r="G1297" s="33">
        <v>1079</v>
      </c>
      <c r="H1297" s="34" t="s">
        <v>189</v>
      </c>
      <c r="I1297" s="73" t="s">
        <v>235</v>
      </c>
      <c r="J1297" s="50"/>
    </row>
    <row r="1298" spans="1:10" ht="28.5" customHeight="1" x14ac:dyDescent="0.2">
      <c r="A1298" s="22">
        <f t="shared" si="38"/>
        <v>1266</v>
      </c>
      <c r="B1298" s="89" t="s">
        <v>858</v>
      </c>
      <c r="C1298" s="29" t="s">
        <v>2110</v>
      </c>
      <c r="D1298" s="29">
        <v>2017.7</v>
      </c>
      <c r="E1298" s="32" t="s">
        <v>897</v>
      </c>
      <c r="F1298" s="33">
        <v>841</v>
      </c>
      <c r="G1298" s="33">
        <v>1898</v>
      </c>
      <c r="H1298" s="34" t="s">
        <v>189</v>
      </c>
      <c r="I1298" s="35" t="s">
        <v>235</v>
      </c>
      <c r="J1298" s="50"/>
    </row>
    <row r="1299" spans="1:10" ht="28.5" customHeight="1" x14ac:dyDescent="0.2">
      <c r="A1299" s="22">
        <f t="shared" si="38"/>
        <v>1267</v>
      </c>
      <c r="B1299" s="89" t="s">
        <v>855</v>
      </c>
      <c r="C1299" s="29" t="s">
        <v>2198</v>
      </c>
      <c r="D1299" s="29">
        <v>2017.7</v>
      </c>
      <c r="E1299" s="32" t="s">
        <v>887</v>
      </c>
      <c r="F1299" s="33">
        <v>1731</v>
      </c>
      <c r="G1299" s="33">
        <v>4849</v>
      </c>
      <c r="H1299" s="34" t="s">
        <v>189</v>
      </c>
      <c r="I1299" s="35" t="s">
        <v>235</v>
      </c>
      <c r="J1299" s="50"/>
    </row>
    <row r="1300" spans="1:10" ht="28.5" customHeight="1" x14ac:dyDescent="0.2">
      <c r="A1300" s="22">
        <f t="shared" si="38"/>
        <v>1268</v>
      </c>
      <c r="B1300" s="89" t="s">
        <v>868</v>
      </c>
      <c r="C1300" s="29" t="s">
        <v>2111</v>
      </c>
      <c r="D1300" s="29">
        <v>2017.8</v>
      </c>
      <c r="E1300" s="32" t="s">
        <v>879</v>
      </c>
      <c r="F1300" s="33">
        <v>381</v>
      </c>
      <c r="G1300" s="33">
        <v>341</v>
      </c>
      <c r="H1300" s="34" t="s">
        <v>6</v>
      </c>
      <c r="I1300" s="35" t="s">
        <v>235</v>
      </c>
      <c r="J1300" s="50"/>
    </row>
    <row r="1301" spans="1:10" ht="28.5" customHeight="1" x14ac:dyDescent="0.2">
      <c r="A1301" s="22">
        <f t="shared" si="38"/>
        <v>1269</v>
      </c>
      <c r="B1301" s="89" t="s">
        <v>1377</v>
      </c>
      <c r="C1301" s="29" t="s">
        <v>2111</v>
      </c>
      <c r="D1301" s="29">
        <v>2017.9</v>
      </c>
      <c r="E1301" s="32" t="s">
        <v>1303</v>
      </c>
      <c r="F1301" s="33">
        <v>2149</v>
      </c>
      <c r="G1301" s="33">
        <v>4142</v>
      </c>
      <c r="H1301" s="34" t="s">
        <v>6</v>
      </c>
      <c r="I1301" s="35" t="s">
        <v>235</v>
      </c>
      <c r="J1301" s="50"/>
    </row>
    <row r="1302" spans="1:10" ht="28.5" customHeight="1" x14ac:dyDescent="0.2">
      <c r="A1302" s="22">
        <f t="shared" si="38"/>
        <v>1270</v>
      </c>
      <c r="B1302" s="89" t="s">
        <v>1394</v>
      </c>
      <c r="C1302" s="29" t="s">
        <v>2111</v>
      </c>
      <c r="D1302" s="31">
        <v>2017.1</v>
      </c>
      <c r="E1302" s="32" t="s">
        <v>879</v>
      </c>
      <c r="F1302" s="33">
        <v>180</v>
      </c>
      <c r="G1302" s="33">
        <v>1971</v>
      </c>
      <c r="H1302" s="34" t="s">
        <v>6</v>
      </c>
      <c r="I1302" s="35" t="s">
        <v>235</v>
      </c>
      <c r="J1302" s="50"/>
    </row>
    <row r="1303" spans="1:10" ht="28.5" customHeight="1" x14ac:dyDescent="0.2">
      <c r="A1303" s="22">
        <f t="shared" si="38"/>
        <v>1271</v>
      </c>
      <c r="B1303" s="89" t="s">
        <v>1399</v>
      </c>
      <c r="C1303" s="29" t="s">
        <v>2210</v>
      </c>
      <c r="D1303" s="29">
        <v>2017.11</v>
      </c>
      <c r="E1303" s="32" t="s">
        <v>1200</v>
      </c>
      <c r="F1303" s="33">
        <v>2049</v>
      </c>
      <c r="G1303" s="33">
        <v>4815</v>
      </c>
      <c r="H1303" s="34" t="s">
        <v>180</v>
      </c>
      <c r="I1303" s="35" t="s">
        <v>235</v>
      </c>
      <c r="J1303" s="50"/>
    </row>
    <row r="1304" spans="1:10" ht="28.5" customHeight="1" x14ac:dyDescent="0.2">
      <c r="A1304" s="22">
        <f t="shared" si="38"/>
        <v>1272</v>
      </c>
      <c r="B1304" s="89" t="s">
        <v>1428</v>
      </c>
      <c r="C1304" s="29" t="s">
        <v>2097</v>
      </c>
      <c r="D1304" s="29">
        <v>2017.12</v>
      </c>
      <c r="E1304" s="90" t="s">
        <v>1429</v>
      </c>
      <c r="F1304" s="33">
        <v>542</v>
      </c>
      <c r="G1304" s="33">
        <v>1482</v>
      </c>
      <c r="H1304" s="34" t="s">
        <v>189</v>
      </c>
      <c r="I1304" s="35" t="s">
        <v>235</v>
      </c>
      <c r="J1304" s="50"/>
    </row>
    <row r="1305" spans="1:10" ht="28.5" customHeight="1" x14ac:dyDescent="0.2">
      <c r="A1305" s="22">
        <f t="shared" si="38"/>
        <v>1273</v>
      </c>
      <c r="B1305" s="89" t="s">
        <v>1449</v>
      </c>
      <c r="C1305" s="29" t="s">
        <v>2198</v>
      </c>
      <c r="D1305" s="29">
        <v>2017.12</v>
      </c>
      <c r="E1305" s="90" t="s">
        <v>1439</v>
      </c>
      <c r="F1305" s="33">
        <v>1384</v>
      </c>
      <c r="G1305" s="33">
        <v>3239</v>
      </c>
      <c r="H1305" s="34" t="s">
        <v>109</v>
      </c>
      <c r="I1305" s="35" t="s">
        <v>235</v>
      </c>
      <c r="J1305" s="50"/>
    </row>
    <row r="1306" spans="1:10" ht="28.5" customHeight="1" x14ac:dyDescent="0.2">
      <c r="A1306" s="22">
        <f t="shared" si="38"/>
        <v>1274</v>
      </c>
      <c r="B1306" s="89" t="s">
        <v>1440</v>
      </c>
      <c r="C1306" s="29" t="s">
        <v>2198</v>
      </c>
      <c r="D1306" s="29">
        <v>2017.12</v>
      </c>
      <c r="E1306" s="90" t="s">
        <v>1441</v>
      </c>
      <c r="F1306" s="33">
        <v>739</v>
      </c>
      <c r="G1306" s="33">
        <v>1159</v>
      </c>
      <c r="H1306" s="34" t="s">
        <v>109</v>
      </c>
      <c r="I1306" s="35" t="s">
        <v>235</v>
      </c>
      <c r="J1306" s="50"/>
    </row>
    <row r="1307" spans="1:10" ht="28.5" customHeight="1" x14ac:dyDescent="0.2">
      <c r="A1307" s="22">
        <f t="shared" si="38"/>
        <v>1275</v>
      </c>
      <c r="B1307" s="29" t="s">
        <v>1517</v>
      </c>
      <c r="C1307" s="29" t="s">
        <v>2132</v>
      </c>
      <c r="D1307" s="29">
        <v>2018.4</v>
      </c>
      <c r="E1307" s="132" t="s">
        <v>1532</v>
      </c>
      <c r="F1307" s="33">
        <v>5878</v>
      </c>
      <c r="G1307" s="33">
        <v>12043</v>
      </c>
      <c r="H1307" s="34" t="s">
        <v>109</v>
      </c>
      <c r="I1307" s="35" t="s">
        <v>188</v>
      </c>
      <c r="J1307" s="50"/>
    </row>
    <row r="1308" spans="1:10" ht="28.5" customHeight="1" x14ac:dyDescent="0.2">
      <c r="A1308" s="22">
        <f t="shared" si="38"/>
        <v>1276</v>
      </c>
      <c r="B1308" s="89" t="s">
        <v>1573</v>
      </c>
      <c r="C1308" s="29" t="s">
        <v>2097</v>
      </c>
      <c r="D1308" s="29">
        <v>2018.5</v>
      </c>
      <c r="E1308" s="32" t="s">
        <v>1551</v>
      </c>
      <c r="F1308" s="33">
        <v>2469</v>
      </c>
      <c r="G1308" s="33">
        <v>4999</v>
      </c>
      <c r="H1308" s="34" t="s">
        <v>6</v>
      </c>
      <c r="I1308" s="35" t="s">
        <v>188</v>
      </c>
      <c r="J1308" s="50"/>
    </row>
    <row r="1309" spans="1:10" ht="28.5" customHeight="1" x14ac:dyDescent="0.2">
      <c r="A1309" s="22">
        <f t="shared" si="38"/>
        <v>1277</v>
      </c>
      <c r="B1309" s="89" t="s">
        <v>1543</v>
      </c>
      <c r="C1309" s="29" t="s">
        <v>2111</v>
      </c>
      <c r="D1309" s="29">
        <v>2018.5</v>
      </c>
      <c r="E1309" s="32" t="s">
        <v>1558</v>
      </c>
      <c r="F1309" s="33">
        <v>525</v>
      </c>
      <c r="G1309" s="33">
        <v>940</v>
      </c>
      <c r="H1309" s="34" t="s">
        <v>6</v>
      </c>
      <c r="I1309" s="35" t="s">
        <v>188</v>
      </c>
      <c r="J1309" s="50"/>
    </row>
    <row r="1310" spans="1:10" ht="28.5" customHeight="1" x14ac:dyDescent="0.2">
      <c r="A1310" s="22">
        <f t="shared" si="38"/>
        <v>1278</v>
      </c>
      <c r="B1310" s="89" t="s">
        <v>1576</v>
      </c>
      <c r="C1310" s="29" t="s">
        <v>2097</v>
      </c>
      <c r="D1310" s="29">
        <v>2018.6</v>
      </c>
      <c r="E1310" s="32" t="s">
        <v>1196</v>
      </c>
      <c r="F1310" s="33">
        <v>1788</v>
      </c>
      <c r="G1310" s="33">
        <v>3954</v>
      </c>
      <c r="H1310" s="34" t="s">
        <v>180</v>
      </c>
      <c r="I1310" s="35" t="s">
        <v>1590</v>
      </c>
      <c r="J1310" s="50"/>
    </row>
    <row r="1311" spans="1:10" ht="28.5" customHeight="1" x14ac:dyDescent="0.2">
      <c r="A1311" s="22">
        <f t="shared" si="38"/>
        <v>1279</v>
      </c>
      <c r="B1311" s="29" t="s">
        <v>1577</v>
      </c>
      <c r="C1311" s="29" t="s">
        <v>2097</v>
      </c>
      <c r="D1311" s="29">
        <v>2018.6</v>
      </c>
      <c r="E1311" s="32" t="s">
        <v>1585</v>
      </c>
      <c r="F1311" s="33">
        <v>1393</v>
      </c>
      <c r="G1311" s="33">
        <v>1666</v>
      </c>
      <c r="H1311" s="34" t="s">
        <v>108</v>
      </c>
      <c r="I1311" s="35" t="s">
        <v>1591</v>
      </c>
      <c r="J1311" s="50"/>
    </row>
    <row r="1312" spans="1:10" ht="28.5" customHeight="1" x14ac:dyDescent="0.2">
      <c r="A1312" s="22">
        <f t="shared" si="38"/>
        <v>1280</v>
      </c>
      <c r="B1312" s="29" t="s">
        <v>1686</v>
      </c>
      <c r="C1312" s="29" t="s">
        <v>2097</v>
      </c>
      <c r="D1312" s="29">
        <v>2018.8</v>
      </c>
      <c r="E1312" s="90" t="s">
        <v>1647</v>
      </c>
      <c r="F1312" s="33">
        <v>1605</v>
      </c>
      <c r="G1312" s="33">
        <v>3108</v>
      </c>
      <c r="H1312" s="34" t="s">
        <v>189</v>
      </c>
      <c r="I1312" s="35" t="s">
        <v>1646</v>
      </c>
      <c r="J1312" s="50"/>
    </row>
    <row r="1313" spans="1:10" ht="28.5" customHeight="1" x14ac:dyDescent="0.2">
      <c r="A1313" s="22">
        <f t="shared" ref="A1313:A1337" si="39">ROW()-32</f>
        <v>1281</v>
      </c>
      <c r="B1313" s="89" t="s">
        <v>1739</v>
      </c>
      <c r="C1313" s="100" t="s">
        <v>2111</v>
      </c>
      <c r="D1313" s="29" t="s">
        <v>1707</v>
      </c>
      <c r="E1313" s="32" t="s">
        <v>1644</v>
      </c>
      <c r="F1313" s="101">
        <v>1187</v>
      </c>
      <c r="G1313" s="101">
        <v>2157</v>
      </c>
      <c r="H1313" s="102" t="s">
        <v>181</v>
      </c>
      <c r="I1313" s="103" t="s">
        <v>235</v>
      </c>
      <c r="J1313" s="50"/>
    </row>
    <row r="1314" spans="1:10" ht="28.5" customHeight="1" x14ac:dyDescent="0.2">
      <c r="A1314" s="22">
        <f t="shared" si="39"/>
        <v>1282</v>
      </c>
      <c r="B1314" s="89" t="s">
        <v>1684</v>
      </c>
      <c r="C1314" s="100" t="s">
        <v>2121</v>
      </c>
      <c r="D1314" s="29" t="s">
        <v>1707</v>
      </c>
      <c r="E1314" s="32" t="s">
        <v>1644</v>
      </c>
      <c r="F1314" s="101">
        <v>763</v>
      </c>
      <c r="G1314" s="101">
        <v>1720</v>
      </c>
      <c r="H1314" s="102" t="s">
        <v>181</v>
      </c>
      <c r="I1314" s="103" t="s">
        <v>235</v>
      </c>
      <c r="J1314" s="50"/>
    </row>
    <row r="1315" spans="1:10" ht="28.5" customHeight="1" x14ac:dyDescent="0.2">
      <c r="A1315" s="22">
        <f t="shared" si="39"/>
        <v>1283</v>
      </c>
      <c r="B1315" s="104" t="s">
        <v>1753</v>
      </c>
      <c r="C1315" s="70" t="s">
        <v>2111</v>
      </c>
      <c r="D1315" s="29">
        <v>2018.11</v>
      </c>
      <c r="E1315" s="32" t="s">
        <v>1767</v>
      </c>
      <c r="F1315" s="101">
        <v>490</v>
      </c>
      <c r="G1315" s="101">
        <v>1156</v>
      </c>
      <c r="H1315" s="34" t="s">
        <v>1750</v>
      </c>
      <c r="I1315" s="103" t="s">
        <v>1752</v>
      </c>
      <c r="J1315" s="82"/>
    </row>
    <row r="1316" spans="1:10" ht="28.5" customHeight="1" x14ac:dyDescent="0.2">
      <c r="A1316" s="22">
        <f t="shared" si="39"/>
        <v>1284</v>
      </c>
      <c r="B1316" s="29" t="s">
        <v>1768</v>
      </c>
      <c r="C1316" s="70" t="s">
        <v>2111</v>
      </c>
      <c r="D1316" s="29">
        <v>2018.11</v>
      </c>
      <c r="E1316" s="32" t="s">
        <v>1303</v>
      </c>
      <c r="F1316" s="101">
        <v>512</v>
      </c>
      <c r="G1316" s="101">
        <v>1170</v>
      </c>
      <c r="H1316" s="102" t="s">
        <v>109</v>
      </c>
      <c r="I1316" s="103" t="s">
        <v>188</v>
      </c>
      <c r="J1316" s="28"/>
    </row>
    <row r="1317" spans="1:10" ht="28.5" customHeight="1" x14ac:dyDescent="0.2">
      <c r="A1317" s="22">
        <f t="shared" si="39"/>
        <v>1285</v>
      </c>
      <c r="B1317" s="134" t="s">
        <v>1815</v>
      </c>
      <c r="C1317" s="295" t="s">
        <v>2111</v>
      </c>
      <c r="D1317" s="134">
        <v>2018.12</v>
      </c>
      <c r="E1317" s="296" t="s">
        <v>1309</v>
      </c>
      <c r="F1317" s="297">
        <v>2756</v>
      </c>
      <c r="G1317" s="297">
        <v>5993</v>
      </c>
      <c r="H1317" s="298" t="s">
        <v>109</v>
      </c>
      <c r="I1317" s="299" t="s">
        <v>146</v>
      </c>
      <c r="J1317" s="28"/>
    </row>
    <row r="1318" spans="1:10" ht="28.5" customHeight="1" x14ac:dyDescent="0.2">
      <c r="A1318" s="22">
        <f t="shared" si="39"/>
        <v>1286</v>
      </c>
      <c r="B1318" s="29" t="s">
        <v>1894</v>
      </c>
      <c r="C1318" s="100" t="s">
        <v>2111</v>
      </c>
      <c r="D1318" s="29">
        <v>2019.4</v>
      </c>
      <c r="E1318" s="131" t="s">
        <v>1900</v>
      </c>
      <c r="F1318" s="33">
        <v>1735</v>
      </c>
      <c r="G1318" s="33">
        <v>3739</v>
      </c>
      <c r="H1318" s="102" t="s">
        <v>1905</v>
      </c>
      <c r="I1318" s="103" t="s">
        <v>235</v>
      </c>
      <c r="J1318" s="28"/>
    </row>
    <row r="1319" spans="1:10" ht="28.5" customHeight="1" x14ac:dyDescent="0.2">
      <c r="A1319" s="22">
        <f t="shared" si="39"/>
        <v>1287</v>
      </c>
      <c r="B1319" s="29" t="s">
        <v>1916</v>
      </c>
      <c r="C1319" s="100" t="s">
        <v>2253</v>
      </c>
      <c r="D1319" s="29">
        <v>2019.5</v>
      </c>
      <c r="E1319" s="131" t="s">
        <v>1450</v>
      </c>
      <c r="F1319" s="33">
        <v>1746</v>
      </c>
      <c r="G1319" s="33">
        <v>3515</v>
      </c>
      <c r="H1319" s="102" t="s">
        <v>181</v>
      </c>
      <c r="I1319" s="103" t="s">
        <v>235</v>
      </c>
      <c r="J1319" s="28"/>
    </row>
    <row r="1320" spans="1:10" ht="28.5" customHeight="1" x14ac:dyDescent="0.2">
      <c r="A1320" s="22">
        <f t="shared" si="39"/>
        <v>1288</v>
      </c>
      <c r="B1320" s="29" t="s">
        <v>1941</v>
      </c>
      <c r="C1320" s="100" t="s">
        <v>2111</v>
      </c>
      <c r="D1320" s="29">
        <v>2019.6</v>
      </c>
      <c r="E1320" s="131" t="s">
        <v>1933</v>
      </c>
      <c r="F1320" s="33">
        <v>2138</v>
      </c>
      <c r="G1320" s="33">
        <v>4539</v>
      </c>
      <c r="H1320" s="102" t="s">
        <v>1889</v>
      </c>
      <c r="I1320" s="103" t="s">
        <v>146</v>
      </c>
      <c r="J1320" s="28"/>
    </row>
    <row r="1321" spans="1:10" ht="28.5" customHeight="1" x14ac:dyDescent="0.2">
      <c r="A1321" s="22">
        <f t="shared" si="39"/>
        <v>1289</v>
      </c>
      <c r="B1321" s="29" t="s">
        <v>1930</v>
      </c>
      <c r="C1321" s="100" t="s">
        <v>2097</v>
      </c>
      <c r="D1321" s="29">
        <v>2019.6</v>
      </c>
      <c r="E1321" s="131" t="s">
        <v>1937</v>
      </c>
      <c r="F1321" s="33">
        <v>3189</v>
      </c>
      <c r="G1321" s="33">
        <v>6160</v>
      </c>
      <c r="H1321" s="102" t="s">
        <v>1905</v>
      </c>
      <c r="I1321" s="103" t="s">
        <v>146</v>
      </c>
      <c r="J1321" s="28"/>
    </row>
    <row r="1322" spans="1:10" ht="28.5" customHeight="1" x14ac:dyDescent="0.2">
      <c r="A1322" s="22">
        <f t="shared" si="39"/>
        <v>1290</v>
      </c>
      <c r="B1322" s="29" t="s">
        <v>1946</v>
      </c>
      <c r="C1322" s="100" t="s">
        <v>2259</v>
      </c>
      <c r="D1322" s="29">
        <v>2019.6</v>
      </c>
      <c r="E1322" s="131" t="s">
        <v>1939</v>
      </c>
      <c r="F1322" s="33">
        <v>1355</v>
      </c>
      <c r="G1322" s="33">
        <v>2847</v>
      </c>
      <c r="H1322" s="102" t="s">
        <v>1888</v>
      </c>
      <c r="I1322" s="103" t="s">
        <v>146</v>
      </c>
      <c r="J1322" s="28"/>
    </row>
    <row r="1323" spans="1:10" ht="28.5" customHeight="1" x14ac:dyDescent="0.2">
      <c r="A1323" s="22">
        <f t="shared" si="39"/>
        <v>1291</v>
      </c>
      <c r="B1323" s="29" t="s">
        <v>1955</v>
      </c>
      <c r="C1323" s="100" t="s">
        <v>2261</v>
      </c>
      <c r="D1323" s="29">
        <v>2019.7</v>
      </c>
      <c r="E1323" s="131" t="s">
        <v>1956</v>
      </c>
      <c r="F1323" s="33">
        <v>1393</v>
      </c>
      <c r="G1323" s="33">
        <v>2961</v>
      </c>
      <c r="H1323" s="102" t="s">
        <v>1905</v>
      </c>
      <c r="I1323" s="103" t="s">
        <v>146</v>
      </c>
      <c r="J1323" s="28"/>
    </row>
    <row r="1324" spans="1:10" ht="28.5" customHeight="1" x14ac:dyDescent="0.2">
      <c r="A1324" s="22">
        <f t="shared" si="39"/>
        <v>1292</v>
      </c>
      <c r="B1324" s="29" t="s">
        <v>1997</v>
      </c>
      <c r="C1324" s="100" t="s">
        <v>2210</v>
      </c>
      <c r="D1324" s="29">
        <v>2019.9</v>
      </c>
      <c r="E1324" s="131" t="s">
        <v>2008</v>
      </c>
      <c r="F1324" s="33">
        <v>429</v>
      </c>
      <c r="G1324" s="33">
        <v>603</v>
      </c>
      <c r="H1324" s="102" t="s">
        <v>181</v>
      </c>
      <c r="I1324" s="103" t="s">
        <v>235</v>
      </c>
      <c r="J1324" s="28"/>
    </row>
    <row r="1325" spans="1:10" ht="28.5" customHeight="1" x14ac:dyDescent="0.2">
      <c r="A1325" s="22">
        <f t="shared" si="39"/>
        <v>1293</v>
      </c>
      <c r="B1325" s="29" t="s">
        <v>1998</v>
      </c>
      <c r="C1325" s="100" t="s">
        <v>2111</v>
      </c>
      <c r="D1325" s="29">
        <v>2019.9</v>
      </c>
      <c r="E1325" s="131" t="s">
        <v>1903</v>
      </c>
      <c r="F1325" s="33">
        <v>324</v>
      </c>
      <c r="G1325" s="33">
        <v>832</v>
      </c>
      <c r="H1325" s="102" t="s">
        <v>236</v>
      </c>
      <c r="I1325" s="103" t="s">
        <v>235</v>
      </c>
      <c r="J1325" s="28" t="s">
        <v>2442</v>
      </c>
    </row>
    <row r="1326" spans="1:10" ht="28.5" customHeight="1" x14ac:dyDescent="0.2">
      <c r="A1326" s="22">
        <f t="shared" si="39"/>
        <v>1294</v>
      </c>
      <c r="B1326" s="29" t="s">
        <v>2001</v>
      </c>
      <c r="C1326" s="318" t="s">
        <v>2111</v>
      </c>
      <c r="D1326" s="309">
        <v>2019.9</v>
      </c>
      <c r="E1326" s="319" t="s">
        <v>2017</v>
      </c>
      <c r="F1326" s="312">
        <v>775</v>
      </c>
      <c r="G1326" s="312">
        <v>2013</v>
      </c>
      <c r="H1326" s="320" t="s">
        <v>236</v>
      </c>
      <c r="I1326" s="322" t="s">
        <v>235</v>
      </c>
      <c r="J1326" s="28"/>
    </row>
    <row r="1327" spans="1:10" ht="28.5" customHeight="1" x14ac:dyDescent="0.2">
      <c r="A1327" s="22">
        <f t="shared" si="39"/>
        <v>1295</v>
      </c>
      <c r="B1327" s="315" t="s">
        <v>2026</v>
      </c>
      <c r="C1327" s="108" t="s">
        <v>2097</v>
      </c>
      <c r="D1327" s="60">
        <v>2019.1</v>
      </c>
      <c r="E1327" s="109" t="s">
        <v>1907</v>
      </c>
      <c r="F1327" s="63">
        <v>1327</v>
      </c>
      <c r="G1327" s="63">
        <v>3119</v>
      </c>
      <c r="H1327" s="111" t="s">
        <v>181</v>
      </c>
      <c r="I1327" s="111" t="s">
        <v>235</v>
      </c>
      <c r="J1327" s="28"/>
    </row>
    <row r="1328" spans="1:10" ht="28.5" customHeight="1" x14ac:dyDescent="0.2">
      <c r="A1328" s="22">
        <f t="shared" si="39"/>
        <v>1296</v>
      </c>
      <c r="B1328" s="315" t="s">
        <v>2033</v>
      </c>
      <c r="C1328" s="108" t="s">
        <v>2111</v>
      </c>
      <c r="D1328" s="60">
        <v>2019.1</v>
      </c>
      <c r="E1328" s="109" t="s">
        <v>1114</v>
      </c>
      <c r="F1328" s="63">
        <v>2027</v>
      </c>
      <c r="G1328" s="63">
        <v>4715</v>
      </c>
      <c r="H1328" s="111" t="s">
        <v>1889</v>
      </c>
      <c r="I1328" s="111" t="s">
        <v>235</v>
      </c>
      <c r="J1328" s="28"/>
    </row>
    <row r="1329" spans="1:10" s="3" customFormat="1" ht="28.5" customHeight="1" x14ac:dyDescent="0.2">
      <c r="A1329" s="22">
        <f t="shared" si="39"/>
        <v>1297</v>
      </c>
      <c r="B1329" s="315" t="s">
        <v>2053</v>
      </c>
      <c r="C1329" s="108" t="s">
        <v>2097</v>
      </c>
      <c r="D1329" s="60">
        <v>2019.11</v>
      </c>
      <c r="E1329" s="109" t="s">
        <v>2038</v>
      </c>
      <c r="F1329" s="63">
        <v>2322</v>
      </c>
      <c r="G1329" s="63">
        <v>4801</v>
      </c>
      <c r="H1329" s="111" t="s">
        <v>181</v>
      </c>
      <c r="I1329" s="111" t="s">
        <v>235</v>
      </c>
      <c r="J1329" s="50" t="s">
        <v>2444</v>
      </c>
    </row>
    <row r="1330" spans="1:10" ht="27.75" customHeight="1" x14ac:dyDescent="0.2">
      <c r="A1330" s="22">
        <f t="shared" si="39"/>
        <v>1298</v>
      </c>
      <c r="B1330" s="321" t="s">
        <v>2344</v>
      </c>
      <c r="C1330" s="108" t="s">
        <v>2345</v>
      </c>
      <c r="D1330" s="59">
        <v>2020.4</v>
      </c>
      <c r="E1330" s="109" t="s">
        <v>2346</v>
      </c>
      <c r="F1330" s="63">
        <v>2622</v>
      </c>
      <c r="G1330" s="63">
        <v>6304</v>
      </c>
      <c r="H1330" s="111" t="s">
        <v>181</v>
      </c>
      <c r="I1330" s="111" t="s">
        <v>235</v>
      </c>
      <c r="J1330" s="28" t="s">
        <v>2443</v>
      </c>
    </row>
    <row r="1331" spans="1:10" ht="27.75" customHeight="1" x14ac:dyDescent="0.2">
      <c r="A1331" s="22">
        <f t="shared" si="39"/>
        <v>1299</v>
      </c>
      <c r="B1331" s="196" t="s">
        <v>2417</v>
      </c>
      <c r="C1331" s="108" t="s">
        <v>2345</v>
      </c>
      <c r="D1331" s="59">
        <v>2020.7</v>
      </c>
      <c r="E1331" s="109" t="s">
        <v>1959</v>
      </c>
      <c r="F1331" s="63">
        <v>1572</v>
      </c>
      <c r="G1331" s="63">
        <v>3332</v>
      </c>
      <c r="H1331" s="111" t="s">
        <v>181</v>
      </c>
      <c r="I1331" s="111" t="s">
        <v>235</v>
      </c>
      <c r="J1331" s="28" t="s">
        <v>2443</v>
      </c>
    </row>
    <row r="1332" spans="1:10" ht="27.75" customHeight="1" x14ac:dyDescent="0.2">
      <c r="A1332" s="22">
        <f t="shared" si="39"/>
        <v>1300</v>
      </c>
      <c r="B1332" s="196" t="s">
        <v>2418</v>
      </c>
      <c r="C1332" s="108" t="s">
        <v>2345</v>
      </c>
      <c r="D1332" s="59">
        <v>2020.7</v>
      </c>
      <c r="E1332" s="109" t="s">
        <v>2421</v>
      </c>
      <c r="F1332" s="63">
        <v>1256</v>
      </c>
      <c r="G1332" s="63">
        <v>2336</v>
      </c>
      <c r="H1332" s="111" t="s">
        <v>2424</v>
      </c>
      <c r="I1332" s="111" t="s">
        <v>235</v>
      </c>
      <c r="J1332" s="28" t="s">
        <v>2443</v>
      </c>
    </row>
    <row r="1333" spans="1:10" ht="27.75" customHeight="1" x14ac:dyDescent="0.2">
      <c r="A1333" s="22">
        <f t="shared" si="39"/>
        <v>1301</v>
      </c>
      <c r="B1333" s="196" t="s">
        <v>2419</v>
      </c>
      <c r="C1333" s="108" t="s">
        <v>2345</v>
      </c>
      <c r="D1333" s="59">
        <v>2020.7</v>
      </c>
      <c r="E1333" s="109" t="s">
        <v>2392</v>
      </c>
      <c r="F1333" s="63">
        <v>481</v>
      </c>
      <c r="G1333" s="63">
        <v>934</v>
      </c>
      <c r="H1333" s="111" t="s">
        <v>2426</v>
      </c>
      <c r="I1333" s="111" t="s">
        <v>235</v>
      </c>
      <c r="J1333" s="28" t="s">
        <v>2445</v>
      </c>
    </row>
    <row r="1334" spans="1:10" ht="27.75" customHeight="1" x14ac:dyDescent="0.2">
      <c r="A1334" s="22">
        <f t="shared" si="39"/>
        <v>1302</v>
      </c>
      <c r="B1334" s="196" t="s">
        <v>2420</v>
      </c>
      <c r="C1334" s="108" t="s">
        <v>2345</v>
      </c>
      <c r="D1334" s="59">
        <v>2020.7</v>
      </c>
      <c r="E1334" s="109" t="s">
        <v>1903</v>
      </c>
      <c r="F1334" s="63">
        <v>1501</v>
      </c>
      <c r="G1334" s="63">
        <v>3561</v>
      </c>
      <c r="H1334" s="111" t="s">
        <v>2422</v>
      </c>
      <c r="I1334" s="111" t="s">
        <v>235</v>
      </c>
      <c r="J1334" s="28" t="s">
        <v>2445</v>
      </c>
    </row>
    <row r="1335" spans="1:10" ht="27.75" customHeight="1" x14ac:dyDescent="0.2">
      <c r="A1335" s="22">
        <f t="shared" si="39"/>
        <v>1303</v>
      </c>
      <c r="B1335" s="52" t="s">
        <v>2471</v>
      </c>
      <c r="C1335" s="52" t="s">
        <v>2345</v>
      </c>
      <c r="D1335" s="52">
        <v>2020.9</v>
      </c>
      <c r="E1335" s="53" t="s">
        <v>1985</v>
      </c>
      <c r="F1335" s="54">
        <v>2313</v>
      </c>
      <c r="G1335" s="54">
        <v>5547</v>
      </c>
      <c r="H1335" s="55" t="s">
        <v>181</v>
      </c>
      <c r="I1335" s="201" t="s">
        <v>235</v>
      </c>
      <c r="J1335" s="28" t="s">
        <v>2443</v>
      </c>
    </row>
    <row r="1336" spans="1:10" ht="27.75" customHeight="1" x14ac:dyDescent="0.2">
      <c r="A1336" s="22">
        <f t="shared" si="39"/>
        <v>1304</v>
      </c>
      <c r="B1336" s="52" t="s">
        <v>2472</v>
      </c>
      <c r="C1336" s="52" t="s">
        <v>2345</v>
      </c>
      <c r="D1336" s="52">
        <v>2020.9</v>
      </c>
      <c r="E1336" s="53" t="s">
        <v>2473</v>
      </c>
      <c r="F1336" s="54">
        <v>3648</v>
      </c>
      <c r="G1336" s="54">
        <v>7341</v>
      </c>
      <c r="H1336" s="55" t="s">
        <v>2072</v>
      </c>
      <c r="I1336" s="201" t="s">
        <v>235</v>
      </c>
      <c r="J1336" s="28" t="s">
        <v>2443</v>
      </c>
    </row>
    <row r="1337" spans="1:10" ht="27.75" customHeight="1" x14ac:dyDescent="0.2">
      <c r="A1337" s="22">
        <f t="shared" si="39"/>
        <v>1305</v>
      </c>
      <c r="B1337" s="52" t="s">
        <v>2483</v>
      </c>
      <c r="C1337" s="52" t="s">
        <v>2345</v>
      </c>
      <c r="D1337" s="52" t="s">
        <v>2484</v>
      </c>
      <c r="E1337" s="53" t="s">
        <v>2485</v>
      </c>
      <c r="F1337" s="54">
        <v>3013</v>
      </c>
      <c r="G1337" s="54">
        <v>6477</v>
      </c>
      <c r="H1337" s="55" t="s">
        <v>236</v>
      </c>
      <c r="I1337" s="201" t="s">
        <v>235</v>
      </c>
      <c r="J1337" s="28" t="s">
        <v>2443</v>
      </c>
    </row>
    <row r="1338" spans="1:10" ht="28.5" customHeight="1" x14ac:dyDescent="0.2">
      <c r="A1338" s="330" t="s">
        <v>2285</v>
      </c>
      <c r="B1338" s="331"/>
      <c r="C1338" s="331"/>
      <c r="D1338" s="331"/>
      <c r="E1338" s="331"/>
      <c r="F1338" s="331"/>
      <c r="G1338" s="331"/>
      <c r="H1338" s="331"/>
      <c r="I1338" s="331"/>
      <c r="J1338" s="332"/>
    </row>
    <row r="1339" spans="1:10" ht="28.5" customHeight="1" x14ac:dyDescent="0.2">
      <c r="A1339" s="22">
        <f>ROW()-33</f>
        <v>1306</v>
      </c>
      <c r="B1339" s="29" t="s">
        <v>197</v>
      </c>
      <c r="C1339" s="29" t="s">
        <v>140</v>
      </c>
      <c r="D1339" s="29">
        <v>2009.4</v>
      </c>
      <c r="E1339" s="32" t="s">
        <v>1261</v>
      </c>
      <c r="F1339" s="33">
        <v>3211</v>
      </c>
      <c r="G1339" s="33">
        <v>5966</v>
      </c>
      <c r="H1339" s="274" t="s">
        <v>6</v>
      </c>
      <c r="I1339" s="35" t="s">
        <v>235</v>
      </c>
      <c r="J1339" s="50"/>
    </row>
    <row r="1340" spans="1:10" ht="28.5" customHeight="1" x14ac:dyDescent="0.2">
      <c r="A1340" s="22">
        <f t="shared" ref="A1340:A1353" si="40">ROW()-33</f>
        <v>1307</v>
      </c>
      <c r="B1340" s="29" t="s">
        <v>66</v>
      </c>
      <c r="C1340" s="29" t="s">
        <v>139</v>
      </c>
      <c r="D1340" s="29">
        <v>2009.4</v>
      </c>
      <c r="E1340" s="32" t="s">
        <v>1262</v>
      </c>
      <c r="F1340" s="33">
        <v>2485</v>
      </c>
      <c r="G1340" s="33">
        <v>5322</v>
      </c>
      <c r="H1340" s="274" t="s">
        <v>6</v>
      </c>
      <c r="I1340" s="35" t="s">
        <v>235</v>
      </c>
      <c r="J1340" s="50"/>
    </row>
    <row r="1341" spans="1:10" ht="28.5" customHeight="1" x14ac:dyDescent="0.2">
      <c r="A1341" s="22">
        <f t="shared" si="40"/>
        <v>1308</v>
      </c>
      <c r="B1341" s="29" t="s">
        <v>69</v>
      </c>
      <c r="C1341" s="29" t="s">
        <v>140</v>
      </c>
      <c r="D1341" s="29">
        <v>2009.8</v>
      </c>
      <c r="E1341" s="32" t="s">
        <v>909</v>
      </c>
      <c r="F1341" s="33">
        <v>10008</v>
      </c>
      <c r="G1341" s="33">
        <v>17868</v>
      </c>
      <c r="H1341" s="34" t="s">
        <v>109</v>
      </c>
      <c r="I1341" s="35" t="s">
        <v>235</v>
      </c>
      <c r="J1341" s="50"/>
    </row>
    <row r="1342" spans="1:10" ht="28.5" customHeight="1" x14ac:dyDescent="0.2">
      <c r="A1342" s="22">
        <f t="shared" si="40"/>
        <v>1309</v>
      </c>
      <c r="B1342" s="29" t="s">
        <v>120</v>
      </c>
      <c r="C1342" s="29" t="s">
        <v>140</v>
      </c>
      <c r="D1342" s="29">
        <v>2010.2</v>
      </c>
      <c r="E1342" s="32" t="s">
        <v>1272</v>
      </c>
      <c r="F1342" s="33">
        <v>6090</v>
      </c>
      <c r="G1342" s="33">
        <v>7812</v>
      </c>
      <c r="H1342" s="34" t="s">
        <v>6</v>
      </c>
      <c r="I1342" s="35" t="s">
        <v>235</v>
      </c>
      <c r="J1342" s="50"/>
    </row>
    <row r="1343" spans="1:10" ht="28.5" customHeight="1" x14ac:dyDescent="0.2">
      <c r="A1343" s="22">
        <f t="shared" si="40"/>
        <v>1310</v>
      </c>
      <c r="B1343" s="29" t="s">
        <v>161</v>
      </c>
      <c r="C1343" s="29" t="s">
        <v>163</v>
      </c>
      <c r="D1343" s="29">
        <v>2011.4</v>
      </c>
      <c r="E1343" s="32" t="s">
        <v>1246</v>
      </c>
      <c r="F1343" s="33">
        <v>4540</v>
      </c>
      <c r="G1343" s="33">
        <v>8611</v>
      </c>
      <c r="H1343" s="34" t="s">
        <v>6</v>
      </c>
      <c r="I1343" s="35" t="s">
        <v>235</v>
      </c>
      <c r="J1343" s="50"/>
    </row>
    <row r="1344" spans="1:10" ht="28.5" customHeight="1" x14ac:dyDescent="0.2">
      <c r="A1344" s="22">
        <f t="shared" si="40"/>
        <v>1311</v>
      </c>
      <c r="B1344" s="29" t="s">
        <v>1323</v>
      </c>
      <c r="C1344" s="29" t="s">
        <v>140</v>
      </c>
      <c r="D1344" s="29">
        <v>2011.5</v>
      </c>
      <c r="E1344" s="32" t="s">
        <v>1248</v>
      </c>
      <c r="F1344" s="33">
        <v>6342</v>
      </c>
      <c r="G1344" s="33">
        <v>12163</v>
      </c>
      <c r="H1344" s="34" t="s">
        <v>6</v>
      </c>
      <c r="I1344" s="35" t="s">
        <v>235</v>
      </c>
      <c r="J1344" s="50"/>
    </row>
    <row r="1345" spans="1:10" s="5" customFormat="1" ht="27.75" customHeight="1" x14ac:dyDescent="0.2">
      <c r="A1345" s="22">
        <f t="shared" si="40"/>
        <v>1312</v>
      </c>
      <c r="B1345" s="59" t="s">
        <v>273</v>
      </c>
      <c r="C1345" s="59" t="s">
        <v>274</v>
      </c>
      <c r="D1345" s="59">
        <v>2011.8</v>
      </c>
      <c r="E1345" s="62" t="s">
        <v>1181</v>
      </c>
      <c r="F1345" s="63">
        <v>3304</v>
      </c>
      <c r="G1345" s="63">
        <v>4768</v>
      </c>
      <c r="H1345" s="64" t="s">
        <v>109</v>
      </c>
      <c r="I1345" s="65" t="s">
        <v>235</v>
      </c>
      <c r="J1345" s="50"/>
    </row>
    <row r="1346" spans="1:10" ht="28.5" customHeight="1" x14ac:dyDescent="0.2">
      <c r="A1346" s="22">
        <f t="shared" si="40"/>
        <v>1313</v>
      </c>
      <c r="B1346" s="29" t="s">
        <v>476</v>
      </c>
      <c r="C1346" s="29" t="s">
        <v>140</v>
      </c>
      <c r="D1346" s="29">
        <v>2014.8</v>
      </c>
      <c r="E1346" s="32" t="s">
        <v>1090</v>
      </c>
      <c r="F1346" s="33">
        <v>3419</v>
      </c>
      <c r="G1346" s="33">
        <v>6626</v>
      </c>
      <c r="H1346" s="34" t="s">
        <v>109</v>
      </c>
      <c r="I1346" s="35" t="s">
        <v>235</v>
      </c>
      <c r="J1346" s="61"/>
    </row>
    <row r="1347" spans="1:10" ht="28.5" customHeight="1" x14ac:dyDescent="0.2">
      <c r="A1347" s="22">
        <f t="shared" si="40"/>
        <v>1314</v>
      </c>
      <c r="B1347" s="29" t="s">
        <v>849</v>
      </c>
      <c r="C1347" s="29" t="s">
        <v>140</v>
      </c>
      <c r="D1347" s="29">
        <v>2015.8</v>
      </c>
      <c r="E1347" s="32" t="s">
        <v>1081</v>
      </c>
      <c r="F1347" s="33">
        <v>4082</v>
      </c>
      <c r="G1347" s="33">
        <v>10857</v>
      </c>
      <c r="H1347" s="34" t="s">
        <v>109</v>
      </c>
      <c r="I1347" s="35" t="s">
        <v>235</v>
      </c>
      <c r="J1347" s="50"/>
    </row>
    <row r="1348" spans="1:10" ht="28.5" customHeight="1" x14ac:dyDescent="0.2">
      <c r="A1348" s="22">
        <f t="shared" si="40"/>
        <v>1315</v>
      </c>
      <c r="B1348" s="29" t="s">
        <v>634</v>
      </c>
      <c r="C1348" s="29" t="s">
        <v>140</v>
      </c>
      <c r="D1348" s="29">
        <v>2016.2</v>
      </c>
      <c r="E1348" s="32" t="s">
        <v>1043</v>
      </c>
      <c r="F1348" s="33">
        <v>4854</v>
      </c>
      <c r="G1348" s="33">
        <v>10459</v>
      </c>
      <c r="H1348" s="34" t="s">
        <v>124</v>
      </c>
      <c r="I1348" s="35" t="s">
        <v>235</v>
      </c>
      <c r="J1348" s="49" t="s">
        <v>2442</v>
      </c>
    </row>
    <row r="1349" spans="1:10" ht="28.5" customHeight="1" x14ac:dyDescent="0.2">
      <c r="A1349" s="22">
        <f t="shared" si="40"/>
        <v>1316</v>
      </c>
      <c r="B1349" s="29" t="s">
        <v>715</v>
      </c>
      <c r="C1349" s="29" t="s">
        <v>140</v>
      </c>
      <c r="D1349" s="29">
        <v>2016.9</v>
      </c>
      <c r="E1349" s="32" t="s">
        <v>974</v>
      </c>
      <c r="F1349" s="33">
        <v>4234</v>
      </c>
      <c r="G1349" s="33">
        <v>12036</v>
      </c>
      <c r="H1349" s="34" t="s">
        <v>180</v>
      </c>
      <c r="I1349" s="35" t="s">
        <v>235</v>
      </c>
      <c r="J1349" s="50"/>
    </row>
    <row r="1350" spans="1:10" ht="28.5" customHeight="1" x14ac:dyDescent="0.2">
      <c r="A1350" s="22">
        <f t="shared" si="40"/>
        <v>1317</v>
      </c>
      <c r="B1350" s="29" t="s">
        <v>761</v>
      </c>
      <c r="C1350" s="70" t="s">
        <v>140</v>
      </c>
      <c r="D1350" s="29">
        <v>2016.11</v>
      </c>
      <c r="E1350" s="32" t="s">
        <v>889</v>
      </c>
      <c r="F1350" s="87">
        <v>5961</v>
      </c>
      <c r="G1350" s="247">
        <v>14412</v>
      </c>
      <c r="H1350" s="74" t="s">
        <v>189</v>
      </c>
      <c r="I1350" s="73" t="s">
        <v>235</v>
      </c>
      <c r="J1350" s="50"/>
    </row>
    <row r="1351" spans="1:10" ht="28.5" customHeight="1" x14ac:dyDescent="0.2">
      <c r="A1351" s="22">
        <f t="shared" si="40"/>
        <v>1318</v>
      </c>
      <c r="B1351" s="89" t="s">
        <v>1712</v>
      </c>
      <c r="C1351" s="100" t="s">
        <v>140</v>
      </c>
      <c r="D1351" s="29" t="s">
        <v>1707</v>
      </c>
      <c r="E1351" s="131" t="s">
        <v>1734</v>
      </c>
      <c r="F1351" s="200">
        <v>3437</v>
      </c>
      <c r="G1351" s="101">
        <v>7973</v>
      </c>
      <c r="H1351" s="102" t="s">
        <v>109</v>
      </c>
      <c r="I1351" s="103" t="s">
        <v>235</v>
      </c>
      <c r="J1351" s="50"/>
    </row>
    <row r="1352" spans="1:10" ht="28.5" customHeight="1" x14ac:dyDescent="0.2">
      <c r="A1352" s="22">
        <f t="shared" si="40"/>
        <v>1319</v>
      </c>
      <c r="B1352" s="52" t="s">
        <v>2474</v>
      </c>
      <c r="C1352" s="52" t="s">
        <v>2475</v>
      </c>
      <c r="D1352" s="52">
        <v>2020.9</v>
      </c>
      <c r="E1352" s="53" t="s">
        <v>925</v>
      </c>
      <c r="F1352" s="54">
        <v>5160</v>
      </c>
      <c r="G1352" s="54">
        <v>9484</v>
      </c>
      <c r="H1352" s="55" t="s">
        <v>2072</v>
      </c>
      <c r="I1352" s="201" t="s">
        <v>235</v>
      </c>
      <c r="J1352" s="28"/>
    </row>
    <row r="1353" spans="1:10" ht="28.5" customHeight="1" x14ac:dyDescent="0.2">
      <c r="A1353" s="22">
        <f t="shared" si="40"/>
        <v>1320</v>
      </c>
      <c r="B1353" s="52" t="s">
        <v>2476</v>
      </c>
      <c r="C1353" s="52" t="s">
        <v>2475</v>
      </c>
      <c r="D1353" s="52">
        <v>2020.9</v>
      </c>
      <c r="E1353" s="53" t="s">
        <v>2384</v>
      </c>
      <c r="F1353" s="54">
        <v>3812</v>
      </c>
      <c r="G1353" s="54">
        <v>6967</v>
      </c>
      <c r="H1353" s="55" t="s">
        <v>181</v>
      </c>
      <c r="I1353" s="201" t="s">
        <v>235</v>
      </c>
      <c r="J1353" s="28" t="s">
        <v>2443</v>
      </c>
    </row>
    <row r="1354" spans="1:10" s="7" customFormat="1" ht="28.5" customHeight="1" x14ac:dyDescent="0.2">
      <c r="A1354" s="330" t="s">
        <v>2301</v>
      </c>
      <c r="B1354" s="331"/>
      <c r="C1354" s="331"/>
      <c r="D1354" s="331"/>
      <c r="E1354" s="331"/>
      <c r="F1354" s="331"/>
      <c r="G1354" s="331"/>
      <c r="H1354" s="331"/>
      <c r="I1354" s="331"/>
      <c r="J1354" s="332"/>
    </row>
    <row r="1355" spans="1:10" s="7" customFormat="1" ht="28.5" customHeight="1" x14ac:dyDescent="0.2">
      <c r="A1355" s="22">
        <f>ROW()-34</f>
        <v>1321</v>
      </c>
      <c r="B1355" s="150" t="s">
        <v>302</v>
      </c>
      <c r="C1355" s="150" t="s">
        <v>2095</v>
      </c>
      <c r="D1355" s="150">
        <v>2013.5</v>
      </c>
      <c r="E1355" s="151" t="s">
        <v>894</v>
      </c>
      <c r="F1355" s="152">
        <v>3723</v>
      </c>
      <c r="G1355" s="152">
        <v>7399</v>
      </c>
      <c r="H1355" s="285" t="s">
        <v>189</v>
      </c>
      <c r="I1355" s="154" t="s">
        <v>235</v>
      </c>
      <c r="J1355" s="50"/>
    </row>
    <row r="1356" spans="1:10" s="7" customFormat="1" ht="28.5" customHeight="1" x14ac:dyDescent="0.2">
      <c r="A1356" s="22">
        <f t="shared" ref="A1356:A1369" si="41">ROW()-34</f>
        <v>1322</v>
      </c>
      <c r="B1356" s="150" t="s">
        <v>87</v>
      </c>
      <c r="C1356" s="150" t="s">
        <v>2095</v>
      </c>
      <c r="D1356" s="150">
        <v>2005.9</v>
      </c>
      <c r="E1356" s="151" t="s">
        <v>903</v>
      </c>
      <c r="F1356" s="152">
        <v>1079</v>
      </c>
      <c r="G1356" s="152">
        <v>1515</v>
      </c>
      <c r="H1356" s="285" t="s">
        <v>6</v>
      </c>
      <c r="I1356" s="154" t="s">
        <v>235</v>
      </c>
      <c r="J1356" s="50"/>
    </row>
    <row r="1357" spans="1:10" s="7" customFormat="1" ht="28.5" customHeight="1" x14ac:dyDescent="0.2">
      <c r="A1357" s="22">
        <f t="shared" si="41"/>
        <v>1323</v>
      </c>
      <c r="B1357" s="150" t="s">
        <v>293</v>
      </c>
      <c r="C1357" s="150" t="s">
        <v>2116</v>
      </c>
      <c r="D1357" s="150">
        <v>2012.3</v>
      </c>
      <c r="E1357" s="151" t="s">
        <v>1204</v>
      </c>
      <c r="F1357" s="152">
        <v>7874</v>
      </c>
      <c r="G1357" s="152">
        <v>14934</v>
      </c>
      <c r="H1357" s="285" t="s">
        <v>109</v>
      </c>
      <c r="I1357" s="154" t="s">
        <v>235</v>
      </c>
      <c r="J1357" s="50"/>
    </row>
    <row r="1358" spans="1:10" s="7" customFormat="1" ht="28.5" customHeight="1" x14ac:dyDescent="0.2">
      <c r="A1358" s="22">
        <f t="shared" si="41"/>
        <v>1324</v>
      </c>
      <c r="B1358" s="150" t="s">
        <v>460</v>
      </c>
      <c r="C1358" s="150" t="s">
        <v>2116</v>
      </c>
      <c r="D1358" s="150">
        <v>2012.5</v>
      </c>
      <c r="E1358" s="151" t="s">
        <v>1210</v>
      </c>
      <c r="F1358" s="152">
        <v>7761</v>
      </c>
      <c r="G1358" s="152">
        <v>19288</v>
      </c>
      <c r="H1358" s="285" t="s">
        <v>114</v>
      </c>
      <c r="I1358" s="154" t="s">
        <v>235</v>
      </c>
      <c r="J1358" s="50"/>
    </row>
    <row r="1359" spans="1:10" s="7" customFormat="1" ht="28.5" customHeight="1" x14ac:dyDescent="0.2">
      <c r="A1359" s="22">
        <f t="shared" si="41"/>
        <v>1325</v>
      </c>
      <c r="B1359" s="150" t="s">
        <v>250</v>
      </c>
      <c r="C1359" s="150" t="s">
        <v>2124</v>
      </c>
      <c r="D1359" s="150">
        <v>2013.1</v>
      </c>
      <c r="E1359" s="151" t="s">
        <v>1162</v>
      </c>
      <c r="F1359" s="152">
        <v>842</v>
      </c>
      <c r="G1359" s="152">
        <v>1465</v>
      </c>
      <c r="H1359" s="285" t="s">
        <v>109</v>
      </c>
      <c r="I1359" s="154" t="s">
        <v>235</v>
      </c>
      <c r="J1359" s="278"/>
    </row>
    <row r="1360" spans="1:10" s="7" customFormat="1" ht="28.5" customHeight="1" x14ac:dyDescent="0.2">
      <c r="A1360" s="22">
        <f t="shared" si="41"/>
        <v>1326</v>
      </c>
      <c r="B1360" s="150" t="s">
        <v>350</v>
      </c>
      <c r="C1360" s="150" t="s">
        <v>2127</v>
      </c>
      <c r="D1360" s="150">
        <v>2013.6</v>
      </c>
      <c r="E1360" s="151" t="s">
        <v>1137</v>
      </c>
      <c r="F1360" s="152">
        <v>7787</v>
      </c>
      <c r="G1360" s="152">
        <v>15449</v>
      </c>
      <c r="H1360" s="285" t="s">
        <v>109</v>
      </c>
      <c r="I1360" s="154" t="s">
        <v>235</v>
      </c>
      <c r="J1360" s="50"/>
    </row>
    <row r="1361" spans="1:10" s="7" customFormat="1" ht="28.5" customHeight="1" x14ac:dyDescent="0.2">
      <c r="A1361" s="22">
        <f t="shared" si="41"/>
        <v>1327</v>
      </c>
      <c r="B1361" s="150" t="s">
        <v>347</v>
      </c>
      <c r="C1361" s="150" t="s">
        <v>2127</v>
      </c>
      <c r="D1361" s="150">
        <v>2013.7</v>
      </c>
      <c r="E1361" s="151" t="s">
        <v>1139</v>
      </c>
      <c r="F1361" s="152">
        <v>4628</v>
      </c>
      <c r="G1361" s="152">
        <v>7069</v>
      </c>
      <c r="H1361" s="285" t="s">
        <v>124</v>
      </c>
      <c r="I1361" s="154" t="s">
        <v>235</v>
      </c>
      <c r="J1361" s="50"/>
    </row>
    <row r="1362" spans="1:10" s="7" customFormat="1" ht="28.5" customHeight="1" x14ac:dyDescent="0.2">
      <c r="A1362" s="22">
        <f t="shared" si="41"/>
        <v>1328</v>
      </c>
      <c r="B1362" s="150" t="s">
        <v>365</v>
      </c>
      <c r="C1362" s="150" t="s">
        <v>2095</v>
      </c>
      <c r="D1362" s="150">
        <v>2013.8</v>
      </c>
      <c r="E1362" s="151" t="s">
        <v>940</v>
      </c>
      <c r="F1362" s="152">
        <v>807</v>
      </c>
      <c r="G1362" s="152">
        <v>1546</v>
      </c>
      <c r="H1362" s="285" t="s">
        <v>109</v>
      </c>
      <c r="I1362" s="154" t="s">
        <v>235</v>
      </c>
      <c r="J1362" s="278"/>
    </row>
    <row r="1363" spans="1:10" s="7" customFormat="1" ht="28.5" customHeight="1" x14ac:dyDescent="0.2">
      <c r="A1363" s="22">
        <f t="shared" si="41"/>
        <v>1329</v>
      </c>
      <c r="B1363" s="150" t="s">
        <v>496</v>
      </c>
      <c r="C1363" s="150" t="s">
        <v>2140</v>
      </c>
      <c r="D1363" s="194">
        <v>2014.1</v>
      </c>
      <c r="E1363" s="151" t="s">
        <v>1096</v>
      </c>
      <c r="F1363" s="152">
        <v>4126</v>
      </c>
      <c r="G1363" s="152">
        <v>9381</v>
      </c>
      <c r="H1363" s="285" t="s">
        <v>189</v>
      </c>
      <c r="I1363" s="154" t="s">
        <v>235</v>
      </c>
      <c r="J1363" s="50"/>
    </row>
    <row r="1364" spans="1:10" s="7" customFormat="1" ht="28.5" customHeight="1" x14ac:dyDescent="0.2">
      <c r="A1364" s="22">
        <f t="shared" si="41"/>
        <v>1330</v>
      </c>
      <c r="B1364" s="150" t="s">
        <v>610</v>
      </c>
      <c r="C1364" s="150" t="s">
        <v>2095</v>
      </c>
      <c r="D1364" s="150">
        <v>2015.11</v>
      </c>
      <c r="E1364" s="151" t="s">
        <v>901</v>
      </c>
      <c r="F1364" s="152">
        <v>2767</v>
      </c>
      <c r="G1364" s="152">
        <v>7550</v>
      </c>
      <c r="H1364" s="285" t="s">
        <v>253</v>
      </c>
      <c r="I1364" s="154" t="s">
        <v>235</v>
      </c>
      <c r="J1364" s="50" t="s">
        <v>2443</v>
      </c>
    </row>
    <row r="1365" spans="1:10" s="7" customFormat="1" ht="28.5" customHeight="1" x14ac:dyDescent="0.2">
      <c r="A1365" s="22">
        <f t="shared" si="41"/>
        <v>1331</v>
      </c>
      <c r="B1365" s="300" t="s">
        <v>1370</v>
      </c>
      <c r="C1365" s="150" t="s">
        <v>2127</v>
      </c>
      <c r="D1365" s="150">
        <v>2017.4</v>
      </c>
      <c r="E1365" s="151" t="s">
        <v>934</v>
      </c>
      <c r="F1365" s="152">
        <v>1020</v>
      </c>
      <c r="G1365" s="152">
        <v>1995</v>
      </c>
      <c r="H1365" s="285" t="s">
        <v>109</v>
      </c>
      <c r="I1365" s="301" t="s">
        <v>235</v>
      </c>
      <c r="J1365" s="50"/>
    </row>
    <row r="1366" spans="1:10" s="7" customFormat="1" ht="28.5" customHeight="1" x14ac:dyDescent="0.2">
      <c r="A1366" s="22">
        <f t="shared" si="41"/>
        <v>1332</v>
      </c>
      <c r="B1366" s="300" t="s">
        <v>1424</v>
      </c>
      <c r="C1366" s="150" t="s">
        <v>2116</v>
      </c>
      <c r="D1366" s="150">
        <v>2017.12</v>
      </c>
      <c r="E1366" s="302" t="s">
        <v>1281</v>
      </c>
      <c r="F1366" s="152">
        <v>1550</v>
      </c>
      <c r="G1366" s="152">
        <v>3157</v>
      </c>
      <c r="H1366" s="285" t="s">
        <v>109</v>
      </c>
      <c r="I1366" s="154" t="s">
        <v>235</v>
      </c>
      <c r="J1366" s="50"/>
    </row>
    <row r="1367" spans="1:10" s="7" customFormat="1" ht="28.5" customHeight="1" x14ac:dyDescent="0.2">
      <c r="A1367" s="22">
        <f t="shared" si="41"/>
        <v>1333</v>
      </c>
      <c r="B1367" s="150" t="s">
        <v>2237</v>
      </c>
      <c r="C1367" s="150" t="s">
        <v>2116</v>
      </c>
      <c r="D1367" s="150">
        <v>2018.5</v>
      </c>
      <c r="E1367" s="151" t="s">
        <v>1569</v>
      </c>
      <c r="F1367" s="152">
        <v>3038</v>
      </c>
      <c r="G1367" s="152">
        <v>3830</v>
      </c>
      <c r="H1367" s="285" t="s">
        <v>109</v>
      </c>
      <c r="I1367" s="154" t="s">
        <v>188</v>
      </c>
      <c r="J1367" s="50"/>
    </row>
    <row r="1368" spans="1:10" s="7" customFormat="1" ht="28.5" customHeight="1" x14ac:dyDescent="0.2">
      <c r="A1368" s="22">
        <f t="shared" si="41"/>
        <v>1334</v>
      </c>
      <c r="B1368" s="150" t="s">
        <v>1687</v>
      </c>
      <c r="C1368" s="150" t="s">
        <v>2240</v>
      </c>
      <c r="D1368" s="150">
        <v>2018.7</v>
      </c>
      <c r="E1368" s="151" t="s">
        <v>1631</v>
      </c>
      <c r="F1368" s="152">
        <v>4609</v>
      </c>
      <c r="G1368" s="152">
        <v>8856</v>
      </c>
      <c r="H1368" s="285" t="s">
        <v>109</v>
      </c>
      <c r="I1368" s="154" t="s">
        <v>188</v>
      </c>
      <c r="J1368" s="50"/>
    </row>
    <row r="1369" spans="1:10" s="7" customFormat="1" ht="28.5" customHeight="1" x14ac:dyDescent="0.2">
      <c r="A1369" s="22">
        <f t="shared" si="41"/>
        <v>1335</v>
      </c>
      <c r="B1369" s="150" t="s">
        <v>1692</v>
      </c>
      <c r="C1369" s="150" t="s">
        <v>2095</v>
      </c>
      <c r="D1369" s="150">
        <v>2018.8</v>
      </c>
      <c r="E1369" s="303" t="s">
        <v>1651</v>
      </c>
      <c r="F1369" s="152">
        <v>1048</v>
      </c>
      <c r="G1369" s="152">
        <v>2066</v>
      </c>
      <c r="H1369" s="285" t="s">
        <v>1650</v>
      </c>
      <c r="I1369" s="154" t="s">
        <v>1646</v>
      </c>
      <c r="J1369" s="50"/>
    </row>
    <row r="1370" spans="1:10" ht="28.5" customHeight="1" x14ac:dyDescent="0.2">
      <c r="A1370" s="330" t="s">
        <v>2291</v>
      </c>
      <c r="B1370" s="331"/>
      <c r="C1370" s="331"/>
      <c r="D1370" s="331"/>
      <c r="E1370" s="331"/>
      <c r="F1370" s="331"/>
      <c r="G1370" s="331"/>
      <c r="H1370" s="331"/>
      <c r="I1370" s="331"/>
      <c r="J1370" s="332"/>
    </row>
    <row r="1371" spans="1:10" ht="28.5" customHeight="1" x14ac:dyDescent="0.2">
      <c r="A1371" s="22">
        <f>ROW()-35</f>
        <v>1336</v>
      </c>
      <c r="B1371" s="23" t="s">
        <v>16</v>
      </c>
      <c r="C1371" s="23" t="s">
        <v>99</v>
      </c>
      <c r="D1371" s="29">
        <v>2006.7</v>
      </c>
      <c r="E1371" s="24" t="s">
        <v>1143</v>
      </c>
      <c r="F1371" s="33">
        <v>261</v>
      </c>
      <c r="G1371" s="25">
        <v>1628</v>
      </c>
      <c r="H1371" s="30" t="s">
        <v>6</v>
      </c>
      <c r="I1371" s="27" t="s">
        <v>235</v>
      </c>
      <c r="J1371" s="28"/>
    </row>
    <row r="1372" spans="1:10" ht="28.5" customHeight="1" x14ac:dyDescent="0.2">
      <c r="A1372" s="22">
        <f t="shared" ref="A1372:A1379" si="42">ROW()-35</f>
        <v>1337</v>
      </c>
      <c r="B1372" s="23" t="s">
        <v>14</v>
      </c>
      <c r="C1372" s="23" t="s">
        <v>99</v>
      </c>
      <c r="D1372" s="23">
        <v>2006.8</v>
      </c>
      <c r="E1372" s="24" t="s">
        <v>1279</v>
      </c>
      <c r="F1372" s="25">
        <v>279</v>
      </c>
      <c r="G1372" s="25">
        <v>1744</v>
      </c>
      <c r="H1372" s="30" t="s">
        <v>6</v>
      </c>
      <c r="I1372" s="27" t="s">
        <v>235</v>
      </c>
      <c r="J1372" s="28"/>
    </row>
    <row r="1373" spans="1:10" ht="28.5" customHeight="1" x14ac:dyDescent="0.2">
      <c r="A1373" s="22">
        <f t="shared" si="42"/>
        <v>1338</v>
      </c>
      <c r="B1373" s="23" t="s">
        <v>40</v>
      </c>
      <c r="C1373" s="29" t="s">
        <v>99</v>
      </c>
      <c r="D1373" s="29">
        <v>2008.2</v>
      </c>
      <c r="E1373" s="32" t="s">
        <v>1290</v>
      </c>
      <c r="F1373" s="33">
        <v>463</v>
      </c>
      <c r="G1373" s="33">
        <v>1336</v>
      </c>
      <c r="H1373" s="34" t="s">
        <v>6</v>
      </c>
      <c r="I1373" s="35" t="s">
        <v>235</v>
      </c>
      <c r="J1373" s="28"/>
    </row>
    <row r="1374" spans="1:10" ht="28.5" customHeight="1" x14ac:dyDescent="0.2">
      <c r="A1374" s="22">
        <f t="shared" si="42"/>
        <v>1339</v>
      </c>
      <c r="B1374" s="23" t="s">
        <v>44</v>
      </c>
      <c r="C1374" s="29" t="s">
        <v>99</v>
      </c>
      <c r="D1374" s="29">
        <v>2008.5</v>
      </c>
      <c r="E1374" s="32" t="s">
        <v>1254</v>
      </c>
      <c r="F1374" s="33">
        <v>318</v>
      </c>
      <c r="G1374" s="33">
        <v>265</v>
      </c>
      <c r="H1374" s="274" t="s">
        <v>6</v>
      </c>
      <c r="I1374" s="35" t="s">
        <v>235</v>
      </c>
      <c r="J1374" s="67"/>
    </row>
    <row r="1375" spans="1:10" ht="28.5" customHeight="1" x14ac:dyDescent="0.2">
      <c r="A1375" s="22">
        <f t="shared" si="42"/>
        <v>1340</v>
      </c>
      <c r="B1375" s="23" t="s">
        <v>54</v>
      </c>
      <c r="C1375" s="29" t="s">
        <v>265</v>
      </c>
      <c r="D1375" s="29">
        <v>2008.12</v>
      </c>
      <c r="E1375" s="24" t="s">
        <v>1258</v>
      </c>
      <c r="F1375" s="25">
        <v>464</v>
      </c>
      <c r="G1375" s="25">
        <v>503</v>
      </c>
      <c r="H1375" s="34" t="s">
        <v>109</v>
      </c>
      <c r="I1375" s="27" t="s">
        <v>235</v>
      </c>
      <c r="J1375" s="67"/>
    </row>
    <row r="1376" spans="1:10" ht="28.5" customHeight="1" x14ac:dyDescent="0.2">
      <c r="A1376" s="22">
        <f t="shared" si="42"/>
        <v>1341</v>
      </c>
      <c r="B1376" s="23" t="s">
        <v>121</v>
      </c>
      <c r="C1376" s="29" t="s">
        <v>99</v>
      </c>
      <c r="D1376" s="29">
        <v>2009.9</v>
      </c>
      <c r="E1376" s="24" t="s">
        <v>928</v>
      </c>
      <c r="F1376" s="25">
        <v>206</v>
      </c>
      <c r="G1376" s="25">
        <v>214</v>
      </c>
      <c r="H1376" s="34" t="s">
        <v>109</v>
      </c>
      <c r="I1376" s="27" t="s">
        <v>235</v>
      </c>
      <c r="J1376" s="67"/>
    </row>
    <row r="1377" spans="1:10" ht="28.5" customHeight="1" x14ac:dyDescent="0.2">
      <c r="A1377" s="22">
        <f t="shared" si="42"/>
        <v>1342</v>
      </c>
      <c r="B1377" s="23" t="s">
        <v>517</v>
      </c>
      <c r="C1377" s="23" t="s">
        <v>265</v>
      </c>
      <c r="D1377" s="29">
        <v>2014.12</v>
      </c>
      <c r="E1377" s="24" t="s">
        <v>1105</v>
      </c>
      <c r="F1377" s="25">
        <v>440</v>
      </c>
      <c r="G1377" s="25">
        <v>545</v>
      </c>
      <c r="H1377" s="30" t="s">
        <v>109</v>
      </c>
      <c r="I1377" s="27" t="s">
        <v>235</v>
      </c>
      <c r="J1377" s="67"/>
    </row>
    <row r="1378" spans="1:10" ht="28.5" customHeight="1" x14ac:dyDescent="0.2">
      <c r="A1378" s="22">
        <f t="shared" si="42"/>
        <v>1343</v>
      </c>
      <c r="B1378" s="29" t="s">
        <v>631</v>
      </c>
      <c r="C1378" s="29" t="s">
        <v>2176</v>
      </c>
      <c r="D1378" s="29">
        <v>2016.1</v>
      </c>
      <c r="E1378" s="32" t="s">
        <v>1042</v>
      </c>
      <c r="F1378" s="33">
        <v>290</v>
      </c>
      <c r="G1378" s="33">
        <v>473</v>
      </c>
      <c r="H1378" s="34" t="s">
        <v>189</v>
      </c>
      <c r="I1378" s="35" t="s">
        <v>235</v>
      </c>
      <c r="J1378" s="67"/>
    </row>
    <row r="1379" spans="1:10" ht="28.5" customHeight="1" x14ac:dyDescent="0.2">
      <c r="A1379" s="22">
        <f t="shared" si="42"/>
        <v>1344</v>
      </c>
      <c r="B1379" s="29" t="s">
        <v>789</v>
      </c>
      <c r="C1379" s="29" t="s">
        <v>2207</v>
      </c>
      <c r="D1379" s="29">
        <v>2017.1</v>
      </c>
      <c r="E1379" s="32" t="s">
        <v>918</v>
      </c>
      <c r="F1379" s="87">
        <v>329</v>
      </c>
      <c r="G1379" s="33">
        <v>458</v>
      </c>
      <c r="H1379" s="34" t="s">
        <v>180</v>
      </c>
      <c r="I1379" s="73" t="s">
        <v>235</v>
      </c>
      <c r="J1379" s="67"/>
    </row>
    <row r="1380" spans="1:10" s="5" customFormat="1" ht="27.75" customHeight="1" x14ac:dyDescent="0.2">
      <c r="A1380" s="330" t="s">
        <v>2309</v>
      </c>
      <c r="B1380" s="331"/>
      <c r="C1380" s="331"/>
      <c r="D1380" s="331"/>
      <c r="E1380" s="331"/>
      <c r="F1380" s="331"/>
      <c r="G1380" s="331"/>
      <c r="H1380" s="331"/>
      <c r="I1380" s="331"/>
      <c r="J1380" s="332"/>
    </row>
    <row r="1381" spans="1:10" s="5" customFormat="1" ht="27.75" customHeight="1" x14ac:dyDescent="0.2">
      <c r="A1381" s="22">
        <f>ROW()-36</f>
        <v>1345</v>
      </c>
      <c r="B1381" s="52" t="s">
        <v>226</v>
      </c>
      <c r="C1381" s="59" t="s">
        <v>1468</v>
      </c>
      <c r="D1381" s="52">
        <v>2012.9</v>
      </c>
      <c r="E1381" s="53" t="s">
        <v>879</v>
      </c>
      <c r="F1381" s="54">
        <v>3901</v>
      </c>
      <c r="G1381" s="54">
        <v>6823</v>
      </c>
      <c r="H1381" s="55" t="s">
        <v>109</v>
      </c>
      <c r="I1381" s="56" t="s">
        <v>235</v>
      </c>
      <c r="J1381" s="50"/>
    </row>
    <row r="1382" spans="1:10" s="5" customFormat="1" ht="27.75" customHeight="1" x14ac:dyDescent="0.2">
      <c r="A1382" s="22">
        <f t="shared" ref="A1382:A1400" si="43">ROW()-36</f>
        <v>1346</v>
      </c>
      <c r="B1382" s="52" t="s">
        <v>227</v>
      </c>
      <c r="C1382" s="59" t="s">
        <v>1468</v>
      </c>
      <c r="D1382" s="52">
        <v>2012.9</v>
      </c>
      <c r="E1382" s="53" t="s">
        <v>1160</v>
      </c>
      <c r="F1382" s="54">
        <v>3299</v>
      </c>
      <c r="G1382" s="54">
        <v>4169</v>
      </c>
      <c r="H1382" s="55" t="s">
        <v>109</v>
      </c>
      <c r="I1382" s="56" t="s">
        <v>235</v>
      </c>
      <c r="J1382" s="50"/>
    </row>
    <row r="1383" spans="1:10" s="5" customFormat="1" ht="27.75" customHeight="1" x14ac:dyDescent="0.2">
      <c r="A1383" s="22">
        <f t="shared" si="43"/>
        <v>1347</v>
      </c>
      <c r="B1383" s="59" t="s">
        <v>305</v>
      </c>
      <c r="C1383" s="59" t="s">
        <v>1468</v>
      </c>
      <c r="D1383" s="52">
        <v>2013.6</v>
      </c>
      <c r="E1383" s="53" t="s">
        <v>1135</v>
      </c>
      <c r="F1383" s="54">
        <v>6274</v>
      </c>
      <c r="G1383" s="54">
        <v>14181</v>
      </c>
      <c r="H1383" s="55" t="s">
        <v>189</v>
      </c>
      <c r="I1383" s="56" t="s">
        <v>235</v>
      </c>
      <c r="J1383" s="50"/>
    </row>
    <row r="1384" spans="1:10" s="5" customFormat="1" ht="29.25" customHeight="1" x14ac:dyDescent="0.2">
      <c r="A1384" s="22">
        <f t="shared" si="43"/>
        <v>1348</v>
      </c>
      <c r="B1384" s="59" t="s">
        <v>356</v>
      </c>
      <c r="C1384" s="59" t="s">
        <v>1468</v>
      </c>
      <c r="D1384" s="52">
        <v>2013.7</v>
      </c>
      <c r="E1384" s="53" t="s">
        <v>940</v>
      </c>
      <c r="F1384" s="54">
        <v>1167</v>
      </c>
      <c r="G1384" s="54">
        <v>3070</v>
      </c>
      <c r="H1384" s="55" t="s">
        <v>124</v>
      </c>
      <c r="I1384" s="56" t="s">
        <v>235</v>
      </c>
      <c r="J1384" s="50"/>
    </row>
    <row r="1385" spans="1:10" s="5" customFormat="1" ht="27.75" customHeight="1" x14ac:dyDescent="0.2">
      <c r="A1385" s="22">
        <f t="shared" si="43"/>
        <v>1349</v>
      </c>
      <c r="B1385" s="59" t="s">
        <v>484</v>
      </c>
      <c r="C1385" s="52" t="s">
        <v>1468</v>
      </c>
      <c r="D1385" s="59">
        <v>2014.9</v>
      </c>
      <c r="E1385" s="53" t="s">
        <v>945</v>
      </c>
      <c r="F1385" s="54">
        <v>7658</v>
      </c>
      <c r="G1385" s="54">
        <v>17615</v>
      </c>
      <c r="H1385" s="55" t="s">
        <v>189</v>
      </c>
      <c r="I1385" s="56" t="s">
        <v>235</v>
      </c>
      <c r="J1385" s="61"/>
    </row>
    <row r="1386" spans="1:10" ht="27.75" customHeight="1" x14ac:dyDescent="0.2">
      <c r="A1386" s="22">
        <f t="shared" si="43"/>
        <v>1350</v>
      </c>
      <c r="B1386" s="52" t="s">
        <v>497</v>
      </c>
      <c r="C1386" s="52" t="s">
        <v>1468</v>
      </c>
      <c r="D1386" s="60">
        <v>2014.1</v>
      </c>
      <c r="E1386" s="53" t="s">
        <v>1095</v>
      </c>
      <c r="F1386" s="54">
        <v>2354</v>
      </c>
      <c r="G1386" s="54">
        <v>2770</v>
      </c>
      <c r="H1386" s="55" t="s">
        <v>109</v>
      </c>
      <c r="I1386" s="56" t="s">
        <v>235</v>
      </c>
      <c r="J1386" s="67"/>
    </row>
    <row r="1387" spans="1:10" ht="27.75" customHeight="1" x14ac:dyDescent="0.2">
      <c r="A1387" s="22">
        <f t="shared" si="43"/>
        <v>1351</v>
      </c>
      <c r="B1387" s="59" t="s">
        <v>581</v>
      </c>
      <c r="C1387" s="59" t="s">
        <v>1468</v>
      </c>
      <c r="D1387" s="59">
        <v>2015.8</v>
      </c>
      <c r="E1387" s="62" t="s">
        <v>1082</v>
      </c>
      <c r="F1387" s="63">
        <v>2643</v>
      </c>
      <c r="G1387" s="63">
        <v>5478</v>
      </c>
      <c r="H1387" s="64" t="s">
        <v>109</v>
      </c>
      <c r="I1387" s="65" t="s">
        <v>235</v>
      </c>
      <c r="J1387" s="67"/>
    </row>
    <row r="1388" spans="1:10" ht="27.75" customHeight="1" x14ac:dyDescent="0.2">
      <c r="A1388" s="22">
        <f t="shared" si="43"/>
        <v>1352</v>
      </c>
      <c r="B1388" s="59" t="s">
        <v>2175</v>
      </c>
      <c r="C1388" s="59" t="s">
        <v>1468</v>
      </c>
      <c r="D1388" s="59">
        <v>2015.12</v>
      </c>
      <c r="E1388" s="62" t="s">
        <v>1041</v>
      </c>
      <c r="F1388" s="63">
        <v>1601</v>
      </c>
      <c r="G1388" s="63">
        <v>3186</v>
      </c>
      <c r="H1388" s="64" t="s">
        <v>109</v>
      </c>
      <c r="I1388" s="65" t="s">
        <v>235</v>
      </c>
      <c r="J1388" s="67"/>
    </row>
    <row r="1389" spans="1:10" ht="27.75" customHeight="1" x14ac:dyDescent="0.2">
      <c r="A1389" s="22">
        <f t="shared" si="43"/>
        <v>1353</v>
      </c>
      <c r="B1389" s="59" t="s">
        <v>679</v>
      </c>
      <c r="C1389" s="59" t="s">
        <v>1468</v>
      </c>
      <c r="D1389" s="59">
        <v>2016.7</v>
      </c>
      <c r="E1389" s="62" t="s">
        <v>1011</v>
      </c>
      <c r="F1389" s="63">
        <v>2613</v>
      </c>
      <c r="G1389" s="63">
        <v>6699</v>
      </c>
      <c r="H1389" s="64" t="s">
        <v>680</v>
      </c>
      <c r="I1389" s="65" t="s">
        <v>235</v>
      </c>
      <c r="J1389" s="50" t="s">
        <v>2443</v>
      </c>
    </row>
    <row r="1390" spans="1:10" ht="27.75" customHeight="1" x14ac:dyDescent="0.2">
      <c r="A1390" s="22">
        <f t="shared" si="43"/>
        <v>1354</v>
      </c>
      <c r="B1390" s="59" t="s">
        <v>681</v>
      </c>
      <c r="C1390" s="59" t="s">
        <v>1468</v>
      </c>
      <c r="D1390" s="59">
        <v>2016.7</v>
      </c>
      <c r="E1390" s="62" t="s">
        <v>1012</v>
      </c>
      <c r="F1390" s="63">
        <v>4723</v>
      </c>
      <c r="G1390" s="63">
        <v>10008</v>
      </c>
      <c r="H1390" s="64" t="s">
        <v>109</v>
      </c>
      <c r="I1390" s="65" t="s">
        <v>235</v>
      </c>
      <c r="J1390" s="50"/>
    </row>
    <row r="1391" spans="1:10" ht="27.75" customHeight="1" x14ac:dyDescent="0.2">
      <c r="A1391" s="22">
        <f t="shared" si="43"/>
        <v>1355</v>
      </c>
      <c r="B1391" s="88" t="s">
        <v>1459</v>
      </c>
      <c r="C1391" s="59" t="s">
        <v>1468</v>
      </c>
      <c r="D1391" s="59">
        <v>2018.1</v>
      </c>
      <c r="E1391" s="62" t="s">
        <v>1465</v>
      </c>
      <c r="F1391" s="63">
        <v>5495</v>
      </c>
      <c r="G1391" s="63">
        <v>11529</v>
      </c>
      <c r="H1391" s="64" t="s">
        <v>180</v>
      </c>
      <c r="I1391" s="65" t="s">
        <v>235</v>
      </c>
      <c r="J1391" s="28"/>
    </row>
    <row r="1392" spans="1:10" ht="27.75" customHeight="1" x14ac:dyDescent="0.2">
      <c r="A1392" s="22">
        <f t="shared" si="43"/>
        <v>1356</v>
      </c>
      <c r="B1392" s="59" t="s">
        <v>1496</v>
      </c>
      <c r="C1392" s="59" t="s">
        <v>1468</v>
      </c>
      <c r="D1392" s="59">
        <v>2018.3</v>
      </c>
      <c r="E1392" s="62" t="s">
        <v>1505</v>
      </c>
      <c r="F1392" s="63">
        <v>1961</v>
      </c>
      <c r="G1392" s="63">
        <v>3596</v>
      </c>
      <c r="H1392" s="64" t="s">
        <v>6</v>
      </c>
      <c r="I1392" s="65" t="s">
        <v>188</v>
      </c>
      <c r="J1392" s="28" t="s">
        <v>2443</v>
      </c>
    </row>
    <row r="1393" spans="1:10" ht="27.75" customHeight="1" x14ac:dyDescent="0.2">
      <c r="A1393" s="22">
        <f t="shared" si="43"/>
        <v>1357</v>
      </c>
      <c r="B1393" s="59" t="s">
        <v>2260</v>
      </c>
      <c r="C1393" s="108" t="s">
        <v>1468</v>
      </c>
      <c r="D1393" s="59">
        <v>2019.7</v>
      </c>
      <c r="E1393" s="109" t="s">
        <v>1960</v>
      </c>
      <c r="F1393" s="63">
        <v>4634</v>
      </c>
      <c r="G1393" s="63">
        <v>11003</v>
      </c>
      <c r="H1393" s="111" t="s">
        <v>1905</v>
      </c>
      <c r="I1393" s="107" t="s">
        <v>146</v>
      </c>
      <c r="J1393" s="28" t="s">
        <v>2452</v>
      </c>
    </row>
    <row r="1394" spans="1:10" ht="27.75" customHeight="1" x14ac:dyDescent="0.2">
      <c r="A1394" s="22">
        <f t="shared" si="43"/>
        <v>1358</v>
      </c>
      <c r="B1394" s="59" t="s">
        <v>2264</v>
      </c>
      <c r="C1394" s="108" t="s">
        <v>1468</v>
      </c>
      <c r="D1394" s="59">
        <v>2019.9</v>
      </c>
      <c r="E1394" s="109" t="s">
        <v>2010</v>
      </c>
      <c r="F1394" s="63">
        <v>4103</v>
      </c>
      <c r="G1394" s="63">
        <v>8987</v>
      </c>
      <c r="H1394" s="111" t="s">
        <v>181</v>
      </c>
      <c r="I1394" s="107" t="s">
        <v>235</v>
      </c>
      <c r="J1394" s="28"/>
    </row>
    <row r="1395" spans="1:10" ht="27.75" customHeight="1" x14ac:dyDescent="0.2">
      <c r="A1395" s="22">
        <f t="shared" si="43"/>
        <v>1359</v>
      </c>
      <c r="B1395" s="59" t="s">
        <v>2265</v>
      </c>
      <c r="C1395" s="108" t="s">
        <v>1468</v>
      </c>
      <c r="D1395" s="60">
        <v>2019.1</v>
      </c>
      <c r="E1395" s="109" t="s">
        <v>2031</v>
      </c>
      <c r="F1395" s="63">
        <v>3904</v>
      </c>
      <c r="G1395" s="63">
        <v>11885</v>
      </c>
      <c r="H1395" s="111" t="s">
        <v>236</v>
      </c>
      <c r="I1395" s="107" t="s">
        <v>235</v>
      </c>
      <c r="J1395" s="50"/>
    </row>
    <row r="1396" spans="1:10" x14ac:dyDescent="0.2">
      <c r="A1396" s="22">
        <f t="shared" si="43"/>
        <v>1360</v>
      </c>
      <c r="B1396" s="52" t="s">
        <v>1353</v>
      </c>
      <c r="C1396" s="59" t="s">
        <v>2118</v>
      </c>
      <c r="D1396" s="52">
        <v>2012.6</v>
      </c>
      <c r="E1396" s="53" t="s">
        <v>1213</v>
      </c>
      <c r="F1396" s="54">
        <v>2417</v>
      </c>
      <c r="G1396" s="54">
        <v>3954</v>
      </c>
      <c r="H1396" s="55" t="s">
        <v>204</v>
      </c>
      <c r="I1396" s="56" t="s">
        <v>235</v>
      </c>
      <c r="J1396" s="28"/>
    </row>
    <row r="1397" spans="1:10" x14ac:dyDescent="0.2">
      <c r="A1397" s="22">
        <f t="shared" si="43"/>
        <v>1361</v>
      </c>
      <c r="B1397" s="59" t="s">
        <v>569</v>
      </c>
      <c r="C1397" s="59" t="s">
        <v>570</v>
      </c>
      <c r="D1397" s="59">
        <v>2015.7</v>
      </c>
      <c r="E1397" s="62" t="s">
        <v>1076</v>
      </c>
      <c r="F1397" s="63">
        <v>312</v>
      </c>
      <c r="G1397" s="63">
        <v>728</v>
      </c>
      <c r="H1397" s="64" t="s">
        <v>109</v>
      </c>
      <c r="I1397" s="65" t="s">
        <v>235</v>
      </c>
      <c r="J1397" s="28"/>
    </row>
    <row r="1398" spans="1:10" x14ac:dyDescent="0.2">
      <c r="A1398" s="22">
        <f t="shared" si="43"/>
        <v>1362</v>
      </c>
      <c r="B1398" s="59" t="s">
        <v>596</v>
      </c>
      <c r="C1398" s="59" t="s">
        <v>570</v>
      </c>
      <c r="D1398" s="60">
        <v>2015.1</v>
      </c>
      <c r="E1398" s="62" t="s">
        <v>1033</v>
      </c>
      <c r="F1398" s="63">
        <v>2161</v>
      </c>
      <c r="G1398" s="63">
        <v>3665</v>
      </c>
      <c r="H1398" s="64" t="s">
        <v>109</v>
      </c>
      <c r="I1398" s="65" t="s">
        <v>235</v>
      </c>
      <c r="J1398" s="28"/>
    </row>
    <row r="1399" spans="1:10" x14ac:dyDescent="0.2">
      <c r="A1399" s="22">
        <f t="shared" si="43"/>
        <v>1363</v>
      </c>
      <c r="B1399" s="59" t="s">
        <v>608</v>
      </c>
      <c r="C1399" s="59" t="s">
        <v>2172</v>
      </c>
      <c r="D1399" s="60">
        <v>2015.1</v>
      </c>
      <c r="E1399" s="62" t="s">
        <v>954</v>
      </c>
      <c r="F1399" s="63">
        <v>1617</v>
      </c>
      <c r="G1399" s="63">
        <v>2153</v>
      </c>
      <c r="H1399" s="64" t="s">
        <v>109</v>
      </c>
      <c r="I1399" s="65" t="s">
        <v>435</v>
      </c>
      <c r="J1399" s="28" t="s">
        <v>2441</v>
      </c>
    </row>
    <row r="1400" spans="1:10" x14ac:dyDescent="0.2">
      <c r="A1400" s="22">
        <f t="shared" si="43"/>
        <v>1364</v>
      </c>
      <c r="B1400" s="59" t="s">
        <v>754</v>
      </c>
      <c r="C1400" s="75" t="s">
        <v>570</v>
      </c>
      <c r="D1400" s="59">
        <v>2016.11</v>
      </c>
      <c r="E1400" s="62" t="s">
        <v>963</v>
      </c>
      <c r="F1400" s="76">
        <v>2066</v>
      </c>
      <c r="G1400" s="77">
        <v>3471</v>
      </c>
      <c r="H1400" s="64" t="s">
        <v>180</v>
      </c>
      <c r="I1400" s="79" t="s">
        <v>235</v>
      </c>
      <c r="J1400" s="28"/>
    </row>
    <row r="1401" spans="1:10" s="5" customFormat="1" ht="28.5" customHeight="1" x14ac:dyDescent="0.2">
      <c r="A1401" s="330" t="s">
        <v>2305</v>
      </c>
      <c r="B1401" s="331"/>
      <c r="C1401" s="331"/>
      <c r="D1401" s="331"/>
      <c r="E1401" s="331"/>
      <c r="F1401" s="331"/>
      <c r="G1401" s="331"/>
      <c r="H1401" s="331"/>
      <c r="I1401" s="331"/>
      <c r="J1401" s="332"/>
    </row>
    <row r="1402" spans="1:10" s="5" customFormat="1" ht="28.5" customHeight="1" x14ac:dyDescent="0.2">
      <c r="A1402" s="22">
        <f>ROW()-37</f>
        <v>1365</v>
      </c>
      <c r="B1402" s="89" t="s">
        <v>2230</v>
      </c>
      <c r="C1402" s="29" t="s">
        <v>2231</v>
      </c>
      <c r="D1402" s="29">
        <v>2017.8</v>
      </c>
      <c r="E1402" s="32" t="s">
        <v>877</v>
      </c>
      <c r="F1402" s="33">
        <v>155.68</v>
      </c>
      <c r="G1402" s="33">
        <v>307</v>
      </c>
      <c r="H1402" s="34" t="s">
        <v>6</v>
      </c>
      <c r="I1402" s="35" t="s">
        <v>235</v>
      </c>
      <c r="J1402" s="28"/>
    </row>
    <row r="1403" spans="1:10" s="2" customFormat="1" ht="28.5" customHeight="1" x14ac:dyDescent="0.2">
      <c r="A1403" s="330" t="s">
        <v>2289</v>
      </c>
      <c r="B1403" s="331"/>
      <c r="C1403" s="331"/>
      <c r="D1403" s="331"/>
      <c r="E1403" s="331"/>
      <c r="F1403" s="331"/>
      <c r="G1403" s="331"/>
      <c r="H1403" s="331"/>
      <c r="I1403" s="331"/>
      <c r="J1403" s="332"/>
    </row>
    <row r="1404" spans="1:10" s="2" customFormat="1" ht="28.5" customHeight="1" x14ac:dyDescent="0.2">
      <c r="A1404" s="22">
        <f>ROW()-38</f>
        <v>1366</v>
      </c>
      <c r="B1404" s="23" t="s">
        <v>3</v>
      </c>
      <c r="C1404" s="23" t="s">
        <v>2094</v>
      </c>
      <c r="D1404" s="23">
        <v>2005.9</v>
      </c>
      <c r="E1404" s="24" t="s">
        <v>1285</v>
      </c>
      <c r="F1404" s="25">
        <v>83</v>
      </c>
      <c r="G1404" s="25">
        <v>126</v>
      </c>
      <c r="H1404" s="30" t="s">
        <v>6</v>
      </c>
      <c r="I1404" s="27" t="s">
        <v>235</v>
      </c>
      <c r="J1404" s="28"/>
    </row>
    <row r="1405" spans="1:10" s="2" customFormat="1" ht="28.5" customHeight="1" x14ac:dyDescent="0.2">
      <c r="A1405" s="330" t="s">
        <v>2288</v>
      </c>
      <c r="B1405" s="331"/>
      <c r="C1405" s="331"/>
      <c r="D1405" s="331"/>
      <c r="E1405" s="331"/>
      <c r="F1405" s="331"/>
      <c r="G1405" s="331"/>
      <c r="H1405" s="331"/>
      <c r="I1405" s="331"/>
      <c r="J1405" s="332"/>
    </row>
    <row r="1406" spans="1:10" s="2" customFormat="1" ht="28.5" customHeight="1" x14ac:dyDescent="0.2">
      <c r="A1406" s="22">
        <f>ROW()-39</f>
        <v>1367</v>
      </c>
      <c r="B1406" s="29" t="s">
        <v>27</v>
      </c>
      <c r="C1406" s="29" t="s">
        <v>2268</v>
      </c>
      <c r="D1406" s="29">
        <v>2007.6</v>
      </c>
      <c r="E1406" s="32" t="s">
        <v>1288</v>
      </c>
      <c r="F1406" s="33">
        <v>186</v>
      </c>
      <c r="G1406" s="33">
        <v>145</v>
      </c>
      <c r="H1406" s="274" t="s">
        <v>6</v>
      </c>
      <c r="I1406" s="35" t="s">
        <v>1470</v>
      </c>
      <c r="J1406" s="28"/>
    </row>
    <row r="1407" spans="1:10" s="2" customFormat="1" ht="28.5" customHeight="1" x14ac:dyDescent="0.2">
      <c r="A1407" s="22">
        <f t="shared" ref="A1407:A1409" si="44">ROW()-39</f>
        <v>1368</v>
      </c>
      <c r="B1407" s="23" t="s">
        <v>277</v>
      </c>
      <c r="C1407" s="29" t="s">
        <v>2269</v>
      </c>
      <c r="D1407" s="29">
        <v>2011.9</v>
      </c>
      <c r="E1407" s="24" t="s">
        <v>1185</v>
      </c>
      <c r="F1407" s="25">
        <v>1063</v>
      </c>
      <c r="G1407" s="25">
        <v>1779</v>
      </c>
      <c r="H1407" s="30" t="s">
        <v>124</v>
      </c>
      <c r="I1407" s="27" t="s">
        <v>235</v>
      </c>
      <c r="J1407" s="28"/>
    </row>
    <row r="1408" spans="1:10" ht="28.5" customHeight="1" x14ac:dyDescent="0.2">
      <c r="A1408" s="22">
        <f t="shared" si="44"/>
        <v>1369</v>
      </c>
      <c r="B1408" s="29" t="s">
        <v>385</v>
      </c>
      <c r="C1408" s="29" t="s">
        <v>2268</v>
      </c>
      <c r="D1408" s="29">
        <v>2014.1</v>
      </c>
      <c r="E1408" s="57" t="s">
        <v>1111</v>
      </c>
      <c r="F1408" s="58">
        <v>1709</v>
      </c>
      <c r="G1408" s="25">
        <v>3039</v>
      </c>
      <c r="H1408" s="30" t="s">
        <v>109</v>
      </c>
      <c r="I1408" s="27" t="s">
        <v>235</v>
      </c>
      <c r="J1408" s="28"/>
    </row>
    <row r="1409" spans="1:223" s="2" customFormat="1" ht="28.2" customHeight="1" x14ac:dyDescent="0.2">
      <c r="A1409" s="22">
        <f t="shared" si="44"/>
        <v>1370</v>
      </c>
      <c r="B1409" s="29" t="s">
        <v>1965</v>
      </c>
      <c r="C1409" s="29" t="s">
        <v>2269</v>
      </c>
      <c r="D1409" s="29">
        <v>2019.7</v>
      </c>
      <c r="E1409" s="131" t="s">
        <v>1952</v>
      </c>
      <c r="F1409" s="33">
        <v>2070</v>
      </c>
      <c r="G1409" s="33">
        <v>4762</v>
      </c>
      <c r="H1409" s="102" t="s">
        <v>236</v>
      </c>
      <c r="I1409" s="103" t="s">
        <v>146</v>
      </c>
      <c r="J1409" s="28"/>
    </row>
    <row r="1410" spans="1:223" ht="28.5" customHeight="1" x14ac:dyDescent="0.2">
      <c r="A1410" s="330" t="s">
        <v>1507</v>
      </c>
      <c r="B1410" s="331"/>
      <c r="C1410" s="331"/>
      <c r="D1410" s="331"/>
      <c r="E1410" s="331"/>
      <c r="F1410" s="331"/>
      <c r="G1410" s="331"/>
      <c r="H1410" s="331"/>
      <c r="I1410" s="331"/>
      <c r="J1410" s="332"/>
      <c r="ED1410" s="3"/>
      <c r="EE1410" s="3"/>
      <c r="EF1410" s="3"/>
      <c r="EG1410" s="3"/>
      <c r="EH1410" s="3"/>
      <c r="EI1410" s="3"/>
      <c r="EJ1410" s="3"/>
      <c r="EK1410" s="3"/>
      <c r="EL1410" s="3"/>
      <c r="EM1410" s="3"/>
      <c r="EN1410" s="3"/>
      <c r="EO1410" s="3"/>
      <c r="EP1410" s="3"/>
      <c r="EQ1410" s="3"/>
      <c r="ER1410" s="3"/>
      <c r="ES1410" s="3"/>
      <c r="ET1410" s="3"/>
      <c r="EU1410" s="3"/>
      <c r="EV1410" s="3"/>
      <c r="EW1410" s="3"/>
      <c r="EX1410" s="3"/>
      <c r="EY1410" s="3"/>
      <c r="EZ1410" s="3"/>
      <c r="FA1410" s="3"/>
      <c r="FB1410" s="3"/>
      <c r="FC1410" s="3"/>
      <c r="FD1410" s="3"/>
      <c r="FE1410" s="3"/>
      <c r="FF1410" s="3"/>
      <c r="FG1410" s="3"/>
      <c r="FH1410" s="3"/>
      <c r="FI1410" s="3"/>
      <c r="FJ1410" s="3"/>
      <c r="FK1410" s="3"/>
      <c r="FL1410" s="3"/>
      <c r="FM1410" s="3"/>
      <c r="FN1410" s="3"/>
      <c r="FO1410" s="3"/>
      <c r="FP1410" s="3"/>
      <c r="FQ1410" s="3"/>
      <c r="FR1410" s="3"/>
      <c r="FS1410" s="3"/>
      <c r="FT1410" s="3"/>
      <c r="FU1410" s="3"/>
      <c r="FV1410" s="3"/>
      <c r="FW1410" s="3"/>
      <c r="FX1410" s="3"/>
      <c r="FY1410" s="3"/>
      <c r="FZ1410" s="3"/>
      <c r="GA1410" s="3"/>
      <c r="GB1410" s="3"/>
      <c r="GC1410" s="3"/>
      <c r="GD1410" s="3"/>
      <c r="GE1410" s="3"/>
    </row>
    <row r="1411" spans="1:223" s="5" customFormat="1" ht="28.5" customHeight="1" x14ac:dyDescent="0.2">
      <c r="A1411" s="22">
        <f>ROW()-40</f>
        <v>1371</v>
      </c>
      <c r="B1411" s="23" t="s">
        <v>289</v>
      </c>
      <c r="C1411" s="29" t="s">
        <v>1507</v>
      </c>
      <c r="D1411" s="29">
        <v>2012.1</v>
      </c>
      <c r="E1411" s="24" t="s">
        <v>1158</v>
      </c>
      <c r="F1411" s="25">
        <v>1709</v>
      </c>
      <c r="G1411" s="25">
        <v>4529</v>
      </c>
      <c r="H1411" s="30" t="s">
        <v>109</v>
      </c>
      <c r="I1411" s="27" t="s">
        <v>235</v>
      </c>
      <c r="J1411" s="28"/>
    </row>
    <row r="1412" spans="1:223" s="5" customFormat="1" ht="28.5" customHeight="1" x14ac:dyDescent="0.2">
      <c r="A1412" s="22">
        <f t="shared" ref="A1412:A1418" si="45">ROW()-40</f>
        <v>1372</v>
      </c>
      <c r="B1412" s="23" t="s">
        <v>295</v>
      </c>
      <c r="C1412" s="29" t="s">
        <v>1507</v>
      </c>
      <c r="D1412" s="23">
        <v>2012.8</v>
      </c>
      <c r="E1412" s="24" t="s">
        <v>1156</v>
      </c>
      <c r="F1412" s="25">
        <v>1622</v>
      </c>
      <c r="G1412" s="25">
        <v>2596</v>
      </c>
      <c r="H1412" s="30" t="s">
        <v>109</v>
      </c>
      <c r="I1412" s="27" t="s">
        <v>235</v>
      </c>
      <c r="J1412" s="50"/>
    </row>
    <row r="1413" spans="1:223" ht="28.5" customHeight="1" x14ac:dyDescent="0.2">
      <c r="A1413" s="22">
        <f t="shared" si="45"/>
        <v>1373</v>
      </c>
      <c r="B1413" s="23" t="s">
        <v>455</v>
      </c>
      <c r="C1413" s="29" t="s">
        <v>1507</v>
      </c>
      <c r="D1413" s="29">
        <v>2014.7</v>
      </c>
      <c r="E1413" s="24" t="s">
        <v>990</v>
      </c>
      <c r="F1413" s="25">
        <v>1055</v>
      </c>
      <c r="G1413" s="25">
        <v>2331</v>
      </c>
      <c r="H1413" s="30" t="s">
        <v>109</v>
      </c>
      <c r="I1413" s="27" t="s">
        <v>235</v>
      </c>
      <c r="J1413" s="28"/>
      <c r="ED1413" s="3"/>
      <c r="EE1413" s="3"/>
      <c r="EF1413" s="3"/>
      <c r="EG1413" s="3"/>
      <c r="EH1413" s="3"/>
      <c r="EI1413" s="3"/>
      <c r="EJ1413" s="3"/>
      <c r="EK1413" s="3"/>
      <c r="EL1413" s="3"/>
      <c r="EM1413" s="3"/>
      <c r="EN1413" s="3"/>
      <c r="EO1413" s="3"/>
      <c r="EP1413" s="3"/>
      <c r="EQ1413" s="3"/>
      <c r="ER1413" s="3"/>
      <c r="ES1413" s="3"/>
      <c r="ET1413" s="3"/>
      <c r="EU1413" s="3"/>
      <c r="EV1413" s="3"/>
      <c r="EW1413" s="3"/>
      <c r="EX1413" s="3"/>
      <c r="EY1413" s="3"/>
      <c r="EZ1413" s="3"/>
      <c r="FA1413" s="3"/>
      <c r="FB1413" s="3"/>
      <c r="FC1413" s="3"/>
      <c r="FD1413" s="3"/>
      <c r="FE1413" s="3"/>
      <c r="FF1413" s="3"/>
      <c r="FG1413" s="3"/>
      <c r="FH1413" s="3"/>
      <c r="FI1413" s="3"/>
      <c r="FJ1413" s="3"/>
      <c r="FK1413" s="3"/>
      <c r="FL1413" s="3"/>
      <c r="FM1413" s="3"/>
      <c r="FN1413" s="3"/>
      <c r="FO1413" s="3"/>
      <c r="FP1413" s="3"/>
      <c r="FQ1413" s="3"/>
      <c r="FR1413" s="3"/>
      <c r="FS1413" s="3"/>
      <c r="FT1413" s="3"/>
      <c r="FU1413" s="3"/>
      <c r="FV1413" s="3"/>
      <c r="FW1413" s="3"/>
      <c r="FX1413" s="3"/>
      <c r="FY1413" s="3"/>
      <c r="FZ1413" s="3"/>
      <c r="GA1413" s="3"/>
      <c r="GB1413" s="3"/>
      <c r="GC1413" s="3"/>
      <c r="GD1413" s="3"/>
      <c r="GE1413" s="3"/>
      <c r="GF1413" s="3"/>
      <c r="GG1413" s="3"/>
      <c r="GH1413" s="3"/>
      <c r="GI1413" s="3"/>
      <c r="GJ1413" s="3"/>
      <c r="GK1413" s="3"/>
      <c r="GL1413" s="3"/>
      <c r="GM1413" s="3"/>
      <c r="GN1413" s="3"/>
      <c r="GO1413" s="3"/>
      <c r="GP1413" s="3"/>
      <c r="GQ1413" s="3"/>
      <c r="GR1413" s="3"/>
      <c r="GS1413" s="3"/>
      <c r="GT1413" s="3"/>
      <c r="GU1413" s="3"/>
      <c r="GV1413" s="3"/>
      <c r="GW1413" s="3"/>
      <c r="GX1413" s="3"/>
      <c r="GY1413" s="3"/>
      <c r="GZ1413" s="3"/>
      <c r="HA1413" s="3"/>
      <c r="HB1413" s="3"/>
      <c r="HC1413" s="3"/>
      <c r="HD1413" s="3"/>
      <c r="HE1413" s="3"/>
      <c r="HF1413" s="3"/>
      <c r="HG1413" s="3"/>
      <c r="HH1413" s="3"/>
      <c r="HI1413" s="3"/>
      <c r="HJ1413" s="3"/>
      <c r="HK1413" s="3"/>
      <c r="HL1413" s="3"/>
      <c r="HM1413" s="3"/>
      <c r="HN1413" s="3"/>
      <c r="HO1413" s="3"/>
    </row>
    <row r="1414" spans="1:223" s="5" customFormat="1" ht="28.2" customHeight="1" x14ac:dyDescent="0.2">
      <c r="A1414" s="22">
        <f t="shared" si="45"/>
        <v>1374</v>
      </c>
      <c r="B1414" s="29" t="s">
        <v>2168</v>
      </c>
      <c r="C1414" s="29" t="s">
        <v>1507</v>
      </c>
      <c r="D1414" s="29">
        <v>2015.9</v>
      </c>
      <c r="E1414" s="32" t="s">
        <v>1028</v>
      </c>
      <c r="F1414" s="33">
        <v>957</v>
      </c>
      <c r="G1414" s="33">
        <v>1528</v>
      </c>
      <c r="H1414" s="34" t="s">
        <v>189</v>
      </c>
      <c r="I1414" s="35" t="s">
        <v>235</v>
      </c>
      <c r="J1414" s="61"/>
    </row>
    <row r="1415" spans="1:223" ht="28.2" customHeight="1" x14ac:dyDescent="0.2">
      <c r="A1415" s="22">
        <f t="shared" si="45"/>
        <v>1375</v>
      </c>
      <c r="B1415" s="29" t="s">
        <v>672</v>
      </c>
      <c r="C1415" s="29" t="s">
        <v>1507</v>
      </c>
      <c r="D1415" s="29">
        <v>2016.6</v>
      </c>
      <c r="E1415" s="32" t="s">
        <v>1006</v>
      </c>
      <c r="F1415" s="33">
        <v>1177</v>
      </c>
      <c r="G1415" s="33">
        <v>2834</v>
      </c>
      <c r="H1415" s="34" t="s">
        <v>109</v>
      </c>
      <c r="I1415" s="35" t="s">
        <v>235</v>
      </c>
      <c r="J1415" s="28"/>
      <c r="ED1415" s="3"/>
      <c r="EE1415" s="3"/>
      <c r="EF1415" s="3"/>
      <c r="EG1415" s="3"/>
      <c r="EH1415" s="3"/>
      <c r="EI1415" s="3"/>
      <c r="EJ1415" s="3"/>
      <c r="EK1415" s="3"/>
      <c r="EL1415" s="3"/>
      <c r="EM1415" s="3"/>
      <c r="EN1415" s="3"/>
      <c r="EO1415" s="3"/>
      <c r="EP1415" s="3"/>
      <c r="EQ1415" s="3"/>
      <c r="ER1415" s="3"/>
      <c r="ES1415" s="3"/>
      <c r="ET1415" s="3"/>
      <c r="EU1415" s="3"/>
      <c r="EV1415" s="3"/>
      <c r="EW1415" s="3"/>
      <c r="EX1415" s="3"/>
      <c r="EY1415" s="3"/>
      <c r="EZ1415" s="3"/>
      <c r="FA1415" s="3"/>
      <c r="FB1415" s="3"/>
      <c r="FC1415" s="3"/>
      <c r="FD1415" s="3"/>
      <c r="FE1415" s="3"/>
      <c r="FF1415" s="3"/>
      <c r="FG1415" s="3"/>
      <c r="FH1415" s="3"/>
      <c r="FI1415" s="3"/>
      <c r="FJ1415" s="3"/>
      <c r="FK1415" s="3"/>
      <c r="FL1415" s="3"/>
      <c r="FM1415" s="3"/>
      <c r="FN1415" s="3"/>
      <c r="FO1415" s="3"/>
      <c r="FP1415" s="3"/>
      <c r="FQ1415" s="3"/>
      <c r="FR1415" s="3"/>
      <c r="FS1415" s="3"/>
      <c r="FT1415" s="3"/>
      <c r="FU1415" s="3"/>
      <c r="FV1415" s="3"/>
      <c r="FW1415" s="3"/>
      <c r="FX1415" s="3"/>
      <c r="FY1415" s="3"/>
      <c r="FZ1415" s="3"/>
      <c r="GA1415" s="3"/>
      <c r="GB1415" s="3"/>
      <c r="GC1415" s="3"/>
      <c r="GD1415" s="3"/>
      <c r="GE1415" s="3"/>
      <c r="GU1415" s="3"/>
      <c r="GV1415" s="3"/>
      <c r="GW1415" s="3"/>
      <c r="GX1415" s="3"/>
      <c r="GY1415" s="3"/>
      <c r="GZ1415" s="3"/>
      <c r="HA1415" s="3"/>
      <c r="HB1415" s="3"/>
      <c r="HC1415" s="3"/>
      <c r="HD1415" s="3"/>
      <c r="HE1415" s="3"/>
      <c r="HF1415" s="3"/>
      <c r="HG1415" s="3"/>
      <c r="HH1415" s="3"/>
      <c r="HI1415" s="3"/>
      <c r="HJ1415" s="3"/>
      <c r="HK1415" s="3"/>
      <c r="HL1415" s="3"/>
      <c r="HM1415" s="3"/>
      <c r="HN1415" s="3"/>
      <c r="HO1415" s="3"/>
    </row>
    <row r="1416" spans="1:223" s="5" customFormat="1" ht="28.5" customHeight="1" x14ac:dyDescent="0.2">
      <c r="A1416" s="22">
        <f t="shared" si="45"/>
        <v>1376</v>
      </c>
      <c r="B1416" s="29" t="s">
        <v>1497</v>
      </c>
      <c r="C1416" s="29" t="s">
        <v>1507</v>
      </c>
      <c r="D1416" s="29">
        <v>2018.3</v>
      </c>
      <c r="E1416" s="32" t="s">
        <v>1508</v>
      </c>
      <c r="F1416" s="33">
        <v>1971</v>
      </c>
      <c r="G1416" s="33">
        <v>4621</v>
      </c>
      <c r="H1416" s="34" t="s">
        <v>6</v>
      </c>
      <c r="I1416" s="35" t="s">
        <v>188</v>
      </c>
      <c r="J1416" s="61"/>
    </row>
    <row r="1417" spans="1:223" s="5" customFormat="1" ht="28.5" customHeight="1" x14ac:dyDescent="0.2">
      <c r="A1417" s="22">
        <f t="shared" si="45"/>
        <v>1377</v>
      </c>
      <c r="B1417" s="29" t="s">
        <v>1743</v>
      </c>
      <c r="C1417" s="29" t="s">
        <v>1507</v>
      </c>
      <c r="D1417" s="29">
        <v>2018.11</v>
      </c>
      <c r="E1417" s="32" t="s">
        <v>1774</v>
      </c>
      <c r="F1417" s="101">
        <v>2138</v>
      </c>
      <c r="G1417" s="101">
        <v>4596</v>
      </c>
      <c r="H1417" s="102" t="s">
        <v>109</v>
      </c>
      <c r="I1417" s="103" t="s">
        <v>188</v>
      </c>
      <c r="J1417" s="61"/>
    </row>
    <row r="1418" spans="1:223" s="5" customFormat="1" ht="28.5" customHeight="1" x14ac:dyDescent="0.2">
      <c r="A1418" s="22">
        <f t="shared" si="45"/>
        <v>1378</v>
      </c>
      <c r="B1418" s="29" t="s">
        <v>2027</v>
      </c>
      <c r="C1418" s="29" t="s">
        <v>1507</v>
      </c>
      <c r="D1418" s="31">
        <v>2019.1</v>
      </c>
      <c r="E1418" s="131" t="s">
        <v>1840</v>
      </c>
      <c r="F1418" s="33">
        <v>1660</v>
      </c>
      <c r="G1418" s="33">
        <v>3186</v>
      </c>
      <c r="H1418" s="102" t="s">
        <v>181</v>
      </c>
      <c r="I1418" s="103" t="s">
        <v>235</v>
      </c>
      <c r="J1418" s="61"/>
    </row>
    <row r="1419" spans="1:223" ht="28.5" customHeight="1" x14ac:dyDescent="0.2">
      <c r="A1419" s="330" t="s">
        <v>2281</v>
      </c>
      <c r="B1419" s="331"/>
      <c r="C1419" s="331"/>
      <c r="D1419" s="331"/>
      <c r="E1419" s="331"/>
      <c r="F1419" s="331"/>
      <c r="G1419" s="331"/>
      <c r="H1419" s="331"/>
      <c r="I1419" s="331"/>
      <c r="J1419" s="332"/>
    </row>
    <row r="1420" spans="1:223" ht="28.5" customHeight="1" x14ac:dyDescent="0.2">
      <c r="A1420" s="22">
        <f>ROW()-41</f>
        <v>1379</v>
      </c>
      <c r="B1420" s="59" t="s">
        <v>301</v>
      </c>
      <c r="C1420" s="59" t="s">
        <v>257</v>
      </c>
      <c r="D1420" s="52">
        <v>2013.4</v>
      </c>
      <c r="E1420" s="53" t="s">
        <v>1175</v>
      </c>
      <c r="F1420" s="54">
        <v>2022</v>
      </c>
      <c r="G1420" s="54">
        <v>6006</v>
      </c>
      <c r="H1420" s="55" t="s">
        <v>109</v>
      </c>
      <c r="I1420" s="56" t="s">
        <v>235</v>
      </c>
      <c r="J1420" s="50"/>
    </row>
    <row r="1421" spans="1:223" ht="28.5" customHeight="1" x14ac:dyDescent="0.2">
      <c r="A1421" s="22">
        <f>ROW()-41</f>
        <v>1380</v>
      </c>
      <c r="B1421" s="59" t="s">
        <v>1863</v>
      </c>
      <c r="C1421" s="108" t="s">
        <v>257</v>
      </c>
      <c r="D1421" s="59">
        <v>2019.3</v>
      </c>
      <c r="E1421" s="109" t="s">
        <v>1882</v>
      </c>
      <c r="F1421" s="63">
        <v>747</v>
      </c>
      <c r="G1421" s="63">
        <v>2015</v>
      </c>
      <c r="H1421" s="111" t="s">
        <v>180</v>
      </c>
      <c r="I1421" s="107" t="s">
        <v>146</v>
      </c>
      <c r="J1421" s="50"/>
    </row>
    <row r="1422" spans="1:223" s="3" customFormat="1" ht="28.5" customHeight="1" x14ac:dyDescent="0.2">
      <c r="A1422" s="330" t="s">
        <v>2296</v>
      </c>
      <c r="B1422" s="331"/>
      <c r="C1422" s="331"/>
      <c r="D1422" s="331"/>
      <c r="E1422" s="331"/>
      <c r="F1422" s="331"/>
      <c r="G1422" s="331"/>
      <c r="H1422" s="331"/>
      <c r="I1422" s="331"/>
      <c r="J1422" s="332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  <c r="AB1422" s="10"/>
      <c r="AC1422" s="10"/>
      <c r="AD1422" s="10"/>
      <c r="AE1422" s="10"/>
      <c r="AF1422" s="10"/>
      <c r="AG1422" s="10"/>
      <c r="AH1422" s="10"/>
      <c r="AI1422" s="10"/>
      <c r="AJ1422" s="10"/>
      <c r="AK1422" s="10"/>
      <c r="AL1422" s="10"/>
      <c r="AM1422" s="10"/>
      <c r="AN1422" s="10"/>
      <c r="AO1422" s="10"/>
      <c r="AP1422" s="10"/>
      <c r="AQ1422" s="10"/>
      <c r="AR1422" s="10"/>
      <c r="AS1422" s="10"/>
      <c r="AT1422" s="10"/>
      <c r="AU1422" s="10"/>
      <c r="AV1422" s="10"/>
      <c r="AW1422" s="10"/>
      <c r="AX1422" s="10"/>
      <c r="AY1422" s="10"/>
      <c r="AZ1422" s="10"/>
      <c r="BA1422" s="10"/>
      <c r="BB1422" s="10"/>
      <c r="BC1422" s="10"/>
      <c r="BD1422" s="10"/>
      <c r="BE1422" s="10"/>
      <c r="BF1422" s="10"/>
      <c r="BG1422" s="10"/>
      <c r="BH1422" s="10"/>
      <c r="BI1422" s="10"/>
      <c r="BJ1422" s="10"/>
      <c r="BK1422" s="10"/>
      <c r="BL1422" s="10"/>
      <c r="BM1422" s="10"/>
      <c r="BN1422" s="10"/>
      <c r="BO1422" s="10"/>
      <c r="BP1422" s="10"/>
      <c r="BQ1422" s="10"/>
      <c r="BR1422" s="10"/>
      <c r="BS1422" s="10"/>
      <c r="BT1422" s="10"/>
      <c r="BU1422" s="10"/>
      <c r="BV1422" s="10"/>
      <c r="BW1422" s="10"/>
      <c r="BX1422" s="10"/>
      <c r="BY1422" s="10"/>
      <c r="BZ1422" s="10"/>
      <c r="CA1422" s="10"/>
      <c r="CB1422" s="10"/>
      <c r="CC1422" s="10"/>
      <c r="CD1422" s="10"/>
      <c r="CE1422" s="10"/>
      <c r="CF1422" s="10"/>
      <c r="CG1422" s="10"/>
      <c r="CH1422" s="10"/>
      <c r="CI1422" s="10"/>
      <c r="CJ1422" s="10"/>
      <c r="CK1422" s="10"/>
      <c r="CL1422" s="10"/>
      <c r="CM1422" s="10"/>
      <c r="CN1422" s="10"/>
      <c r="CO1422" s="10"/>
      <c r="CP1422" s="10"/>
      <c r="CQ1422" s="10"/>
      <c r="CR1422" s="10"/>
      <c r="CS1422" s="10"/>
      <c r="CT1422" s="10"/>
      <c r="CU1422" s="10"/>
      <c r="CV1422" s="10"/>
      <c r="CW1422" s="10"/>
      <c r="CX1422" s="10"/>
      <c r="CY1422" s="10"/>
      <c r="CZ1422" s="10"/>
      <c r="DA1422" s="10"/>
      <c r="DB1422" s="10"/>
      <c r="DC1422" s="10"/>
      <c r="DD1422" s="10"/>
      <c r="DE1422" s="10"/>
      <c r="DF1422" s="10"/>
      <c r="DG1422" s="10"/>
      <c r="DH1422" s="10"/>
      <c r="DI1422" s="10"/>
      <c r="DJ1422" s="10"/>
      <c r="DK1422" s="10"/>
      <c r="DL1422" s="10"/>
      <c r="DM1422" s="10"/>
      <c r="DN1422" s="10"/>
      <c r="DO1422" s="10"/>
      <c r="DP1422" s="10"/>
      <c r="DQ1422" s="10"/>
      <c r="DR1422" s="10"/>
      <c r="DS1422" s="10"/>
      <c r="DT1422" s="10"/>
      <c r="DU1422" s="10"/>
      <c r="DV1422" s="10"/>
      <c r="DW1422" s="10"/>
      <c r="DX1422" s="10"/>
      <c r="DY1422" s="10"/>
      <c r="DZ1422" s="10"/>
      <c r="EA1422" s="10"/>
      <c r="EB1422" s="10"/>
      <c r="EC1422" s="10"/>
      <c r="ED1422" s="10"/>
      <c r="EE1422" s="10"/>
      <c r="EF1422" s="10"/>
      <c r="EG1422" s="10"/>
      <c r="EH1422" s="10"/>
      <c r="EI1422" s="10"/>
      <c r="EJ1422" s="10"/>
      <c r="EK1422" s="10"/>
      <c r="EL1422" s="10"/>
      <c r="EM1422" s="10"/>
      <c r="EN1422" s="10"/>
      <c r="EO1422" s="10"/>
      <c r="EP1422" s="10"/>
      <c r="EQ1422" s="10"/>
      <c r="ER1422" s="10"/>
      <c r="ES1422" s="10"/>
      <c r="ET1422" s="10"/>
      <c r="EU1422" s="10"/>
      <c r="EV1422" s="10"/>
      <c r="EW1422" s="10"/>
      <c r="EX1422" s="10"/>
      <c r="EY1422" s="10"/>
      <c r="EZ1422" s="10"/>
      <c r="FA1422" s="10"/>
      <c r="FB1422" s="10"/>
      <c r="FC1422" s="10"/>
      <c r="FD1422" s="10"/>
      <c r="FE1422" s="10"/>
      <c r="FF1422" s="10"/>
      <c r="FG1422" s="10"/>
      <c r="FH1422" s="10"/>
      <c r="FI1422" s="10"/>
      <c r="FJ1422" s="10"/>
      <c r="FK1422" s="10"/>
      <c r="FL1422" s="10"/>
      <c r="FM1422" s="10"/>
      <c r="FN1422" s="10"/>
      <c r="FO1422" s="10"/>
      <c r="FP1422" s="10"/>
      <c r="FQ1422" s="10"/>
      <c r="FR1422" s="10"/>
      <c r="FS1422" s="10"/>
      <c r="FT1422" s="10"/>
      <c r="FU1422" s="10"/>
      <c r="FV1422" s="10"/>
      <c r="FW1422" s="10"/>
      <c r="FX1422" s="10"/>
      <c r="FY1422" s="10"/>
      <c r="FZ1422" s="10"/>
      <c r="GA1422" s="10"/>
      <c r="GB1422" s="10"/>
      <c r="GC1422" s="10"/>
      <c r="GD1422" s="10"/>
      <c r="GE1422" s="10"/>
      <c r="GF1422" s="10"/>
      <c r="GG1422" s="10"/>
      <c r="GH1422" s="10"/>
      <c r="GI1422" s="10"/>
      <c r="GJ1422" s="10"/>
      <c r="GK1422" s="10"/>
      <c r="GL1422" s="10"/>
      <c r="GM1422" s="10"/>
      <c r="GN1422" s="10"/>
      <c r="GO1422" s="10"/>
      <c r="GP1422" s="10"/>
      <c r="GQ1422" s="10"/>
      <c r="GR1422" s="10"/>
      <c r="GS1422" s="10"/>
      <c r="GT1422" s="10"/>
      <c r="GU1422" s="10"/>
      <c r="GV1422" s="10"/>
      <c r="GW1422" s="10"/>
      <c r="GX1422" s="10"/>
      <c r="GY1422" s="10"/>
      <c r="GZ1422" s="10"/>
      <c r="HA1422" s="10"/>
      <c r="HB1422" s="10"/>
      <c r="HC1422" s="10"/>
      <c r="HD1422" s="10"/>
      <c r="HE1422" s="10"/>
      <c r="HF1422" s="10"/>
      <c r="HG1422" s="10"/>
      <c r="HH1422" s="10"/>
      <c r="HI1422" s="10"/>
      <c r="HJ1422" s="10"/>
      <c r="HK1422" s="10"/>
      <c r="HL1422" s="10"/>
      <c r="HM1422" s="10"/>
      <c r="HN1422" s="10"/>
      <c r="HO1422" s="10"/>
    </row>
    <row r="1423" spans="1:223" s="3" customFormat="1" ht="28.5" customHeight="1" x14ac:dyDescent="0.2">
      <c r="A1423" s="22">
        <f>ROW()-42</f>
        <v>1381</v>
      </c>
      <c r="B1423" s="29" t="s">
        <v>1346</v>
      </c>
      <c r="C1423" s="29" t="s">
        <v>2214</v>
      </c>
      <c r="D1423" s="29">
        <v>2017.3</v>
      </c>
      <c r="E1423" s="32" t="s">
        <v>945</v>
      </c>
      <c r="F1423" s="33">
        <v>857</v>
      </c>
      <c r="G1423" s="33">
        <v>1683</v>
      </c>
      <c r="H1423" s="74" t="s">
        <v>189</v>
      </c>
      <c r="I1423" s="73" t="s">
        <v>235</v>
      </c>
      <c r="J1423" s="28"/>
      <c r="K1423" s="10"/>
      <c r="L1423" s="10"/>
      <c r="M1423" s="10"/>
      <c r="N1423" s="10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  <c r="AB1423" s="10"/>
      <c r="AC1423" s="10"/>
      <c r="AD1423" s="10"/>
      <c r="AE1423" s="10"/>
      <c r="AF1423" s="10"/>
      <c r="AG1423" s="10"/>
      <c r="AH1423" s="10"/>
      <c r="AI1423" s="10"/>
      <c r="AJ1423" s="10"/>
      <c r="AK1423" s="10"/>
      <c r="AL1423" s="10"/>
      <c r="AM1423" s="10"/>
      <c r="AN1423" s="10"/>
      <c r="AO1423" s="10"/>
      <c r="AP1423" s="10"/>
      <c r="AQ1423" s="10"/>
      <c r="AR1423" s="10"/>
      <c r="AS1423" s="10"/>
      <c r="AT1423" s="10"/>
      <c r="AU1423" s="10"/>
      <c r="AV1423" s="10"/>
      <c r="AW1423" s="10"/>
      <c r="AX1423" s="10"/>
      <c r="AY1423" s="10"/>
      <c r="AZ1423" s="10"/>
      <c r="BA1423" s="10"/>
      <c r="BB1423" s="10"/>
      <c r="BC1423" s="10"/>
      <c r="BD1423" s="10"/>
      <c r="BE1423" s="10"/>
      <c r="BF1423" s="10"/>
      <c r="BG1423" s="10"/>
      <c r="BH1423" s="10"/>
      <c r="BI1423" s="10"/>
      <c r="BJ1423" s="10"/>
      <c r="BK1423" s="10"/>
      <c r="BL1423" s="10"/>
      <c r="BM1423" s="10"/>
      <c r="BN1423" s="10"/>
      <c r="BO1423" s="10"/>
      <c r="BP1423" s="10"/>
      <c r="BQ1423" s="10"/>
      <c r="BR1423" s="10"/>
      <c r="BS1423" s="10"/>
      <c r="BT1423" s="10"/>
      <c r="BU1423" s="10"/>
      <c r="BV1423" s="10"/>
      <c r="BW1423" s="10"/>
      <c r="BX1423" s="10"/>
      <c r="BY1423" s="10"/>
      <c r="BZ1423" s="10"/>
      <c r="CA1423" s="10"/>
      <c r="CB1423" s="10"/>
      <c r="CC1423" s="10"/>
      <c r="CD1423" s="10"/>
      <c r="CE1423" s="10"/>
      <c r="CF1423" s="10"/>
      <c r="CG1423" s="10"/>
      <c r="CH1423" s="10"/>
      <c r="CI1423" s="10"/>
      <c r="CJ1423" s="10"/>
      <c r="CK1423" s="10"/>
      <c r="CL1423" s="10"/>
      <c r="CM1423" s="10"/>
      <c r="CN1423" s="10"/>
      <c r="CO1423" s="10"/>
      <c r="CP1423" s="10"/>
      <c r="CQ1423" s="10"/>
      <c r="CR1423" s="10"/>
      <c r="CS1423" s="10"/>
      <c r="CT1423" s="10"/>
      <c r="CU1423" s="10"/>
      <c r="CV1423" s="10"/>
      <c r="CW1423" s="10"/>
      <c r="CX1423" s="10"/>
      <c r="CY1423" s="10"/>
      <c r="CZ1423" s="10"/>
      <c r="DA1423" s="10"/>
      <c r="DB1423" s="10"/>
      <c r="DC1423" s="10"/>
      <c r="DD1423" s="10"/>
      <c r="DE1423" s="10"/>
      <c r="DF1423" s="10"/>
      <c r="DG1423" s="10"/>
      <c r="DH1423" s="10"/>
      <c r="DI1423" s="10"/>
      <c r="DJ1423" s="10"/>
      <c r="DK1423" s="10"/>
      <c r="DL1423" s="10"/>
      <c r="DM1423" s="10"/>
      <c r="DN1423" s="10"/>
      <c r="DO1423" s="10"/>
      <c r="DP1423" s="10"/>
      <c r="DQ1423" s="10"/>
      <c r="DR1423" s="10"/>
      <c r="DS1423" s="10"/>
      <c r="DT1423" s="10"/>
      <c r="DU1423" s="10"/>
      <c r="DV1423" s="10"/>
      <c r="DW1423" s="10"/>
      <c r="DX1423" s="10"/>
      <c r="DY1423" s="10"/>
      <c r="DZ1423" s="10"/>
      <c r="EA1423" s="10"/>
      <c r="EB1423" s="10"/>
      <c r="EC1423" s="10"/>
      <c r="ED1423" s="10"/>
      <c r="EE1423" s="10"/>
      <c r="EF1423" s="10"/>
      <c r="EG1423" s="10"/>
      <c r="EH1423" s="10"/>
      <c r="EI1423" s="10"/>
      <c r="EJ1423" s="10"/>
      <c r="EK1423" s="10"/>
      <c r="EL1423" s="10"/>
      <c r="EM1423" s="10"/>
      <c r="EN1423" s="10"/>
      <c r="EO1423" s="10"/>
      <c r="EP1423" s="10"/>
      <c r="EQ1423" s="10"/>
      <c r="ER1423" s="10"/>
      <c r="ES1423" s="10"/>
      <c r="ET1423" s="10"/>
      <c r="EU1423" s="10"/>
      <c r="EV1423" s="10"/>
      <c r="EW1423" s="10"/>
      <c r="EX1423" s="10"/>
      <c r="EY1423" s="10"/>
      <c r="EZ1423" s="10"/>
      <c r="FA1423" s="10"/>
      <c r="FB1423" s="10"/>
      <c r="FC1423" s="10"/>
      <c r="FD1423" s="10"/>
      <c r="FE1423" s="10"/>
      <c r="FF1423" s="10"/>
      <c r="FG1423" s="10"/>
      <c r="FH1423" s="10"/>
      <c r="FI1423" s="10"/>
      <c r="FJ1423" s="10"/>
      <c r="FK1423" s="10"/>
      <c r="FL1423" s="10"/>
      <c r="FM1423" s="10"/>
      <c r="FN1423" s="10"/>
      <c r="FO1423" s="10"/>
      <c r="FP1423" s="10"/>
      <c r="FQ1423" s="10"/>
      <c r="FR1423" s="10"/>
      <c r="FS1423" s="10"/>
      <c r="FT1423" s="10"/>
      <c r="FU1423" s="10"/>
      <c r="FV1423" s="10"/>
      <c r="FW1423" s="10"/>
      <c r="FX1423" s="10"/>
      <c r="FY1423" s="10"/>
      <c r="FZ1423" s="10"/>
      <c r="GA1423" s="10"/>
      <c r="GB1423" s="10"/>
      <c r="GC1423" s="10"/>
      <c r="GD1423" s="10"/>
      <c r="GE1423" s="10"/>
      <c r="GF1423" s="10"/>
      <c r="GG1423" s="10"/>
      <c r="GH1423" s="10"/>
      <c r="GI1423" s="10"/>
      <c r="GJ1423" s="10"/>
      <c r="GK1423" s="10"/>
      <c r="GL1423" s="10"/>
      <c r="GM1423" s="10"/>
      <c r="GN1423" s="10"/>
      <c r="GO1423" s="10"/>
      <c r="GP1423" s="10"/>
      <c r="GQ1423" s="10"/>
      <c r="GR1423" s="10"/>
      <c r="GS1423" s="10"/>
      <c r="GT1423" s="10"/>
      <c r="GU1423" s="10"/>
      <c r="GV1423" s="10"/>
      <c r="GW1423" s="10"/>
      <c r="GX1423" s="10"/>
      <c r="GY1423" s="10"/>
      <c r="GZ1423" s="10"/>
      <c r="HA1423" s="10"/>
      <c r="HB1423" s="10"/>
      <c r="HC1423" s="10"/>
      <c r="HD1423" s="10"/>
      <c r="HE1423" s="10"/>
      <c r="HF1423" s="10"/>
      <c r="HG1423" s="10"/>
      <c r="HH1423" s="10"/>
      <c r="HI1423" s="10"/>
      <c r="HJ1423" s="10"/>
      <c r="HK1423" s="10"/>
      <c r="HL1423" s="10"/>
      <c r="HM1423" s="10"/>
      <c r="HN1423" s="10"/>
      <c r="HO1423" s="10"/>
    </row>
    <row r="1424" spans="1:223" ht="27.75" customHeight="1" x14ac:dyDescent="0.2">
      <c r="A1424" s="330" t="s">
        <v>2304</v>
      </c>
      <c r="B1424" s="331"/>
      <c r="C1424" s="331"/>
      <c r="D1424" s="331"/>
      <c r="E1424" s="331"/>
      <c r="F1424" s="331"/>
      <c r="G1424" s="331"/>
      <c r="H1424" s="331"/>
      <c r="I1424" s="331"/>
      <c r="J1424" s="332"/>
    </row>
    <row r="1425" spans="1:10" ht="27.75" customHeight="1" x14ac:dyDescent="0.2">
      <c r="A1425" s="22">
        <f>ROW()-43</f>
        <v>1382</v>
      </c>
      <c r="B1425" s="59" t="s">
        <v>742</v>
      </c>
      <c r="C1425" s="94" t="s">
        <v>1619</v>
      </c>
      <c r="D1425" s="60">
        <v>2016.1</v>
      </c>
      <c r="E1425" s="62" t="s">
        <v>987</v>
      </c>
      <c r="F1425" s="63">
        <v>334</v>
      </c>
      <c r="G1425" s="63">
        <v>682</v>
      </c>
      <c r="H1425" s="64" t="s">
        <v>108</v>
      </c>
      <c r="I1425" s="65" t="s">
        <v>235</v>
      </c>
      <c r="J1425" s="28"/>
    </row>
    <row r="1426" spans="1:10" s="5" customFormat="1" ht="28.5" customHeight="1" x14ac:dyDescent="0.2">
      <c r="A1426" s="22">
        <f t="shared" ref="A1426:A1427" si="46">ROW()-43</f>
        <v>1383</v>
      </c>
      <c r="B1426" s="29" t="s">
        <v>1387</v>
      </c>
      <c r="C1426" s="29" t="s">
        <v>2212</v>
      </c>
      <c r="D1426" s="29">
        <v>2017.3</v>
      </c>
      <c r="E1426" s="32" t="s">
        <v>954</v>
      </c>
      <c r="F1426" s="33">
        <v>293</v>
      </c>
      <c r="G1426" s="33">
        <v>626</v>
      </c>
      <c r="H1426" s="34" t="s">
        <v>264</v>
      </c>
      <c r="I1426" s="73" t="s">
        <v>235</v>
      </c>
      <c r="J1426" s="28"/>
    </row>
    <row r="1427" spans="1:10" ht="27.75" customHeight="1" x14ac:dyDescent="0.2">
      <c r="A1427" s="22">
        <f t="shared" si="46"/>
        <v>1384</v>
      </c>
      <c r="B1427" s="94" t="s">
        <v>1604</v>
      </c>
      <c r="C1427" s="94" t="s">
        <v>1619</v>
      </c>
      <c r="D1427" s="94">
        <v>2018.7</v>
      </c>
      <c r="E1427" s="95" t="s">
        <v>1620</v>
      </c>
      <c r="F1427" s="96">
        <v>320</v>
      </c>
      <c r="G1427" s="96">
        <v>787</v>
      </c>
      <c r="H1427" s="97" t="s">
        <v>1621</v>
      </c>
      <c r="I1427" s="98" t="s">
        <v>188</v>
      </c>
      <c r="J1427" s="50"/>
    </row>
    <row r="1428" spans="1:10" s="4" customFormat="1" ht="28.5" customHeight="1" x14ac:dyDescent="0.2">
      <c r="A1428" s="330" t="s">
        <v>2315</v>
      </c>
      <c r="B1428" s="331"/>
      <c r="C1428" s="331"/>
      <c r="D1428" s="331"/>
      <c r="E1428" s="331"/>
      <c r="F1428" s="331"/>
      <c r="G1428" s="331"/>
      <c r="H1428" s="331"/>
      <c r="I1428" s="331"/>
      <c r="J1428" s="332"/>
    </row>
    <row r="1429" spans="1:10" s="4" customFormat="1" ht="28.5" customHeight="1" x14ac:dyDescent="0.2">
      <c r="A1429" s="22">
        <f>ROW()-44</f>
        <v>1385</v>
      </c>
      <c r="B1429" s="23" t="s">
        <v>285</v>
      </c>
      <c r="C1429" s="29" t="s">
        <v>2113</v>
      </c>
      <c r="D1429" s="29">
        <v>2011.11</v>
      </c>
      <c r="E1429" s="24" t="s">
        <v>1192</v>
      </c>
      <c r="F1429" s="25">
        <v>124</v>
      </c>
      <c r="G1429" s="25">
        <v>222</v>
      </c>
      <c r="H1429" s="30" t="s">
        <v>109</v>
      </c>
      <c r="I1429" s="27" t="s">
        <v>235</v>
      </c>
      <c r="J1429" s="28"/>
    </row>
    <row r="1430" spans="1:10" s="4" customFormat="1" ht="28.5" customHeight="1" x14ac:dyDescent="0.2">
      <c r="A1430" s="22">
        <f t="shared" ref="A1430:A1440" si="47">ROW()-44</f>
        <v>1386</v>
      </c>
      <c r="B1430" s="23" t="s">
        <v>286</v>
      </c>
      <c r="C1430" s="29" t="s">
        <v>2113</v>
      </c>
      <c r="D1430" s="29">
        <v>2011.12</v>
      </c>
      <c r="E1430" s="24" t="s">
        <v>1193</v>
      </c>
      <c r="F1430" s="25">
        <v>120</v>
      </c>
      <c r="G1430" s="25">
        <v>210</v>
      </c>
      <c r="H1430" s="30" t="s">
        <v>109</v>
      </c>
      <c r="I1430" s="27" t="s">
        <v>235</v>
      </c>
      <c r="J1430" s="49"/>
    </row>
    <row r="1431" spans="1:10" s="4" customFormat="1" ht="28.5" customHeight="1" x14ac:dyDescent="0.2">
      <c r="A1431" s="22">
        <f t="shared" si="47"/>
        <v>1387</v>
      </c>
      <c r="B1431" s="23" t="s">
        <v>190</v>
      </c>
      <c r="C1431" s="29" t="s">
        <v>2113</v>
      </c>
      <c r="D1431" s="29">
        <v>2011.12</v>
      </c>
      <c r="E1431" s="24" t="s">
        <v>1194</v>
      </c>
      <c r="F1431" s="25">
        <v>119</v>
      </c>
      <c r="G1431" s="25">
        <v>218</v>
      </c>
      <c r="H1431" s="30" t="s">
        <v>109</v>
      </c>
      <c r="I1431" s="27" t="s">
        <v>235</v>
      </c>
      <c r="J1431" s="28"/>
    </row>
    <row r="1432" spans="1:10" s="4" customFormat="1" ht="28.5" customHeight="1" x14ac:dyDescent="0.2">
      <c r="A1432" s="22">
        <f t="shared" si="47"/>
        <v>1388</v>
      </c>
      <c r="B1432" s="23" t="s">
        <v>458</v>
      </c>
      <c r="C1432" s="29" t="s">
        <v>2113</v>
      </c>
      <c r="D1432" s="29">
        <v>2011.12</v>
      </c>
      <c r="E1432" s="24" t="s">
        <v>1195</v>
      </c>
      <c r="F1432" s="25">
        <v>227</v>
      </c>
      <c r="G1432" s="25">
        <v>212</v>
      </c>
      <c r="H1432" s="30" t="s">
        <v>109</v>
      </c>
      <c r="I1432" s="27" t="s">
        <v>235</v>
      </c>
      <c r="J1432" s="28"/>
    </row>
    <row r="1433" spans="1:10" s="4" customFormat="1" ht="28.5" customHeight="1" x14ac:dyDescent="0.2">
      <c r="A1433" s="22">
        <f t="shared" si="47"/>
        <v>1389</v>
      </c>
      <c r="B1433" s="23" t="s">
        <v>459</v>
      </c>
      <c r="C1433" s="29" t="s">
        <v>2113</v>
      </c>
      <c r="D1433" s="29">
        <v>2011.12</v>
      </c>
      <c r="E1433" s="24" t="s">
        <v>1196</v>
      </c>
      <c r="F1433" s="25">
        <v>159</v>
      </c>
      <c r="G1433" s="25">
        <v>235</v>
      </c>
      <c r="H1433" s="30" t="s">
        <v>109</v>
      </c>
      <c r="I1433" s="27" t="s">
        <v>235</v>
      </c>
      <c r="J1433" s="28"/>
    </row>
    <row r="1434" spans="1:10" s="4" customFormat="1" ht="28.5" customHeight="1" x14ac:dyDescent="0.2">
      <c r="A1434" s="22">
        <f t="shared" si="47"/>
        <v>1390</v>
      </c>
      <c r="B1434" s="23" t="s">
        <v>345</v>
      </c>
      <c r="C1434" s="29" t="s">
        <v>2113</v>
      </c>
      <c r="D1434" s="29">
        <v>2012.4</v>
      </c>
      <c r="E1434" s="24" t="s">
        <v>1207</v>
      </c>
      <c r="F1434" s="25">
        <v>272</v>
      </c>
      <c r="G1434" s="25">
        <v>207</v>
      </c>
      <c r="H1434" s="30" t="s">
        <v>109</v>
      </c>
      <c r="I1434" s="27" t="s">
        <v>235</v>
      </c>
      <c r="J1434" s="28"/>
    </row>
    <row r="1435" spans="1:10" s="4" customFormat="1" ht="28.2" customHeight="1" x14ac:dyDescent="0.2">
      <c r="A1435" s="22">
        <f t="shared" si="47"/>
        <v>1391</v>
      </c>
      <c r="B1435" s="29" t="s">
        <v>247</v>
      </c>
      <c r="C1435" s="29" t="s">
        <v>2113</v>
      </c>
      <c r="D1435" s="23">
        <v>2013.1</v>
      </c>
      <c r="E1435" s="24" t="s">
        <v>1292</v>
      </c>
      <c r="F1435" s="25">
        <v>186</v>
      </c>
      <c r="G1435" s="25">
        <v>215</v>
      </c>
      <c r="H1435" s="30" t="s">
        <v>109</v>
      </c>
      <c r="I1435" s="27" t="s">
        <v>235</v>
      </c>
      <c r="J1435" s="28"/>
    </row>
    <row r="1436" spans="1:10" s="4" customFormat="1" ht="28.2" customHeight="1" x14ac:dyDescent="0.2">
      <c r="A1436" s="22">
        <f t="shared" si="47"/>
        <v>1392</v>
      </c>
      <c r="B1436" s="37" t="s">
        <v>433</v>
      </c>
      <c r="C1436" s="37" t="s">
        <v>2113</v>
      </c>
      <c r="D1436" s="36">
        <v>2014.4</v>
      </c>
      <c r="E1436" s="38" t="s">
        <v>1123</v>
      </c>
      <c r="F1436" s="39">
        <v>44</v>
      </c>
      <c r="G1436" s="39">
        <v>56</v>
      </c>
      <c r="H1436" s="40" t="s">
        <v>180</v>
      </c>
      <c r="I1436" s="41" t="s">
        <v>235</v>
      </c>
      <c r="J1436" s="28"/>
    </row>
    <row r="1437" spans="1:10" s="4" customFormat="1" ht="28.5" customHeight="1" x14ac:dyDescent="0.2">
      <c r="A1437" s="327" t="s">
        <v>2503</v>
      </c>
      <c r="B1437" s="328"/>
      <c r="C1437" s="328"/>
      <c r="D1437" s="328"/>
      <c r="E1437" s="328"/>
      <c r="F1437" s="328"/>
      <c r="G1437" s="328"/>
      <c r="H1437" s="328"/>
      <c r="I1437" s="328"/>
      <c r="J1437" s="329"/>
    </row>
    <row r="1438" spans="1:10" s="4" customFormat="1" ht="28.2" customHeight="1" x14ac:dyDescent="0.2">
      <c r="A1438" s="352">
        <f>ROW()-45</f>
        <v>1393</v>
      </c>
      <c r="B1438" s="52" t="s">
        <v>2504</v>
      </c>
      <c r="C1438" s="52" t="s">
        <v>2502</v>
      </c>
      <c r="D1438" s="52" t="s">
        <v>2484</v>
      </c>
      <c r="E1438" s="53" t="s">
        <v>2505</v>
      </c>
      <c r="F1438" s="54">
        <v>607</v>
      </c>
      <c r="G1438" s="54">
        <v>1383</v>
      </c>
      <c r="H1438" s="55" t="s">
        <v>181</v>
      </c>
      <c r="I1438" s="201" t="s">
        <v>235</v>
      </c>
      <c r="J1438" s="28"/>
    </row>
    <row r="1439" spans="1:10" s="4" customFormat="1" ht="28.5" customHeight="1" x14ac:dyDescent="0.2">
      <c r="A1439" s="327" t="s">
        <v>2478</v>
      </c>
      <c r="B1439" s="328"/>
      <c r="C1439" s="328"/>
      <c r="D1439" s="328"/>
      <c r="E1439" s="328"/>
      <c r="F1439" s="328"/>
      <c r="G1439" s="328"/>
      <c r="H1439" s="328"/>
      <c r="I1439" s="328"/>
      <c r="J1439" s="329"/>
    </row>
    <row r="1440" spans="1:10" s="4" customFormat="1" ht="28.2" customHeight="1" x14ac:dyDescent="0.2">
      <c r="A1440" s="352">
        <f>ROW()-46</f>
        <v>1394</v>
      </c>
      <c r="B1440" s="259" t="s">
        <v>2479</v>
      </c>
      <c r="C1440" s="259" t="s">
        <v>2477</v>
      </c>
      <c r="D1440" s="259">
        <v>2020.9</v>
      </c>
      <c r="E1440" s="293" t="s">
        <v>2480</v>
      </c>
      <c r="F1440" s="261">
        <v>5472</v>
      </c>
      <c r="G1440" s="261">
        <v>14224</v>
      </c>
      <c r="H1440" s="262" t="s">
        <v>1817</v>
      </c>
      <c r="I1440" s="263" t="s">
        <v>1817</v>
      </c>
      <c r="J1440" s="52"/>
    </row>
    <row r="1441" spans="1:10" s="4" customFormat="1" ht="28.2" customHeight="1" thickBot="1" x14ac:dyDescent="0.25">
      <c r="A1441" s="351">
        <f>ROW()-46</f>
        <v>1395</v>
      </c>
      <c r="B1441" s="52" t="s">
        <v>2497</v>
      </c>
      <c r="C1441" s="52" t="s">
        <v>2477</v>
      </c>
      <c r="D1441" s="52" t="s">
        <v>2484</v>
      </c>
      <c r="E1441" s="53" t="s">
        <v>2498</v>
      </c>
      <c r="F1441" s="54">
        <v>308</v>
      </c>
      <c r="G1441" s="54">
        <v>553</v>
      </c>
      <c r="H1441" s="55" t="s">
        <v>181</v>
      </c>
      <c r="I1441" s="201" t="s">
        <v>235</v>
      </c>
      <c r="J1441" s="28" t="s">
        <v>2443</v>
      </c>
    </row>
    <row r="1442" spans="1:10" x14ac:dyDescent="0.2">
      <c r="J1442" s="158"/>
    </row>
  </sheetData>
  <autoFilter ref="C1:C1441"/>
  <sortState ref="B5:J1312">
    <sortCondition ref="C5:C1312"/>
  </sortState>
  <mergeCells count="51">
    <mergeCell ref="A1437:J1437"/>
    <mergeCell ref="A715:J715"/>
    <mergeCell ref="A702:J702"/>
    <mergeCell ref="A696:J696"/>
    <mergeCell ref="A2:E2"/>
    <mergeCell ref="A3:A4"/>
    <mergeCell ref="B3:B4"/>
    <mergeCell ref="C3:C4"/>
    <mergeCell ref="D3:D4"/>
    <mergeCell ref="E3:E4"/>
    <mergeCell ref="H3:H4"/>
    <mergeCell ref="I3:I4"/>
    <mergeCell ref="J3:J4"/>
    <mergeCell ref="A660:J660"/>
    <mergeCell ref="A620:J620"/>
    <mergeCell ref="A616:J616"/>
    <mergeCell ref="A609:J609"/>
    <mergeCell ref="A1020:J1020"/>
    <mergeCell ref="A969:J969"/>
    <mergeCell ref="A954:J954"/>
    <mergeCell ref="A768:J768"/>
    <mergeCell ref="A721:J721"/>
    <mergeCell ref="A1428:J1428"/>
    <mergeCell ref="A1424:J1424"/>
    <mergeCell ref="A1422:J1422"/>
    <mergeCell ref="A1419:J1419"/>
    <mergeCell ref="A1410:J1410"/>
    <mergeCell ref="A1247:J1247"/>
    <mergeCell ref="A1171:J1171"/>
    <mergeCell ref="A1039:J1039"/>
    <mergeCell ref="A1405:J1405"/>
    <mergeCell ref="A1403:J1403"/>
    <mergeCell ref="A1401:J1401"/>
    <mergeCell ref="A1380:J1380"/>
    <mergeCell ref="A1370:J1370"/>
    <mergeCell ref="A1439:J1439"/>
    <mergeCell ref="A558:J558"/>
    <mergeCell ref="A208:J208"/>
    <mergeCell ref="A5:J5"/>
    <mergeCell ref="A556:J556"/>
    <mergeCell ref="A512:J512"/>
    <mergeCell ref="A491:J491"/>
    <mergeCell ref="A373:J373"/>
    <mergeCell ref="A345:J345"/>
    <mergeCell ref="A594:J594"/>
    <mergeCell ref="A589:J589"/>
    <mergeCell ref="A582:J582"/>
    <mergeCell ref="A572:J572"/>
    <mergeCell ref="A568:J568"/>
    <mergeCell ref="A1354:J1354"/>
    <mergeCell ref="A1338:J1338"/>
  </mergeCells>
  <phoneticPr fontId="2"/>
  <dataValidations count="4">
    <dataValidation imeMode="off" allowBlank="1" showInputMessage="1" showErrorMessage="1" sqref="F83:G83 F407:G407 F521:G521 F1423:G1423 F557:G557 F764:G767 F653:G653 F10:G10 F577:G577 F579:G580 F517:G519 F644:G645 F723:G724 F726:G727 F729:G729 F731:G736 F738:G738 F740:G752 F757:G757 F759:G759 F761:G761 F590:G593 F98:G98 F100:G105 F112:G124 F126:G130 F132:G135 F141:G141 F146:G147 F160:G171 F421:G422 F410:G410 F432:G434 F439:G449 F468:G487"/>
    <dataValidation type="list" allowBlank="1" showInputMessage="1" showErrorMessage="1" sqref="C346:C370 C209:C326 C1040:C1158 C621:C655 C716:C720 C1172:C1243 C1248:C1329 C970:C1019 C374:C487 C557 C1442:C1048576 C1339:C1351 C1425:C1427 C1423 C1420:C1421 C1411:C1418 C1406:C1409 C1404 C1402 C1381:C1400 C1371:C1379 C1355:C1369 C1021:C1037 C661:C695 C769:C946 C722:C767 C697:C701 C492:C510 C617:C619 C610:C615 C595:C608 C590:C593 C583:C588 C573:C581 C569:C571 C559:C567 C513:C553 C1:C4 C955:C967 C6:C198 C1440 C1429:C143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703:C713">
      <formula1>"医療施設,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658:C659 C1438 C511 C1335:C1337 C1352:C1353 C1168:C1170 C488:C490 C1441 C968 C205:C207">
      <formula1>$K$8:$K$39</formula1>
    </dataValidation>
  </dataValidations>
  <printOptions horizontalCentered="1"/>
  <pageMargins left="0" right="0" top="0.59055118110236227" bottom="0" header="0.39370078740157483" footer="0"/>
  <pageSetup paperSize="9" scale="39" fitToHeight="0" orientation="portrait" r:id="rId1"/>
  <rowBreaks count="1" manualBreakCount="1">
    <brk id="7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m-kondo</cp:lastModifiedBy>
  <cp:lastPrinted>2020-10-02T06:26:20Z</cp:lastPrinted>
  <dcterms:created xsi:type="dcterms:W3CDTF">2005-10-04T00:19:14Z</dcterms:created>
  <dcterms:modified xsi:type="dcterms:W3CDTF">2020-11-04T04:16:02Z</dcterms:modified>
</cp:coreProperties>
</file>