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bookViews>
    <workbookView xWindow="0" yWindow="0" windowWidth="2340" windowHeight="9636" tabRatio="787"/>
  </bookViews>
  <sheets>
    <sheet name="用途別" sheetId="44" r:id="rId1"/>
  </sheets>
  <definedNames>
    <definedName name="_xlnm.Print_Area" localSheetId="0">用途別!$A$2:$J$1472</definedName>
    <definedName name="_xlnm.Print_Titles" localSheetId="0">用途別!$2:$4</definedName>
  </definedNames>
  <calcPr calcId="162913"/>
</workbook>
</file>

<file path=xl/calcChain.xml><?xml version="1.0" encoding="utf-8"?>
<calcChain xmlns="http://schemas.openxmlformats.org/spreadsheetml/2006/main">
  <c r="A1472" i="44" l="1"/>
  <c r="A1468" i="44"/>
  <c r="A676" i="44" l="1"/>
  <c r="A1470" i="44"/>
  <c r="A865" i="44"/>
  <c r="A866" i="44"/>
  <c r="A437" i="44"/>
  <c r="A139" i="44"/>
  <c r="A1038" i="44"/>
  <c r="A1039" i="44"/>
  <c r="A1040" i="44"/>
  <c r="A1041" i="44"/>
  <c r="A1042" i="44"/>
  <c r="A1469" i="44" l="1"/>
  <c r="A1467" i="44"/>
  <c r="A1466" i="44"/>
  <c r="A1465" i="44"/>
  <c r="A1464" i="44"/>
  <c r="A1463" i="44"/>
  <c r="A1462" i="44"/>
  <c r="A1461" i="44"/>
  <c r="A1460" i="44"/>
  <c r="A1459" i="44"/>
  <c r="A1458" i="44"/>
  <c r="A1457" i="44"/>
  <c r="A1456" i="44"/>
  <c r="A1455" i="44"/>
  <c r="A1454" i="44"/>
  <c r="A1453" i="44"/>
  <c r="A1452" i="44"/>
  <c r="A1451" i="44"/>
  <c r="A1450" i="44"/>
  <c r="A1449" i="44"/>
  <c r="A1448" i="44"/>
  <c r="A1447" i="44"/>
  <c r="A1446" i="44"/>
  <c r="A1445" i="44"/>
  <c r="A1444" i="44"/>
  <c r="A1443" i="44"/>
  <c r="A1442" i="44"/>
  <c r="A1441" i="44"/>
  <c r="A1440" i="44"/>
  <c r="A1439" i="44"/>
  <c r="A1438" i="44"/>
  <c r="A1436" i="44"/>
  <c r="A1435" i="44"/>
  <c r="A1434" i="44"/>
  <c r="A1433" i="44"/>
  <c r="A1432" i="44"/>
  <c r="A1431" i="44"/>
  <c r="A1430" i="44"/>
  <c r="A1429" i="44"/>
  <c r="A1428" i="44"/>
  <c r="A1427" i="44"/>
  <c r="A1426" i="44"/>
  <c r="A1425" i="44"/>
  <c r="A1424" i="44"/>
  <c r="A1423" i="44"/>
  <c r="A1422" i="44"/>
  <c r="A1421" i="44"/>
  <c r="A1420" i="44"/>
  <c r="A1419" i="44"/>
  <c r="A1418" i="44"/>
  <c r="A1417" i="44"/>
  <c r="A1416" i="44"/>
  <c r="A1415" i="44"/>
  <c r="A1414" i="44"/>
  <c r="A1413" i="44"/>
  <c r="A1412" i="44"/>
  <c r="A1411" i="44"/>
  <c r="A1410" i="44"/>
  <c r="A1409" i="44"/>
  <c r="A1408" i="44"/>
  <c r="A1407" i="44"/>
  <c r="A1406" i="44"/>
  <c r="A1405" i="44"/>
  <c r="A1404" i="44"/>
  <c r="A1403" i="44"/>
  <c r="A1402" i="44"/>
  <c r="A1401" i="44"/>
  <c r="A1400" i="44"/>
  <c r="A1399" i="44"/>
  <c r="A1398" i="44"/>
  <c r="A1397" i="44"/>
  <c r="A1396" i="44"/>
  <c r="A1395" i="44"/>
  <c r="A1394" i="44"/>
  <c r="A1393" i="44"/>
  <c r="A1392" i="44"/>
  <c r="A1391" i="44"/>
  <c r="A1390" i="44"/>
  <c r="A1389" i="44"/>
  <c r="A1388" i="44"/>
  <c r="A1387" i="44"/>
  <c r="A1386" i="44"/>
  <c r="A1385" i="44"/>
  <c r="A1384" i="44"/>
  <c r="A1383" i="44"/>
  <c r="A1381" i="44"/>
  <c r="A1380" i="44"/>
  <c r="A1378" i="44"/>
  <c r="A1377" i="44"/>
  <c r="A1375" i="44"/>
  <c r="A1374" i="44"/>
  <c r="A1373" i="44"/>
  <c r="A1372" i="44"/>
  <c r="A1371" i="44"/>
  <c r="A1370" i="44"/>
  <c r="A1369" i="44"/>
  <c r="A1368" i="44"/>
  <c r="A1367" i="44"/>
  <c r="A1366" i="44"/>
  <c r="A1365" i="44"/>
  <c r="A1364" i="44"/>
  <c r="A1363" i="44"/>
  <c r="A1362" i="44"/>
  <c r="A1361" i="44"/>
  <c r="A1360" i="44"/>
  <c r="A1359" i="44"/>
  <c r="A1358" i="44"/>
  <c r="A1357" i="44"/>
  <c r="A1356" i="44"/>
  <c r="A1355" i="44"/>
  <c r="A1353" i="44"/>
  <c r="A1352" i="44"/>
  <c r="A1351" i="44"/>
  <c r="A1350" i="44"/>
  <c r="A1349" i="44"/>
  <c r="A1348" i="44"/>
  <c r="A1347" i="44"/>
  <c r="A1346" i="44"/>
  <c r="A1345" i="44"/>
  <c r="A1344" i="44"/>
  <c r="A1343" i="44"/>
  <c r="A1342" i="44"/>
  <c r="A1341" i="44"/>
  <c r="A1340" i="44"/>
  <c r="A1339" i="44"/>
  <c r="A1338" i="44"/>
  <c r="A1337" i="44"/>
  <c r="A1336" i="44"/>
  <c r="A1335" i="44"/>
  <c r="A1334" i="44"/>
  <c r="A1333" i="44"/>
  <c r="A1332" i="44"/>
  <c r="A1331" i="44"/>
  <c r="A1330" i="44"/>
  <c r="A1329" i="44"/>
  <c r="A1328" i="44"/>
  <c r="A1327" i="44"/>
  <c r="A1326" i="44"/>
  <c r="A1325" i="44"/>
  <c r="A1324" i="44"/>
  <c r="A1323" i="44"/>
  <c r="A1322" i="44"/>
  <c r="A1321" i="44"/>
  <c r="A1320" i="44"/>
  <c r="A1319" i="44"/>
  <c r="A1318" i="44"/>
  <c r="A1317" i="44"/>
  <c r="A1316" i="44"/>
  <c r="A1315" i="44"/>
  <c r="A1314" i="44"/>
  <c r="A1313" i="44"/>
  <c r="A1312" i="44"/>
  <c r="A1311" i="44"/>
  <c r="A1310" i="44"/>
  <c r="A1309" i="44"/>
  <c r="A1308" i="44"/>
  <c r="A1307" i="44"/>
  <c r="A1306" i="44"/>
  <c r="A1305" i="44"/>
  <c r="A1304" i="44"/>
  <c r="A1303" i="44"/>
  <c r="A1302" i="44"/>
  <c r="A1301" i="44"/>
  <c r="A1300" i="44"/>
  <c r="A1299" i="44"/>
  <c r="A1298" i="44"/>
  <c r="A1297" i="44"/>
  <c r="A1296" i="44"/>
  <c r="A1295" i="44"/>
  <c r="A1294" i="44"/>
  <c r="A1293" i="44"/>
  <c r="A1292" i="44"/>
  <c r="A1291" i="44"/>
  <c r="A1290" i="44"/>
  <c r="A1289" i="44"/>
  <c r="A1288" i="44"/>
  <c r="A1287" i="44"/>
  <c r="A1286" i="44"/>
  <c r="A1285" i="44"/>
  <c r="A1284" i="44"/>
  <c r="A1283" i="44"/>
  <c r="A1282" i="44"/>
  <c r="A1281" i="44"/>
  <c r="A1280" i="44"/>
  <c r="A1278" i="44"/>
  <c r="A1277" i="44"/>
  <c r="A1276" i="44"/>
  <c r="A1275" i="44"/>
  <c r="A1274" i="44"/>
  <c r="A1273" i="44"/>
  <c r="A1272" i="44"/>
  <c r="A1271" i="44"/>
  <c r="A1270" i="44"/>
  <c r="A1269" i="44"/>
  <c r="A1268" i="44"/>
  <c r="A1267" i="44"/>
  <c r="A1266" i="44"/>
  <c r="A1265" i="44"/>
  <c r="A1264" i="44"/>
  <c r="A1263" i="44"/>
  <c r="A1262" i="44"/>
  <c r="A1261" i="44"/>
  <c r="A1260" i="44"/>
  <c r="A1259" i="44"/>
  <c r="A1258" i="44"/>
  <c r="A1257" i="44"/>
  <c r="A1256" i="44"/>
  <c r="A1255" i="44"/>
  <c r="A1254" i="44"/>
  <c r="A1253" i="44"/>
  <c r="A1252" i="44"/>
  <c r="A1251" i="44"/>
  <c r="A1250" i="44"/>
  <c r="A1249" i="44"/>
  <c r="A1248" i="44"/>
  <c r="A1247" i="44"/>
  <c r="A1246" i="44"/>
  <c r="A1245" i="44"/>
  <c r="A1244" i="44"/>
  <c r="A1242" i="44"/>
  <c r="A1241" i="44"/>
  <c r="A1240" i="44"/>
  <c r="A1239" i="44"/>
  <c r="A1237" i="44"/>
  <c r="A1236" i="44"/>
  <c r="A1234" i="44"/>
  <c r="A1232" i="44"/>
  <c r="A1231" i="44"/>
  <c r="A1229" i="44"/>
  <c r="A1228" i="44"/>
  <c r="A1227" i="44"/>
  <c r="A1226" i="44"/>
  <c r="A1225" i="44"/>
  <c r="A1224" i="44"/>
  <c r="A1222" i="44"/>
  <c r="A1221" i="44"/>
  <c r="A1220" i="44"/>
  <c r="A1219" i="44"/>
  <c r="A1218" i="44"/>
  <c r="A1217" i="44"/>
  <c r="A1216" i="44"/>
  <c r="A1215" i="44"/>
  <c r="A1214" i="44"/>
  <c r="A1213" i="44"/>
  <c r="A1212" i="44"/>
  <c r="A1211" i="44"/>
  <c r="A1210" i="44"/>
  <c r="A1209" i="44"/>
  <c r="A1208" i="44"/>
  <c r="A1207" i="44"/>
  <c r="A1206" i="44"/>
  <c r="A1205" i="44"/>
  <c r="A1204" i="44"/>
  <c r="A1203" i="44"/>
  <c r="A1202" i="44"/>
  <c r="A1201" i="44"/>
  <c r="A1200" i="44"/>
  <c r="A1199" i="44"/>
  <c r="A1198" i="44"/>
  <c r="A1197" i="44"/>
  <c r="A1196" i="44"/>
  <c r="A1195" i="44"/>
  <c r="A1194" i="44"/>
  <c r="A1193" i="44"/>
  <c r="A1192" i="44"/>
  <c r="A1191" i="44"/>
  <c r="A1190" i="44"/>
  <c r="A1189" i="44"/>
  <c r="A1188" i="44"/>
  <c r="A1187" i="44"/>
  <c r="A1186" i="44"/>
  <c r="A1185" i="44"/>
  <c r="A1184" i="44"/>
  <c r="A1183" i="44"/>
  <c r="A1182" i="44"/>
  <c r="A1181" i="44"/>
  <c r="A1180" i="44"/>
  <c r="A1179" i="44"/>
  <c r="A1178" i="44"/>
  <c r="A1177" i="44"/>
  <c r="A1176" i="44"/>
  <c r="A1175" i="44"/>
  <c r="A1174" i="44"/>
  <c r="A1173" i="44"/>
  <c r="A1172" i="44"/>
  <c r="A1171" i="44"/>
  <c r="A1170" i="44"/>
  <c r="A1169" i="44"/>
  <c r="A1168" i="44"/>
  <c r="A1167" i="44"/>
  <c r="A1166" i="44"/>
  <c r="A1165" i="44"/>
  <c r="A1164" i="44"/>
  <c r="A1163" i="44"/>
  <c r="A1162" i="44"/>
  <c r="A1161" i="44"/>
  <c r="A1160" i="44"/>
  <c r="A1159" i="44"/>
  <c r="A1158" i="44"/>
  <c r="A1157" i="44"/>
  <c r="A1156" i="44"/>
  <c r="A1155" i="44"/>
  <c r="A1154" i="44"/>
  <c r="A1153" i="44"/>
  <c r="A1152" i="44"/>
  <c r="A1151" i="44"/>
  <c r="A1150" i="44"/>
  <c r="A1149" i="44"/>
  <c r="A1148" i="44"/>
  <c r="A1147" i="44"/>
  <c r="A1146" i="44"/>
  <c r="A1145" i="44"/>
  <c r="A1144" i="44"/>
  <c r="A1143" i="44"/>
  <c r="A1142" i="44"/>
  <c r="A1141" i="44"/>
  <c r="A1140" i="44"/>
  <c r="A1139" i="44"/>
  <c r="A1138" i="44"/>
  <c r="A1137" i="44"/>
  <c r="A1136" i="44"/>
  <c r="A1135" i="44"/>
  <c r="A1134" i="44"/>
  <c r="A1133" i="44"/>
  <c r="A1132" i="44"/>
  <c r="A1131" i="44"/>
  <c r="A1130" i="44"/>
  <c r="A1129" i="44"/>
  <c r="A1128" i="44"/>
  <c r="A1127" i="44"/>
  <c r="A1126" i="44"/>
  <c r="A1125" i="44"/>
  <c r="A1124" i="44"/>
  <c r="A1123" i="44"/>
  <c r="A1122" i="44"/>
  <c r="A1121" i="44"/>
  <c r="A1120" i="44"/>
  <c r="A1119" i="44"/>
  <c r="A1118" i="44"/>
  <c r="A1117" i="44"/>
  <c r="A1116" i="44"/>
  <c r="A1115" i="44"/>
  <c r="A1114" i="44"/>
  <c r="A1113" i="44"/>
  <c r="A1112" i="44"/>
  <c r="A1111" i="44"/>
  <c r="A1110" i="44"/>
  <c r="A1109" i="44"/>
  <c r="A1108" i="44"/>
  <c r="A1107" i="44"/>
  <c r="A1106" i="44"/>
  <c r="A1105" i="44"/>
  <c r="A1104" i="44"/>
  <c r="A1103" i="44"/>
  <c r="A1102" i="44"/>
  <c r="A1101" i="44"/>
  <c r="A1100" i="44"/>
  <c r="A1099" i="44"/>
  <c r="A1098" i="44"/>
  <c r="A1097" i="44"/>
  <c r="A1096" i="44"/>
  <c r="A1095" i="44"/>
  <c r="A1094" i="44"/>
  <c r="A1093" i="44"/>
  <c r="A1092" i="44"/>
  <c r="A1091" i="44"/>
  <c r="A1090" i="44"/>
  <c r="A1089" i="44"/>
  <c r="A1087" i="44"/>
  <c r="A1086" i="44"/>
  <c r="A1085" i="44"/>
  <c r="A1084" i="44"/>
  <c r="A1083" i="44"/>
  <c r="A1082" i="44"/>
  <c r="A1081" i="44"/>
  <c r="A1080" i="44"/>
  <c r="A1079" i="44"/>
  <c r="A1078" i="44"/>
  <c r="A1077" i="44"/>
  <c r="A1076" i="44"/>
  <c r="A1075" i="44"/>
  <c r="A1074" i="44"/>
  <c r="A1073" i="44"/>
  <c r="A1072" i="44"/>
  <c r="A1070" i="44"/>
  <c r="A1069" i="44"/>
  <c r="A1068" i="44"/>
  <c r="A1067" i="44"/>
  <c r="A1066" i="44"/>
  <c r="A1065" i="44"/>
  <c r="A1063" i="44"/>
  <c r="A1062" i="44"/>
  <c r="A1061" i="44"/>
  <c r="A1060" i="44"/>
  <c r="A1059" i="44"/>
  <c r="A1058" i="44"/>
  <c r="A1057" i="44"/>
  <c r="A1056" i="44"/>
  <c r="A1055" i="44"/>
  <c r="A1054" i="44"/>
  <c r="A1053" i="44"/>
  <c r="A1052" i="44"/>
  <c r="A1051" i="44"/>
  <c r="A1050" i="44"/>
  <c r="A1049" i="44"/>
  <c r="A1048" i="44"/>
  <c r="A1047" i="44"/>
  <c r="A1046" i="44"/>
  <c r="A1045" i="44"/>
  <c r="A1044" i="44"/>
  <c r="A1037" i="44"/>
  <c r="A1036" i="44"/>
  <c r="A1035" i="44"/>
  <c r="A1034" i="44"/>
  <c r="A1033" i="44"/>
  <c r="A1032" i="44"/>
  <c r="A1031" i="44"/>
  <c r="A1030" i="44"/>
  <c r="A1029" i="44"/>
  <c r="A1028" i="44"/>
  <c r="A1027" i="44"/>
  <c r="A1026" i="44"/>
  <c r="A1025" i="44"/>
  <c r="A1024" i="44"/>
  <c r="A1023" i="44"/>
  <c r="A1022" i="44"/>
  <c r="A1021" i="44"/>
  <c r="A1020" i="44"/>
  <c r="A1019" i="44"/>
  <c r="A1018" i="44"/>
  <c r="A1017" i="44"/>
  <c r="A1016" i="44"/>
  <c r="A1015" i="44"/>
  <c r="A1014" i="44"/>
  <c r="A1013" i="44"/>
  <c r="A1012" i="44"/>
  <c r="A1011" i="44"/>
  <c r="A1010" i="44"/>
  <c r="A1009" i="44"/>
  <c r="A1008" i="44"/>
  <c r="A1007" i="44"/>
  <c r="A1006" i="44"/>
  <c r="A1005" i="44"/>
  <c r="A1004" i="44"/>
  <c r="A1003" i="44"/>
  <c r="A1002" i="44"/>
  <c r="A1001" i="44"/>
  <c r="A1000" i="44"/>
  <c r="A999" i="44"/>
  <c r="A998" i="44"/>
  <c r="A997" i="44"/>
  <c r="A996" i="44"/>
  <c r="A995" i="44"/>
  <c r="A994" i="44"/>
  <c r="A993" i="44"/>
  <c r="A992" i="44"/>
  <c r="A991" i="44"/>
  <c r="A990" i="44"/>
  <c r="A989" i="44"/>
  <c r="A988" i="44"/>
  <c r="A987" i="44"/>
  <c r="A986" i="44"/>
  <c r="A985" i="44"/>
  <c r="A984" i="44"/>
  <c r="A983" i="44"/>
  <c r="A982" i="44"/>
  <c r="A981" i="44"/>
  <c r="A980" i="44"/>
  <c r="A979" i="44"/>
  <c r="A978" i="44"/>
  <c r="A977" i="44"/>
  <c r="A976" i="44"/>
  <c r="A975" i="44"/>
  <c r="A974" i="44"/>
  <c r="A973" i="44"/>
  <c r="A972" i="44"/>
  <c r="A971" i="44"/>
  <c r="A970" i="44"/>
  <c r="A969" i="44"/>
  <c r="A968" i="44"/>
  <c r="A967" i="44"/>
  <c r="A966" i="44"/>
  <c r="A965" i="44"/>
  <c r="A964" i="44"/>
  <c r="A963" i="44"/>
  <c r="A962" i="44"/>
  <c r="A961" i="44"/>
  <c r="A960" i="44"/>
  <c r="A959" i="44"/>
  <c r="A958" i="44"/>
  <c r="A957" i="44"/>
  <c r="A956" i="44"/>
  <c r="A955" i="44"/>
  <c r="A954" i="44"/>
  <c r="A953" i="44"/>
  <c r="A952" i="44"/>
  <c r="A951" i="44"/>
  <c r="A950" i="44"/>
  <c r="A949" i="44"/>
  <c r="A948" i="44"/>
  <c r="A947" i="44"/>
  <c r="A946" i="44"/>
  <c r="A945" i="44"/>
  <c r="A944" i="44"/>
  <c r="A943" i="44"/>
  <c r="A942" i="44"/>
  <c r="A941" i="44"/>
  <c r="A940" i="44"/>
  <c r="A939" i="44"/>
  <c r="A938" i="44"/>
  <c r="A937" i="44"/>
  <c r="A936" i="44"/>
  <c r="A935" i="44"/>
  <c r="A934" i="44"/>
  <c r="A933" i="44"/>
  <c r="A932" i="44"/>
  <c r="A931" i="44"/>
  <c r="A930" i="44"/>
  <c r="A929" i="44"/>
  <c r="A928" i="44"/>
  <c r="A927" i="44"/>
  <c r="A926" i="44"/>
  <c r="A925" i="44"/>
  <c r="A924" i="44"/>
  <c r="A923" i="44"/>
  <c r="A922" i="44"/>
  <c r="A921" i="44"/>
  <c r="A920" i="44"/>
  <c r="A919" i="44"/>
  <c r="A918" i="44"/>
  <c r="A917" i="44"/>
  <c r="A916" i="44"/>
  <c r="A915" i="44"/>
  <c r="A914" i="44"/>
  <c r="A913" i="44"/>
  <c r="A912" i="44"/>
  <c r="A911" i="44"/>
  <c r="A910" i="44"/>
  <c r="A909" i="44"/>
  <c r="A908" i="44"/>
  <c r="A907" i="44"/>
  <c r="A906" i="44"/>
  <c r="A905" i="44"/>
  <c r="A904" i="44"/>
  <c r="A903" i="44"/>
  <c r="A902" i="44"/>
  <c r="A901" i="44"/>
  <c r="A900" i="44"/>
  <c r="A899" i="44"/>
  <c r="A898" i="44"/>
  <c r="A897" i="44"/>
  <c r="A896" i="44"/>
  <c r="A895" i="44"/>
  <c r="A894" i="44"/>
  <c r="A893" i="44"/>
  <c r="A892" i="44"/>
  <c r="A891" i="44"/>
  <c r="A890" i="44"/>
  <c r="A889" i="44"/>
  <c r="A888" i="44"/>
  <c r="A887" i="44"/>
  <c r="A886" i="44"/>
  <c r="A885" i="44"/>
  <c r="A884" i="44"/>
  <c r="A883" i="44"/>
  <c r="A882" i="44"/>
  <c r="A881" i="44"/>
  <c r="A880" i="44"/>
  <c r="A879" i="44"/>
  <c r="A878" i="44"/>
  <c r="A877" i="44"/>
  <c r="A876" i="44"/>
  <c r="A875" i="44"/>
  <c r="A874" i="44"/>
  <c r="A873" i="44"/>
  <c r="A871" i="44"/>
  <c r="A870" i="44"/>
  <c r="A869" i="44"/>
  <c r="A868" i="44"/>
  <c r="A864" i="44"/>
  <c r="A863" i="44"/>
  <c r="A862" i="44"/>
  <c r="A861" i="44"/>
  <c r="A860" i="44"/>
  <c r="A859" i="44"/>
  <c r="A858" i="44"/>
  <c r="A857" i="44"/>
  <c r="A856" i="44"/>
  <c r="A855" i="44"/>
  <c r="A854" i="44"/>
  <c r="A853" i="44"/>
  <c r="A852" i="44"/>
  <c r="A851" i="44"/>
  <c r="A850" i="44"/>
  <c r="A849" i="44"/>
  <c r="A848" i="44"/>
  <c r="A847" i="44"/>
  <c r="A846" i="44"/>
  <c r="A845" i="44"/>
  <c r="A844" i="44"/>
  <c r="A843" i="44"/>
  <c r="A842" i="44"/>
  <c r="A841" i="44"/>
  <c r="A840" i="44"/>
  <c r="A839" i="44"/>
  <c r="A838" i="44"/>
  <c r="A837" i="44"/>
  <c r="A836" i="44"/>
  <c r="A835" i="44"/>
  <c r="A834" i="44"/>
  <c r="A833" i="44"/>
  <c r="A832" i="44"/>
  <c r="A831" i="44"/>
  <c r="A830" i="44"/>
  <c r="A829" i="44"/>
  <c r="A828" i="44"/>
  <c r="A827" i="44"/>
  <c r="A826" i="44"/>
  <c r="A825" i="44"/>
  <c r="A824" i="44"/>
  <c r="A823" i="44"/>
  <c r="A822" i="44"/>
  <c r="A821" i="44"/>
  <c r="A820" i="44"/>
  <c r="A819" i="44"/>
  <c r="A818" i="44"/>
  <c r="A817" i="44"/>
  <c r="A816" i="44"/>
  <c r="A815" i="44"/>
  <c r="A814" i="44"/>
  <c r="A813" i="44"/>
  <c r="A812" i="44"/>
  <c r="A811" i="44"/>
  <c r="A810" i="44"/>
  <c r="A809" i="44"/>
  <c r="A808" i="44"/>
  <c r="A807" i="44"/>
  <c r="A806" i="44"/>
  <c r="A805" i="44"/>
  <c r="A804" i="44"/>
  <c r="A803" i="44"/>
  <c r="A802" i="44"/>
  <c r="A801" i="44"/>
  <c r="A800" i="44"/>
  <c r="A799" i="44"/>
  <c r="A798" i="44"/>
  <c r="A797" i="44"/>
  <c r="A796" i="44"/>
  <c r="A795" i="44"/>
  <c r="A794" i="44"/>
  <c r="A793" i="44"/>
  <c r="A792" i="44"/>
  <c r="A791" i="44"/>
  <c r="A790" i="44"/>
  <c r="A789" i="44"/>
  <c r="A788" i="44"/>
  <c r="A787" i="44"/>
  <c r="A786" i="44"/>
  <c r="A785" i="44"/>
  <c r="A784" i="44"/>
  <c r="A783" i="44"/>
  <c r="A782" i="44"/>
  <c r="A781" i="44"/>
  <c r="A780" i="44"/>
  <c r="A779" i="44"/>
  <c r="A778" i="44"/>
  <c r="A777" i="44"/>
  <c r="A776" i="44"/>
  <c r="A775" i="44"/>
  <c r="A774" i="44"/>
  <c r="A773" i="44"/>
  <c r="A772" i="44"/>
  <c r="A771" i="44"/>
  <c r="A770" i="44"/>
  <c r="A769" i="44"/>
  <c r="A768" i="44"/>
  <c r="A767" i="44"/>
  <c r="A766" i="44"/>
  <c r="A765" i="44"/>
  <c r="A764" i="44"/>
  <c r="A763" i="44"/>
  <c r="A762" i="44"/>
  <c r="A761" i="44"/>
  <c r="A760" i="44"/>
  <c r="A759" i="44"/>
  <c r="A758" i="44"/>
  <c r="A757" i="44"/>
  <c r="A756" i="44"/>
  <c r="A755" i="44"/>
  <c r="A754" i="44"/>
  <c r="A753" i="44"/>
  <c r="A752" i="44"/>
  <c r="A751" i="44"/>
  <c r="A750" i="44"/>
  <c r="A749" i="44"/>
  <c r="A748" i="44"/>
  <c r="A747" i="44"/>
  <c r="A746" i="44"/>
  <c r="A745" i="44"/>
  <c r="A744" i="44"/>
  <c r="A743" i="44"/>
  <c r="A742" i="44"/>
  <c r="A741" i="44"/>
  <c r="A740" i="44"/>
  <c r="A739" i="44"/>
  <c r="A738" i="44"/>
  <c r="A737" i="44"/>
  <c r="A736" i="44"/>
  <c r="A735" i="44"/>
  <c r="A734" i="44"/>
  <c r="A733" i="44"/>
  <c r="A732" i="44"/>
  <c r="A731" i="44"/>
  <c r="A730" i="44"/>
  <c r="A729" i="44"/>
  <c r="A728" i="44"/>
  <c r="A727" i="44"/>
  <c r="A726" i="44"/>
  <c r="A725" i="44"/>
  <c r="A724" i="44"/>
  <c r="A723" i="44"/>
  <c r="A722" i="44"/>
  <c r="A721" i="44"/>
  <c r="A720" i="44"/>
  <c r="A719" i="44"/>
  <c r="A718" i="44"/>
  <c r="A717" i="44"/>
  <c r="A716" i="44"/>
  <c r="A715" i="44"/>
  <c r="A714" i="44"/>
  <c r="A713" i="44"/>
  <c r="A712" i="44"/>
  <c r="A711" i="44"/>
  <c r="A710" i="44"/>
  <c r="A709" i="44"/>
  <c r="A708" i="44"/>
  <c r="A707" i="44"/>
  <c r="A706" i="44"/>
  <c r="A705" i="44"/>
  <c r="A704" i="44"/>
  <c r="A703" i="44"/>
  <c r="A702" i="44"/>
  <c r="A701" i="44"/>
  <c r="A700" i="44"/>
  <c r="A699" i="44"/>
  <c r="A698" i="44"/>
  <c r="A697" i="44"/>
  <c r="A696" i="44"/>
  <c r="A695" i="44"/>
  <c r="A694" i="44"/>
  <c r="A693" i="44"/>
  <c r="A692" i="44"/>
  <c r="A691" i="44"/>
  <c r="A690" i="44"/>
  <c r="A689" i="44"/>
  <c r="A688" i="44"/>
  <c r="A687" i="44"/>
  <c r="A686" i="44"/>
  <c r="A685" i="44"/>
  <c r="A683" i="44"/>
  <c r="A682" i="44"/>
  <c r="A680" i="44"/>
  <c r="A679" i="44"/>
  <c r="A678" i="44"/>
  <c r="A675" i="44"/>
  <c r="A674" i="44"/>
  <c r="A673" i="44"/>
  <c r="A672" i="44"/>
  <c r="A671" i="44"/>
  <c r="A670" i="44"/>
  <c r="A669" i="44"/>
  <c r="A668" i="44"/>
  <c r="A667" i="44"/>
  <c r="A666" i="44"/>
  <c r="A665" i="44"/>
  <c r="A664" i="44"/>
  <c r="A663" i="44"/>
  <c r="A661" i="44"/>
  <c r="A660" i="44"/>
  <c r="A659" i="44"/>
  <c r="A658" i="44"/>
  <c r="A657" i="44"/>
  <c r="A656" i="44"/>
  <c r="A655" i="44"/>
  <c r="A654" i="44"/>
  <c r="A653" i="44"/>
  <c r="A652" i="44"/>
  <c r="A651" i="44"/>
  <c r="A650" i="44"/>
  <c r="A649" i="44"/>
  <c r="A648" i="44"/>
  <c r="A647" i="44"/>
  <c r="A646" i="44"/>
  <c r="A645" i="44"/>
  <c r="A644" i="44"/>
  <c r="A643" i="44"/>
  <c r="A642" i="44"/>
  <c r="A641" i="44"/>
  <c r="A640" i="44"/>
  <c r="A639" i="44"/>
  <c r="A638" i="44"/>
  <c r="A637" i="44"/>
  <c r="A636" i="44"/>
  <c r="A635" i="44"/>
  <c r="A634" i="44"/>
  <c r="A633" i="44"/>
  <c r="A632" i="44"/>
  <c r="A631" i="44"/>
  <c r="A630" i="44"/>
  <c r="A629" i="44"/>
  <c r="A628" i="44"/>
  <c r="A627" i="44"/>
  <c r="A626" i="44"/>
  <c r="A625" i="44"/>
  <c r="A624" i="44"/>
  <c r="A623" i="44"/>
  <c r="A622" i="44"/>
  <c r="A621" i="44"/>
  <c r="A620" i="44"/>
  <c r="A619" i="44"/>
  <c r="A618" i="44"/>
  <c r="A617" i="44"/>
  <c r="A616" i="44"/>
  <c r="A614" i="44"/>
  <c r="A612" i="44"/>
  <c r="A611" i="44"/>
  <c r="A610" i="44"/>
  <c r="A609" i="44"/>
  <c r="A608" i="44"/>
  <c r="A607" i="44"/>
  <c r="A606" i="44"/>
  <c r="A605" i="44"/>
  <c r="A604" i="44"/>
  <c r="A603" i="44"/>
  <c r="A602" i="44"/>
  <c r="A601" i="44"/>
  <c r="A600" i="44"/>
  <c r="A599" i="44"/>
  <c r="A598" i="44"/>
  <c r="A597" i="44"/>
  <c r="A596" i="44"/>
  <c r="A595" i="44"/>
  <c r="A594" i="44"/>
  <c r="A592" i="44"/>
  <c r="A591" i="44"/>
  <c r="A589" i="44"/>
  <c r="A588" i="44"/>
  <c r="A587" i="44"/>
  <c r="A586" i="44"/>
  <c r="A584" i="44"/>
  <c r="A582" i="44"/>
  <c r="A581" i="44"/>
  <c r="A580" i="44"/>
  <c r="A578" i="44"/>
  <c r="A577" i="44"/>
  <c r="A576" i="44"/>
  <c r="A575" i="44"/>
  <c r="A574" i="44"/>
  <c r="A573" i="44"/>
  <c r="A572" i="44"/>
  <c r="A571" i="44"/>
  <c r="A570" i="44"/>
  <c r="A569" i="44"/>
  <c r="A568" i="44"/>
  <c r="A567" i="44"/>
  <c r="A566" i="44"/>
  <c r="A565" i="44"/>
  <c r="A564" i="44"/>
  <c r="A563" i="44"/>
  <c r="A562" i="44"/>
  <c r="A561" i="44"/>
  <c r="A560" i="44"/>
  <c r="A559" i="44"/>
  <c r="A558" i="44"/>
  <c r="A557" i="44"/>
  <c r="A556" i="44"/>
  <c r="A555" i="44"/>
  <c r="A554" i="44"/>
  <c r="A553" i="44"/>
  <c r="A552" i="44"/>
  <c r="A551" i="44"/>
  <c r="A550" i="44"/>
  <c r="A549" i="44"/>
  <c r="A548" i="44"/>
  <c r="A547" i="44"/>
  <c r="A546" i="44"/>
  <c r="A545" i="44"/>
  <c r="A544" i="44"/>
  <c r="A543" i="44"/>
  <c r="A542" i="44"/>
  <c r="A541" i="44"/>
  <c r="A540" i="44"/>
  <c r="A539" i="44"/>
  <c r="A538" i="44"/>
  <c r="A537" i="44"/>
  <c r="A536" i="44"/>
  <c r="A535" i="44"/>
  <c r="A534" i="44"/>
  <c r="A533" i="44"/>
  <c r="A532" i="44"/>
  <c r="A531" i="44"/>
  <c r="A530" i="44"/>
  <c r="A529" i="44"/>
  <c r="A528" i="44"/>
  <c r="A527" i="44"/>
  <c r="A526" i="44"/>
  <c r="A525" i="44"/>
  <c r="A524" i="44"/>
  <c r="A523" i="44"/>
  <c r="A522" i="44"/>
  <c r="A521" i="44"/>
  <c r="A520" i="44"/>
  <c r="A519" i="44"/>
  <c r="A518" i="44"/>
  <c r="A517" i="44"/>
  <c r="A516" i="44"/>
  <c r="A515" i="44"/>
  <c r="A514" i="44"/>
  <c r="A513" i="44"/>
  <c r="A512" i="44"/>
  <c r="A511" i="44"/>
  <c r="A510" i="44"/>
  <c r="A509" i="44"/>
  <c r="A508" i="44"/>
  <c r="A507" i="44"/>
  <c r="A506" i="44"/>
  <c r="A505" i="44"/>
  <c r="A504" i="44"/>
  <c r="A503" i="44"/>
  <c r="A502" i="44"/>
  <c r="A501" i="44"/>
  <c r="A500" i="44"/>
  <c r="A499" i="44"/>
  <c r="A498" i="44"/>
  <c r="A497" i="44"/>
  <c r="A496" i="44"/>
  <c r="A495" i="44"/>
  <c r="A494" i="44"/>
  <c r="A493" i="44"/>
  <c r="A492" i="44"/>
  <c r="A491" i="44"/>
  <c r="A490" i="44"/>
  <c r="A489" i="44"/>
  <c r="A488" i="44"/>
  <c r="A487" i="44"/>
  <c r="A486" i="44"/>
  <c r="A485" i="44"/>
  <c r="A484" i="44"/>
  <c r="A483" i="44"/>
  <c r="A482" i="44"/>
  <c r="A481" i="44"/>
  <c r="A480" i="44"/>
  <c r="A479" i="44"/>
  <c r="A478" i="44"/>
  <c r="A477" i="44"/>
  <c r="A476" i="44"/>
  <c r="A475" i="44"/>
  <c r="A474" i="44"/>
  <c r="A473" i="44"/>
  <c r="A472" i="44"/>
  <c r="A471" i="44"/>
  <c r="A470" i="44"/>
  <c r="A469" i="44"/>
  <c r="A468" i="44"/>
  <c r="A467" i="44"/>
  <c r="A466" i="44"/>
  <c r="A465" i="44"/>
  <c r="A464" i="44"/>
  <c r="A463" i="44"/>
  <c r="A462" i="44"/>
  <c r="A461" i="44"/>
  <c r="A460" i="44"/>
  <c r="A459" i="44"/>
  <c r="A457" i="44"/>
  <c r="A456" i="44"/>
  <c r="A455" i="44"/>
  <c r="A454" i="44"/>
  <c r="A453" i="44"/>
  <c r="A452" i="44"/>
  <c r="A451" i="44"/>
  <c r="A450" i="44"/>
  <c r="A449" i="44"/>
  <c r="A447" i="44"/>
  <c r="A446" i="44"/>
  <c r="A444" i="44"/>
  <c r="A443" i="44"/>
  <c r="A442" i="44"/>
  <c r="A441" i="44"/>
  <c r="A440" i="44"/>
  <c r="A439" i="44"/>
  <c r="A436" i="44"/>
  <c r="A435" i="44"/>
  <c r="A434" i="44"/>
  <c r="A433" i="44"/>
  <c r="A432" i="44"/>
  <c r="A431" i="44"/>
  <c r="A430" i="44"/>
  <c r="A429" i="44"/>
  <c r="A428" i="44"/>
  <c r="A427" i="44"/>
  <c r="A426" i="44"/>
  <c r="A425" i="44"/>
  <c r="A424" i="44"/>
  <c r="A423" i="44"/>
  <c r="A422" i="44"/>
  <c r="A421" i="44"/>
  <c r="A420" i="44"/>
  <c r="A419" i="44"/>
  <c r="A418" i="44"/>
  <c r="A417" i="44"/>
  <c r="A416" i="44"/>
  <c r="A415" i="44"/>
  <c r="A414" i="44"/>
  <c r="A413" i="44"/>
  <c r="A412" i="44"/>
  <c r="A411" i="44"/>
  <c r="A410" i="44"/>
  <c r="A409" i="44"/>
  <c r="A408" i="44"/>
  <c r="A407" i="44"/>
  <c r="A406" i="44"/>
  <c r="A405" i="44"/>
  <c r="A404" i="44"/>
  <c r="A403" i="44"/>
  <c r="A402" i="44"/>
  <c r="A401" i="44"/>
  <c r="A400" i="44"/>
  <c r="A399" i="44"/>
  <c r="A398" i="44"/>
  <c r="A397" i="44"/>
  <c r="A396" i="44"/>
  <c r="A395" i="44"/>
  <c r="A394" i="44"/>
  <c r="A393" i="44"/>
  <c r="A392" i="44"/>
  <c r="A391" i="44"/>
  <c r="A390" i="44"/>
  <c r="A389" i="44"/>
  <c r="A388" i="44"/>
  <c r="A387" i="44"/>
  <c r="A386" i="44"/>
  <c r="A385" i="44"/>
  <c r="A384" i="44"/>
  <c r="A383" i="44"/>
  <c r="A382" i="44"/>
  <c r="A381" i="44"/>
  <c r="A380" i="44"/>
  <c r="A379" i="44"/>
  <c r="A378" i="44"/>
  <c r="A377" i="44"/>
  <c r="A376" i="44"/>
  <c r="A375" i="44"/>
  <c r="A374" i="44"/>
  <c r="A373" i="44"/>
  <c r="A372" i="44"/>
  <c r="A371" i="44"/>
  <c r="A370" i="44"/>
  <c r="A369" i="44"/>
  <c r="A368" i="44"/>
  <c r="A367" i="44"/>
  <c r="A366" i="44"/>
  <c r="A365" i="44"/>
  <c r="A364" i="44"/>
  <c r="A363" i="44"/>
  <c r="A362" i="44"/>
  <c r="A361" i="44"/>
  <c r="A360" i="44"/>
  <c r="A359" i="44"/>
  <c r="A358" i="44"/>
  <c r="A357" i="44"/>
  <c r="A356" i="44"/>
  <c r="A355" i="44"/>
  <c r="A354" i="44"/>
  <c r="A353" i="44"/>
  <c r="A352" i="44"/>
  <c r="A351" i="44"/>
  <c r="A350" i="44"/>
  <c r="A349" i="44"/>
  <c r="A348" i="44"/>
  <c r="A347" i="44"/>
  <c r="A346" i="44"/>
  <c r="A345" i="44"/>
  <c r="A344" i="44"/>
  <c r="A343" i="44"/>
  <c r="A342" i="44"/>
  <c r="A341" i="44"/>
  <c r="A340" i="44"/>
  <c r="A339" i="44"/>
  <c r="A338" i="44"/>
  <c r="A337" i="44"/>
  <c r="A336" i="44"/>
  <c r="A335" i="44"/>
  <c r="A334" i="44"/>
  <c r="A333" i="44"/>
  <c r="A332" i="44"/>
  <c r="A331" i="44"/>
  <c r="A330" i="44"/>
  <c r="A329" i="44"/>
  <c r="A328" i="44"/>
  <c r="A327" i="44"/>
  <c r="A326" i="44"/>
  <c r="A325" i="44"/>
  <c r="A324" i="44"/>
  <c r="A323" i="44"/>
  <c r="A322" i="44"/>
  <c r="A321" i="44"/>
  <c r="A320" i="44"/>
  <c r="A319" i="44"/>
  <c r="A318" i="44"/>
  <c r="A317" i="44"/>
  <c r="A316" i="44"/>
  <c r="A315" i="44"/>
  <c r="A314" i="44"/>
  <c r="A313" i="44"/>
  <c r="A312" i="44"/>
  <c r="A311" i="44"/>
  <c r="A310" i="44"/>
  <c r="A309" i="44"/>
  <c r="A308" i="44"/>
  <c r="A307" i="44"/>
  <c r="A306" i="44"/>
  <c r="A305" i="44"/>
  <c r="A304" i="44"/>
  <c r="A303" i="44"/>
  <c r="A302" i="44"/>
  <c r="A301" i="44"/>
  <c r="A300" i="44"/>
  <c r="A299" i="44"/>
  <c r="A298" i="44"/>
  <c r="A297" i="44"/>
  <c r="A296" i="44"/>
  <c r="A295" i="44"/>
  <c r="A294" i="44"/>
  <c r="A293" i="44"/>
  <c r="A292" i="44"/>
  <c r="A291" i="44"/>
  <c r="A290" i="44"/>
  <c r="A289" i="44"/>
  <c r="A288" i="44"/>
  <c r="A287" i="44"/>
  <c r="A286" i="44"/>
  <c r="A285" i="44"/>
  <c r="A284" i="44"/>
  <c r="A283" i="44"/>
  <c r="A282" i="44"/>
  <c r="A281" i="44"/>
  <c r="A280" i="44"/>
  <c r="A279" i="44"/>
  <c r="A278" i="44"/>
  <c r="A277" i="44"/>
  <c r="A276" i="44"/>
  <c r="A275" i="44"/>
  <c r="A274" i="44"/>
  <c r="A273" i="44"/>
  <c r="A272" i="44"/>
  <c r="A271" i="44"/>
  <c r="A270" i="44"/>
  <c r="A269" i="44"/>
  <c r="A268" i="44"/>
  <c r="A267" i="44"/>
  <c r="A266" i="44"/>
  <c r="A265" i="44"/>
  <c r="A264" i="44"/>
  <c r="A263" i="44"/>
  <c r="A262" i="44"/>
  <c r="A261" i="44"/>
  <c r="A260" i="44"/>
  <c r="A259" i="44"/>
  <c r="A258" i="44"/>
  <c r="A257" i="44"/>
  <c r="A256" i="44"/>
  <c r="A255" i="44"/>
  <c r="A254" i="44"/>
  <c r="A253" i="44"/>
  <c r="A252" i="44"/>
  <c r="A251" i="44"/>
  <c r="A250" i="44"/>
  <c r="A249" i="44"/>
  <c r="A248" i="44"/>
  <c r="A247" i="44"/>
  <c r="A246" i="44"/>
  <c r="A245" i="44"/>
  <c r="A244" i="44"/>
  <c r="A243" i="44"/>
  <c r="A242" i="44"/>
  <c r="A241" i="44"/>
  <c r="A240" i="44"/>
  <c r="A239" i="44"/>
  <c r="A238" i="44"/>
  <c r="A237" i="44"/>
  <c r="A236" i="44"/>
  <c r="A234" i="44"/>
  <c r="A232" i="44"/>
  <c r="A231" i="44"/>
  <c r="A229" i="44"/>
  <c r="A228" i="44"/>
  <c r="A227" i="44"/>
  <c r="A226" i="44"/>
  <c r="A225" i="44"/>
  <c r="A224" i="44"/>
  <c r="A222" i="44"/>
  <c r="A221" i="44"/>
  <c r="A220" i="44"/>
  <c r="A219" i="44"/>
  <c r="A218" i="44"/>
  <c r="A217" i="44"/>
  <c r="A216" i="44"/>
  <c r="A215" i="44"/>
  <c r="A214" i="44"/>
  <c r="A213" i="44"/>
  <c r="A212" i="44"/>
  <c r="A211" i="44"/>
  <c r="A210" i="44"/>
  <c r="A209" i="44"/>
  <c r="A208" i="44"/>
  <c r="A207" i="44"/>
  <c r="A206" i="44"/>
  <c r="A205" i="44"/>
  <c r="A204" i="44"/>
  <c r="A203" i="44"/>
  <c r="F202" i="44"/>
  <c r="A202" i="44"/>
  <c r="A200" i="44"/>
  <c r="A199" i="44"/>
  <c r="A198" i="44"/>
  <c r="A197" i="44"/>
  <c r="A196" i="44"/>
  <c r="A195" i="44"/>
  <c r="A194" i="44"/>
  <c r="A193" i="44"/>
  <c r="A191" i="44"/>
  <c r="A190" i="44"/>
  <c r="A189" i="44"/>
  <c r="A188" i="44"/>
  <c r="A187" i="44"/>
  <c r="A186" i="44"/>
  <c r="A185" i="44"/>
  <c r="A184" i="44"/>
  <c r="A183" i="44"/>
  <c r="A182" i="44"/>
  <c r="A181" i="44"/>
  <c r="A180" i="44"/>
  <c r="A179" i="44"/>
  <c r="A178" i="44"/>
  <c r="A177" i="44"/>
  <c r="A176" i="44"/>
  <c r="A175" i="44"/>
  <c r="A174" i="44"/>
  <c r="A172" i="44"/>
  <c r="A171" i="44"/>
  <c r="A170" i="44"/>
  <c r="A169" i="44"/>
  <c r="A168" i="44"/>
  <c r="A167" i="44"/>
  <c r="A166" i="44"/>
  <c r="A165" i="44"/>
  <c r="A164" i="44"/>
  <c r="A163" i="44"/>
  <c r="A162" i="44"/>
  <c r="A161" i="44"/>
  <c r="A160" i="44"/>
  <c r="A159" i="44"/>
  <c r="A158" i="44"/>
  <c r="A156" i="44"/>
  <c r="A155" i="44"/>
  <c r="A154" i="44"/>
  <c r="A153" i="44"/>
  <c r="A152" i="44"/>
  <c r="A150" i="44"/>
  <c r="A149" i="44"/>
  <c r="A148" i="44"/>
  <c r="A147" i="44"/>
  <c r="A146" i="44"/>
  <c r="A145" i="44"/>
  <c r="A144" i="44"/>
  <c r="A143" i="44"/>
  <c r="A142" i="44"/>
  <c r="A141" i="44"/>
  <c r="A138" i="44"/>
  <c r="A137" i="44"/>
  <c r="A136" i="44"/>
  <c r="A135" i="44"/>
  <c r="A134" i="44"/>
  <c r="A133" i="44"/>
  <c r="A132" i="44"/>
  <c r="A131" i="44"/>
  <c r="A130" i="44"/>
  <c r="A129" i="44"/>
  <c r="A128" i="44"/>
  <c r="A127" i="44"/>
  <c r="A126" i="44"/>
  <c r="A125" i="44"/>
  <c r="A124" i="44"/>
  <c r="A123" i="44"/>
  <c r="A122" i="44"/>
  <c r="A121" i="44"/>
  <c r="A120" i="44"/>
  <c r="A119" i="44"/>
  <c r="A118" i="44"/>
  <c r="A117" i="44"/>
  <c r="A116" i="44"/>
  <c r="A115" i="44"/>
  <c r="A114" i="44"/>
  <c r="A113" i="44"/>
  <c r="A112" i="44"/>
  <c r="A111" i="44"/>
  <c r="A110" i="44"/>
  <c r="A109" i="44"/>
  <c r="A108" i="44"/>
  <c r="A107" i="44"/>
  <c r="A106" i="44"/>
  <c r="A105" i="44"/>
  <c r="A104" i="44"/>
  <c r="A103" i="44"/>
  <c r="A102" i="44"/>
  <c r="A101" i="44"/>
  <c r="A100" i="44"/>
  <c r="A99" i="44"/>
  <c r="A98" i="44"/>
  <c r="A97" i="44"/>
  <c r="A96" i="44"/>
  <c r="A95" i="44"/>
  <c r="A94" i="44"/>
  <c r="A93" i="44"/>
  <c r="A92" i="44"/>
  <c r="A91" i="44"/>
  <c r="A90" i="44"/>
  <c r="A89" i="44"/>
  <c r="A88" i="44"/>
  <c r="A87" i="44"/>
  <c r="A86" i="44"/>
  <c r="A85" i="44"/>
  <c r="A84" i="44"/>
  <c r="A83" i="44"/>
  <c r="A82" i="44"/>
  <c r="A81" i="44"/>
  <c r="A80" i="44"/>
  <c r="A79" i="44"/>
  <c r="A78" i="44"/>
  <c r="A77" i="44"/>
  <c r="A76" i="44"/>
  <c r="A75" i="44"/>
  <c r="A74" i="44"/>
  <c r="A73" i="44"/>
  <c r="A72" i="44"/>
  <c r="A71" i="44"/>
  <c r="A70" i="44"/>
  <c r="A69" i="44"/>
  <c r="A68" i="44"/>
  <c r="A67" i="44"/>
  <c r="A66" i="44"/>
  <c r="A65" i="44"/>
  <c r="A64" i="44"/>
  <c r="A63" i="44"/>
  <c r="A62" i="44"/>
  <c r="A61" i="44"/>
  <c r="A60" i="44"/>
  <c r="A59" i="44"/>
  <c r="A58" i="44"/>
  <c r="A57" i="44"/>
  <c r="A56" i="44"/>
  <c r="A55" i="44"/>
  <c r="A54" i="44"/>
  <c r="A53" i="44"/>
  <c r="A52" i="44"/>
  <c r="A51" i="44"/>
  <c r="A50" i="44"/>
  <c r="A49" i="44"/>
  <c r="A48" i="44"/>
  <c r="A47" i="44"/>
  <c r="A46" i="44"/>
  <c r="A45" i="44"/>
  <c r="A43" i="44"/>
  <c r="A42" i="44"/>
  <c r="A40" i="44"/>
  <c r="A39" i="44"/>
  <c r="A38" i="44"/>
  <c r="A37" i="44"/>
  <c r="A36" i="44"/>
  <c r="A35" i="44"/>
  <c r="A34" i="44"/>
  <c r="A33" i="44"/>
  <c r="A32" i="44"/>
  <c r="A31" i="44"/>
  <c r="A30" i="44"/>
  <c r="A29" i="44"/>
  <c r="A28" i="44"/>
  <c r="A27" i="44"/>
  <c r="A26" i="44"/>
  <c r="A25" i="44"/>
  <c r="A23" i="44"/>
  <c r="A22" i="44"/>
  <c r="A21" i="44"/>
  <c r="A20" i="44"/>
  <c r="A19" i="44"/>
  <c r="A18" i="44"/>
  <c r="A17" i="44"/>
  <c r="A16" i="44"/>
  <c r="A15" i="44"/>
  <c r="A14" i="44"/>
  <c r="A13" i="44"/>
  <c r="A12" i="44"/>
  <c r="A11" i="44"/>
  <c r="A10" i="44"/>
  <c r="A9" i="44"/>
  <c r="A8" i="44"/>
  <c r="A7" i="44"/>
  <c r="A6" i="44"/>
</calcChain>
</file>

<file path=xl/sharedStrings.xml><?xml version="1.0" encoding="utf-8"?>
<sst xmlns="http://schemas.openxmlformats.org/spreadsheetml/2006/main" count="7512" uniqueCount="2743">
  <si>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</si>
  <si>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</si>
  <si>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</si>
  <si>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</si>
  <si>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</si>
  <si>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</si>
  <si>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</si>
  <si>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</si>
  <si>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</si>
  <si>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</si>
  <si>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</si>
  <si>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</si>
  <si>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</si>
  <si>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</si>
  <si>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</si>
  <si>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</si>
  <si>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</si>
  <si>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</si>
  <si>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</si>
  <si>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</si>
  <si>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</si>
  <si>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</si>
  <si>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</si>
  <si>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</si>
  <si>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</si>
  <si>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</si>
  <si>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ドラッグストア</t>
  </si>
  <si>
    <t>物流センター</t>
  </si>
  <si>
    <t>コンビニエンスストア</t>
  </si>
  <si>
    <t>施工時期</t>
    <rPh sb="0" eb="2">
      <t>セコウ</t>
    </rPh>
    <rPh sb="2" eb="4">
      <t>ジキ</t>
    </rPh>
    <phoneticPr fontId="2"/>
  </si>
  <si>
    <t>平屋建</t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</si>
  <si>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</si>
  <si>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</si>
  <si>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</si>
  <si>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</si>
  <si>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</si>
  <si>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</si>
  <si>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</si>
  <si>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</si>
  <si>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家電量販店</t>
    <rPh sb="0" eb="1">
      <t>カ</t>
    </rPh>
    <rPh sb="1" eb="2">
      <t>デン</t>
    </rPh>
    <rPh sb="2" eb="5">
      <t>リョウハンテン</t>
    </rPh>
    <phoneticPr fontId="2"/>
  </si>
  <si>
    <t>津山インター河辺モール</t>
    <rPh sb="0" eb="2">
      <t>ツヤマ</t>
    </rPh>
    <rPh sb="6" eb="8">
      <t>カワベ</t>
    </rPh>
    <phoneticPr fontId="4"/>
  </si>
  <si>
    <t>公民館</t>
    <rPh sb="0" eb="3">
      <t>コウミンカン</t>
    </rPh>
    <phoneticPr fontId="2"/>
  </si>
  <si>
    <t>平屋建</t>
    <rPh sb="0" eb="2">
      <t>ヒラヤ</t>
    </rPh>
    <rPh sb="2" eb="3">
      <t>タ</t>
    </rPh>
    <phoneticPr fontId="2"/>
  </si>
  <si>
    <t>平屋建</t>
  </si>
  <si>
    <t>住宅</t>
    <rPh sb="0" eb="2">
      <t>ジュウタク</t>
    </rPh>
    <phoneticPr fontId="2"/>
  </si>
  <si>
    <t>S造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</si>
  <si>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</si>
  <si>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</si>
  <si>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</si>
  <si>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</si>
  <si>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</si>
  <si>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</si>
  <si>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</si>
  <si>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</si>
  <si>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</si>
  <si>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</si>
  <si>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</si>
  <si>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</si>
  <si>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</si>
  <si>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温浴施設</t>
    <rPh sb="0" eb="2">
      <t>オンヨク</t>
    </rPh>
    <rPh sb="2" eb="4">
      <t>シセツ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</si>
  <si>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</si>
  <si>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</si>
  <si>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</si>
  <si>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</si>
  <si>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</si>
  <si>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駐車場</t>
    <rPh sb="0" eb="3">
      <t>チュウシャジョウ</t>
    </rPh>
    <phoneticPr fontId="2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</si>
  <si>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</si>
  <si>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</si>
  <si>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</si>
  <si>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</si>
  <si>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RC造</t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</si>
  <si>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</si>
  <si>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</si>
  <si>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</si>
  <si>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工場</t>
  </si>
  <si>
    <t>兵庫県神戸市</t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</si>
  <si>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</si>
  <si>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関西トランスウェイ㈱南大阪第2物流センター（常温棟）</t>
    <rPh sb="22" eb="24">
      <t>ジョウオン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</si>
  <si>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</si>
  <si>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</si>
  <si>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</si>
  <si>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</si>
  <si>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</si>
  <si>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</si>
  <si>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</si>
  <si>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</si>
  <si>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</si>
  <si>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</si>
  <si>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</si>
  <si>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</si>
  <si>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</si>
  <si>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</si>
  <si>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</si>
  <si>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</si>
  <si>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</si>
  <si>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</si>
  <si>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</si>
  <si>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</si>
  <si>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</si>
  <si>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</si>
  <si>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</si>
  <si>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</si>
  <si>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</si>
  <si>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</si>
  <si>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</si>
  <si>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</si>
  <si>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</si>
  <si>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</si>
  <si>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</si>
  <si>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</si>
  <si>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</si>
  <si>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</si>
  <si>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</si>
  <si>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</si>
  <si>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</si>
  <si>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</si>
  <si>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</si>
  <si>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</si>
  <si>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</si>
  <si>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</si>
  <si>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</si>
  <si>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</si>
  <si>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</si>
  <si>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</si>
  <si>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</si>
  <si>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</si>
  <si>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</si>
  <si>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</si>
  <si>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</si>
  <si>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</si>
  <si>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</si>
  <si>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</si>
  <si>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</si>
  <si>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</si>
  <si>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</si>
  <si>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</si>
  <si>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</si>
  <si>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</si>
  <si>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</si>
  <si>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</si>
  <si>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</si>
  <si>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</si>
  <si>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</si>
  <si>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</si>
  <si>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</si>
  <si>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</si>
  <si>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</si>
  <si>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</si>
  <si>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</si>
  <si>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</si>
  <si>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</si>
  <si>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</si>
  <si>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</si>
  <si>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</si>
  <si>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</si>
  <si>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</si>
  <si>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</si>
  <si>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</si>
  <si>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</si>
  <si>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</si>
  <si>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</si>
  <si>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</si>
  <si>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</si>
  <si>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</si>
  <si>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</si>
  <si>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</si>
  <si>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</si>
  <si>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</si>
  <si>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</si>
  <si>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</si>
  <si>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</si>
  <si>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</si>
  <si>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</si>
  <si>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</si>
  <si>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</si>
  <si>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</si>
  <si>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</si>
  <si>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</si>
  <si>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</si>
  <si>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</si>
  <si>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</si>
  <si>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</si>
  <si>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</si>
  <si>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</si>
  <si>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</si>
  <si>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</si>
  <si>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</si>
  <si>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</si>
  <si>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</si>
  <si>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</si>
  <si>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</si>
  <si>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</si>
  <si>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</si>
  <si>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</si>
  <si>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</si>
  <si>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</si>
  <si>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</si>
  <si>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</si>
  <si>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</si>
  <si>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</si>
  <si>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</si>
  <si>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</si>
  <si>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</si>
  <si>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</si>
  <si>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</si>
  <si>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</si>
  <si>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</si>
  <si>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</si>
  <si>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</si>
  <si>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</si>
  <si>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</si>
  <si>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</si>
  <si>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</si>
  <si>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</si>
  <si>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</si>
  <si>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</si>
  <si>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</si>
  <si>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</si>
  <si>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</si>
  <si>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</si>
  <si>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</si>
  <si>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</si>
  <si>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</si>
  <si>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</si>
  <si>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</si>
  <si>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</si>
  <si>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</si>
  <si>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</si>
  <si>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</si>
  <si>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</si>
  <si>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</si>
  <si>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</si>
  <si>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</si>
  <si>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</si>
  <si>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</si>
  <si>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</si>
  <si>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</si>
  <si>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</si>
  <si>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</si>
  <si>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</si>
  <si>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</si>
  <si>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</si>
  <si>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</si>
  <si>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</si>
  <si>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</si>
  <si>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</si>
  <si>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</si>
  <si>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</si>
  <si>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</si>
  <si>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</si>
  <si>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</si>
  <si>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</si>
  <si>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</si>
  <si>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</si>
  <si>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</si>
  <si>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</si>
  <si>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</si>
  <si>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</si>
  <si>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</si>
  <si>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</si>
  <si>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</si>
  <si>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</si>
  <si>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</si>
  <si>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</si>
  <si>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</si>
  <si>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</si>
  <si>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</si>
  <si>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</si>
  <si>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</si>
  <si>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</si>
  <si>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</si>
  <si>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</si>
  <si>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</si>
  <si>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</si>
  <si>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</si>
  <si>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</si>
  <si>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</si>
  <si>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</si>
  <si>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</si>
  <si>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</si>
  <si>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</si>
  <si>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</si>
  <si>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</si>
  <si>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</si>
  <si>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</si>
  <si>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</si>
  <si>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</si>
  <si>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</si>
  <si>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</si>
  <si>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</si>
  <si>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</si>
  <si>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</si>
  <si>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</si>
  <si>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</si>
  <si>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</si>
  <si>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</si>
  <si>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</si>
  <si>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</si>
  <si>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</si>
  <si>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</si>
  <si>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</si>
  <si>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</si>
  <si>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</si>
  <si>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</si>
  <si>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</si>
  <si>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</si>
  <si>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</si>
  <si>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</si>
  <si>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</si>
  <si>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</si>
  <si>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</si>
  <si>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</si>
  <si>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</si>
  <si>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</si>
  <si>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</si>
  <si>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</si>
  <si>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</si>
  <si>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</si>
  <si>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</si>
  <si>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</si>
  <si>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</si>
  <si>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</si>
  <si>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</si>
  <si>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</si>
  <si>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</si>
  <si>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</si>
  <si>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</si>
  <si>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</si>
  <si>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</si>
  <si>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</si>
  <si>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</si>
  <si>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</si>
  <si>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</si>
  <si>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</si>
  <si>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</si>
  <si>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</si>
  <si>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</si>
  <si>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</si>
  <si>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</si>
  <si>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</si>
  <si>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</si>
  <si>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</si>
  <si>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</si>
  <si>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</si>
  <si>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</si>
  <si>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</si>
  <si>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</si>
  <si>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</si>
  <si>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</si>
  <si>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</si>
  <si>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</si>
  <si>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</si>
  <si>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</si>
  <si>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</si>
  <si>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</si>
  <si>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</si>
  <si>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</si>
  <si>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</si>
  <si>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</si>
  <si>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</si>
  <si>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</si>
  <si>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</si>
  <si>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</si>
  <si>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</si>
  <si>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</si>
  <si>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</si>
  <si>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</si>
  <si>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</si>
  <si>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</si>
  <si>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</si>
  <si>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</si>
  <si>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</si>
  <si>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</si>
  <si>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</si>
  <si>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</si>
  <si>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</si>
  <si>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</si>
  <si>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</si>
  <si>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</si>
  <si>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</si>
  <si>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</si>
  <si>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</si>
  <si>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</si>
  <si>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</si>
  <si>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</si>
  <si>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</si>
  <si>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</si>
  <si>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</si>
  <si>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</si>
  <si>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</si>
  <si>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</si>
  <si>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</si>
  <si>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</si>
  <si>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</si>
  <si>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</si>
  <si>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</si>
  <si>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</si>
  <si>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</si>
  <si>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</si>
  <si>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</si>
  <si>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</si>
  <si>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</si>
  <si>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</si>
  <si>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</si>
  <si>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</si>
  <si>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</si>
  <si>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</si>
  <si>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</si>
  <si>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</si>
  <si>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</si>
  <si>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</si>
  <si>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</si>
  <si>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</si>
  <si>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</si>
  <si>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</si>
  <si>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</si>
  <si>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</si>
  <si>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</si>
  <si>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</si>
  <si>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</si>
  <si>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</si>
  <si>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</si>
  <si>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</si>
  <si>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</si>
  <si>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</si>
  <si>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</si>
  <si>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</si>
  <si>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</si>
  <si>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</si>
  <si>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</si>
  <si>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</si>
  <si>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</si>
  <si>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</si>
  <si>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</si>
  <si>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</si>
  <si>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</si>
  <si>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</si>
  <si>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</si>
  <si>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</si>
  <si>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</si>
  <si>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</si>
  <si>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</si>
  <si>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</si>
  <si>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</si>
  <si>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</si>
  <si>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</si>
  <si>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</si>
  <si>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</si>
  <si>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</si>
  <si>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</si>
  <si>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</si>
  <si>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</si>
  <si>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</si>
  <si>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</si>
  <si>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</si>
  <si>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</si>
  <si>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</si>
  <si>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</si>
  <si>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</si>
  <si>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</si>
  <si>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</si>
  <si>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</si>
  <si>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</si>
  <si>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</si>
  <si>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</si>
  <si>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</si>
  <si>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</si>
  <si>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</si>
  <si>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</si>
  <si>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</si>
  <si>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</si>
  <si>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</si>
  <si>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</si>
  <si>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</si>
  <si>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</si>
  <si>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</si>
  <si>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</si>
  <si>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</si>
  <si>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</si>
  <si>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</si>
  <si>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</si>
  <si>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</si>
  <si>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</si>
  <si>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</si>
  <si>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</si>
  <si>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</si>
  <si>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</si>
  <si>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</si>
  <si>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</si>
  <si>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</si>
  <si>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</si>
  <si>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</si>
  <si>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</si>
  <si>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</si>
  <si>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</si>
  <si>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</si>
  <si>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</si>
  <si>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</si>
  <si>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</si>
  <si>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</si>
  <si>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</si>
  <si>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</si>
  <si>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</si>
  <si>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</si>
  <si>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</si>
  <si>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</si>
  <si>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</si>
  <si>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</si>
  <si>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</si>
  <si>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</si>
  <si>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</si>
  <si>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</si>
  <si>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</si>
  <si>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</si>
  <si>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</si>
  <si>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</si>
  <si>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</si>
  <si>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</si>
  <si>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</si>
  <si>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</si>
  <si>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</si>
  <si>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</si>
  <si>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</si>
  <si>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</si>
  <si>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</si>
  <si>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</si>
  <si>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</si>
  <si>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</si>
  <si>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</si>
  <si>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</si>
  <si>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</si>
  <si>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</si>
  <si>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</si>
  <si>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</si>
  <si>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</si>
  <si>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</si>
  <si>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</si>
  <si>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</si>
  <si>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</si>
  <si>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</si>
  <si>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</si>
  <si>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</si>
  <si>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</si>
  <si>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</si>
  <si>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</si>
  <si>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</si>
  <si>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</si>
  <si>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</si>
  <si>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学校</t>
    <rPh sb="0" eb="2">
      <t>ガッコウ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</si>
  <si>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</si>
  <si>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</si>
  <si>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</si>
  <si>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</si>
  <si>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</si>
  <si>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</si>
  <si>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</si>
  <si>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</si>
  <si>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</si>
  <si>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</si>
  <si>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千葉県山武郡</t>
    <rPh sb="3" eb="5">
      <t>サンブ</t>
    </rPh>
    <rPh sb="5" eb="6">
      <t>グン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</si>
  <si>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</si>
  <si>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</si>
  <si>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</si>
  <si>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</si>
  <si>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</si>
  <si>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</si>
  <si>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</si>
  <si>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</si>
  <si>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</si>
  <si>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</si>
  <si>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</si>
  <si>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</si>
  <si>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</si>
  <si>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</si>
  <si>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</si>
  <si>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</si>
  <si>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</si>
  <si>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</si>
  <si>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</si>
  <si>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</si>
  <si>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</si>
  <si>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</si>
  <si>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</si>
  <si>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</si>
  <si>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</si>
  <si>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</si>
  <si>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</si>
  <si>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</si>
  <si>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</si>
  <si>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</si>
  <si>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</si>
  <si>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</si>
  <si>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</si>
  <si>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</si>
  <si>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</si>
  <si>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</si>
  <si>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</si>
  <si>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</si>
  <si>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</si>
  <si>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</si>
  <si>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</si>
  <si>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</si>
  <si>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</si>
  <si>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</si>
  <si>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</si>
  <si>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</si>
  <si>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</si>
  <si>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</si>
  <si>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</si>
  <si>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</si>
  <si>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</si>
  <si>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</si>
  <si>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</si>
  <si>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</si>
  <si>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</si>
  <si>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</si>
  <si>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</si>
  <si>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長野県松本市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</si>
  <si>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</si>
  <si>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</si>
  <si>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</si>
  <si>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</si>
  <si>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</si>
  <si>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</si>
  <si>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</si>
  <si>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</si>
  <si>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</si>
  <si>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</si>
  <si>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</si>
  <si>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</si>
  <si>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</si>
  <si>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</si>
  <si>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</si>
  <si>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宮城県角田市</t>
  </si>
  <si>
    <t>新潟県上越市</t>
  </si>
  <si>
    <t>新潟県新潟市</t>
  </si>
  <si>
    <t>沖縄県島尻郡</t>
  </si>
  <si>
    <t>MINI大阪北</t>
  </si>
  <si>
    <t>竹原市立たけはら認定こども園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</si>
  <si>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</si>
  <si>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</si>
  <si>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</si>
  <si>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</si>
  <si>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</si>
  <si>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</si>
  <si>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</si>
  <si>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</si>
  <si>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</si>
  <si>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</si>
  <si>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</si>
  <si>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埼玉県三郷市</t>
  </si>
  <si>
    <t>東京都葛飾区</t>
  </si>
  <si>
    <t>つり具センター手稲富岡店</t>
  </si>
  <si>
    <t>薬王堂山形遊佐店</t>
  </si>
  <si>
    <t>宮崎県宮崎市</t>
  </si>
  <si>
    <t>千葉県館山市</t>
  </si>
  <si>
    <t>埼玉県吉川市</t>
  </si>
  <si>
    <t>車庫</t>
    <rPh sb="0" eb="2">
      <t>シャコ</t>
    </rPh>
    <phoneticPr fontId="2"/>
  </si>
  <si>
    <t>埼玉県さいたま市</t>
  </si>
  <si>
    <t>岐阜県各務原市</t>
  </si>
  <si>
    <t>熊本県熊本市</t>
  </si>
  <si>
    <t>北海道岩見沢市</t>
  </si>
  <si>
    <t>福岡県田川市</t>
  </si>
  <si>
    <t>茨城県つくば市</t>
  </si>
  <si>
    <t>福島県南相馬市</t>
  </si>
  <si>
    <t>フーデリー霧島店</t>
  </si>
  <si>
    <t>房州カントリークラブハウス</t>
  </si>
  <si>
    <t>設備管理所PCB保管庫</t>
  </si>
  <si>
    <t>ツルハドラッグ高知若松店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</si>
  <si>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</si>
  <si>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</si>
  <si>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</si>
  <si>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</si>
  <si>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</si>
  <si>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</si>
  <si>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</si>
  <si>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</si>
  <si>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RC造</t>
  </si>
  <si>
    <t>ドラッグコスモス西浜店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</si>
  <si>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</si>
  <si>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</si>
  <si>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</si>
  <si>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</si>
  <si>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</si>
  <si>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</si>
  <si>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北海道稚内市</t>
  </si>
  <si>
    <t>埼玉県入間郡</t>
  </si>
  <si>
    <t>埼玉県戸田市</t>
  </si>
  <si>
    <t>沖縄県うるま市</t>
  </si>
  <si>
    <t>栃木県那須郡</t>
  </si>
  <si>
    <t>千葉県船橋市</t>
  </si>
  <si>
    <t>宮城県多賀城市</t>
  </si>
  <si>
    <t>青森県津軽市</t>
    <rPh sb="3" eb="5">
      <t>ツガル</t>
    </rPh>
    <phoneticPr fontId="2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</si>
  <si>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</si>
  <si>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</si>
  <si>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</si>
  <si>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セントラルスポーツ茂原店</t>
  </si>
  <si>
    <t>静岡県静岡市</t>
  </si>
  <si>
    <t>神奈川県伊勢原市</t>
  </si>
  <si>
    <t>東京都墨田区</t>
  </si>
  <si>
    <t>徳島県小松島市</t>
  </si>
  <si>
    <t>山口県熊毛郡</t>
  </si>
  <si>
    <t>滋賀県蒲生郡</t>
  </si>
  <si>
    <t>埼玉県八潮市</t>
  </si>
  <si>
    <t>北海道千歳市</t>
  </si>
  <si>
    <t>広島県福山市</t>
  </si>
  <si>
    <t>W造</t>
  </si>
  <si>
    <t>青森県むつ市</t>
  </si>
  <si>
    <t>広島県大竹市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</si>
  <si>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</si>
  <si>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</si>
  <si>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</si>
  <si>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</si>
  <si>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</si>
  <si>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</si>
  <si>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</si>
  <si>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千葉県夷隅郡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</si>
  <si>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</si>
  <si>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</si>
  <si>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</si>
  <si>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</si>
  <si>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</si>
  <si>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</si>
  <si>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</si>
  <si>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高萩自動社工業大型塗装工場</t>
  </si>
  <si>
    <t>沖縄県名護市</t>
  </si>
  <si>
    <t>愛知県北名古屋市</t>
    <rPh sb="0" eb="3">
      <t>アイチケン</t>
    </rPh>
    <rPh sb="3" eb="8">
      <t>キタナゴヤシ</t>
    </rPh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</si>
  <si>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</si>
  <si>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</si>
  <si>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物流センター</t>
    <rPh sb="0" eb="2">
      <t>ブツリュウ</t>
    </rPh>
    <phoneticPr fontId="4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</si>
  <si>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</si>
  <si>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物販店</t>
    <rPh sb="0" eb="2">
      <t>ブッパン</t>
    </rPh>
    <rPh sb="2" eb="3">
      <t>テン</t>
    </rPh>
    <phoneticPr fontId="2"/>
  </si>
  <si>
    <t>機械室</t>
    <rPh sb="0" eb="2">
      <t>キカイ</t>
    </rPh>
    <rPh sb="2" eb="3">
      <t>シツ</t>
    </rPh>
    <phoneticPr fontId="2"/>
  </si>
  <si>
    <t>農業施設</t>
    <rPh sb="0" eb="2">
      <t>ノウギョウ</t>
    </rPh>
    <rPh sb="2" eb="4">
      <t>シセツ</t>
    </rPh>
    <phoneticPr fontId="2"/>
  </si>
  <si>
    <t>金融機関</t>
    <rPh sb="0" eb="2">
      <t>キンユウ</t>
    </rPh>
    <rPh sb="2" eb="4">
      <t>キカン</t>
    </rPh>
    <phoneticPr fontId="2"/>
  </si>
  <si>
    <t>宗教施設</t>
    <rPh sb="0" eb="2">
      <t>シュウキョウ</t>
    </rPh>
    <rPh sb="2" eb="4">
      <t>シセツ</t>
    </rPh>
    <phoneticPr fontId="2"/>
  </si>
  <si>
    <t>社会福祉施設</t>
    <rPh sb="0" eb="2">
      <t>シャカイ</t>
    </rPh>
    <rPh sb="2" eb="4">
      <t>フクシ</t>
    </rPh>
    <phoneticPr fontId="2"/>
  </si>
  <si>
    <t>発電所</t>
    <rPh sb="0" eb="2">
      <t>ハツデン</t>
    </rPh>
    <rPh sb="2" eb="3">
      <t>ショ</t>
    </rPh>
    <phoneticPr fontId="2"/>
  </si>
  <si>
    <t>宿泊施設</t>
    <rPh sb="0" eb="2">
      <t>シュクハク</t>
    </rPh>
    <rPh sb="2" eb="4">
      <t>シセツ</t>
    </rPh>
    <phoneticPr fontId="2"/>
  </si>
  <si>
    <t>美容院</t>
    <rPh sb="0" eb="3">
      <t>ビヨウイン</t>
    </rPh>
    <phoneticPr fontId="2"/>
  </si>
  <si>
    <t>新潟県北蒲原郡</t>
    <rPh sb="0" eb="3">
      <t>ニイガタケン</t>
    </rPh>
    <rPh sb="3" eb="4">
      <t>キタ</t>
    </rPh>
    <phoneticPr fontId="2"/>
  </si>
  <si>
    <t>家電量販店</t>
    <rPh sb="0" eb="5">
      <t>カデンリョウハンテン</t>
    </rPh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</si>
  <si>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2"/>
  </si>
  <si>
    <t>公共施設</t>
    <rPh sb="0" eb="2">
      <t>コウキョウ</t>
    </rPh>
    <rPh sb="2" eb="4">
      <t>シセツ</t>
    </rPh>
    <phoneticPr fontId="2"/>
  </si>
  <si>
    <t>保育園・幼稚園</t>
    <rPh sb="0" eb="3">
      <t>ホイクエン</t>
    </rPh>
    <rPh sb="4" eb="7">
      <t>ヨウチエン</t>
    </rPh>
    <phoneticPr fontId="2"/>
  </si>
  <si>
    <t>倉庫</t>
  </si>
  <si>
    <t>東京国際空港リサイクルセンター</t>
  </si>
  <si>
    <t>東京都大田区</t>
  </si>
  <si>
    <t>山形県酒田市</t>
  </si>
  <si>
    <t>ヤマウ鳥谷部臨港倉庫五所川原定温倉庫</t>
  </si>
  <si>
    <t>エス・アイ・シー工場</t>
  </si>
  <si>
    <t>MA-HOUSE</t>
  </si>
  <si>
    <t>住宅</t>
  </si>
  <si>
    <t>愛媛県松山市</t>
  </si>
  <si>
    <t>社会福祉施設</t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</si>
  <si>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</si>
  <si>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</si>
  <si>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2"/>
  </si>
  <si>
    <t>ツルハドラッグ長沼店</t>
  </si>
  <si>
    <t>北海道夕張郡</t>
  </si>
  <si>
    <t>薬王堂三種森岳店</t>
  </si>
  <si>
    <t>カインズ羽生店</t>
  </si>
  <si>
    <t>BMW姫路テクニカルセンター</t>
  </si>
  <si>
    <t>カーディーラー</t>
  </si>
  <si>
    <t>兵庫県姫路市</t>
  </si>
  <si>
    <t>　ＴＮＦ工法 施工実績一覧　【用途別】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ヨウト</t>
    </rPh>
    <rPh sb="17" eb="18">
      <t>ベツ</t>
    </rPh>
    <phoneticPr fontId="2"/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</si>
  <si>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</si>
  <si>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</si>
  <si>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</si>
  <si>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</si>
  <si>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宮城県遠田郡</t>
  </si>
  <si>
    <t>扶桑商会倉庫</t>
  </si>
  <si>
    <t>兵庫県神戸市</t>
  </si>
  <si>
    <t>山形県北村山郡</t>
  </si>
  <si>
    <t>バロー穂積店</t>
  </si>
  <si>
    <t>岐阜県瑞穂市</t>
  </si>
  <si>
    <t>バロー岡崎駅南店</t>
  </si>
  <si>
    <t>愛知県岡崎市</t>
  </si>
  <si>
    <t>神奈川県厚木市</t>
  </si>
  <si>
    <t>カインズ羽生店テナント棟</t>
  </si>
  <si>
    <t>埼玉県羽生市</t>
  </si>
  <si>
    <t>北海道厚岸郡</t>
  </si>
  <si>
    <t>福井県小浜市</t>
  </si>
  <si>
    <t>宮城県石巻市</t>
  </si>
  <si>
    <t>茨城県土浦市</t>
  </si>
  <si>
    <t>大阪府堺市</t>
  </si>
  <si>
    <t>愛媛県西条市</t>
  </si>
  <si>
    <t>富山県富山市</t>
  </si>
  <si>
    <t>北海道苫小牧市</t>
  </si>
  <si>
    <t>東京都足立区</t>
  </si>
  <si>
    <t>兵庫県洲本市</t>
  </si>
  <si>
    <t>秋田県仙北郡</t>
  </si>
  <si>
    <t>山形県西村山郡</t>
  </si>
  <si>
    <t>栃木県宇都宮市</t>
  </si>
  <si>
    <t>千葉県東金市</t>
  </si>
  <si>
    <t>北海道函館市</t>
    <rPh sb="0" eb="3">
      <t>ホッカイドウ</t>
    </rPh>
    <rPh sb="3" eb="6">
      <t>ハコダテシ</t>
    </rPh>
    <phoneticPr fontId="2"/>
  </si>
  <si>
    <t>愛知県瀬戸市</t>
    <rPh sb="0" eb="3">
      <t>アイチケン</t>
    </rPh>
    <rPh sb="3" eb="6">
      <t>セトシ</t>
    </rPh>
    <phoneticPr fontId="2"/>
  </si>
  <si>
    <t>山形県村山市</t>
    <rPh sb="0" eb="3">
      <t>ヤマガタケン</t>
    </rPh>
    <rPh sb="3" eb="6">
      <t>ムラヤマシ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</si>
  <si>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</si>
  <si>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</si>
  <si>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附属工法</t>
    <rPh sb="0" eb="2">
      <t>フゾク</t>
    </rPh>
    <rPh sb="2" eb="4">
      <t>コウホウ</t>
    </rPh>
    <phoneticPr fontId="2"/>
  </si>
  <si>
    <t>T-BAGS</t>
  </si>
  <si>
    <t>ハイブリッド</t>
  </si>
  <si>
    <t>TNF-D</t>
  </si>
  <si>
    <t>TNF-D・ハイブリッド</t>
  </si>
  <si>
    <t>気仙沼営業所低温配送センター</t>
  </si>
  <si>
    <t>新英エコライフ株式会社四日市工場</t>
  </si>
  <si>
    <t>群馬県高崎市</t>
    <rPh sb="0" eb="3">
      <t>グンマケン</t>
    </rPh>
    <rPh sb="3" eb="6">
      <t>タカサキシ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</si>
  <si>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</si>
  <si>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</si>
  <si>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</si>
  <si>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</si>
  <si>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2"/>
  </si>
  <si>
    <t>岩手県北上市</t>
    <rPh sb="0" eb="3">
      <t>イワテケン</t>
    </rPh>
    <rPh sb="3" eb="5">
      <t>キタカミ</t>
    </rPh>
    <rPh sb="5" eb="6">
      <t>シ</t>
    </rPh>
    <phoneticPr fontId="2"/>
  </si>
  <si>
    <t>秋田県仙北市</t>
    <rPh sb="0" eb="3">
      <t>アキタケン</t>
    </rPh>
    <rPh sb="3" eb="5">
      <t>センボク</t>
    </rPh>
    <rPh sb="5" eb="6">
      <t>シ</t>
    </rPh>
    <phoneticPr fontId="2"/>
  </si>
  <si>
    <t>ホンダカーズ徳島三軒屋店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</si>
  <si>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</si>
  <si>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</si>
  <si>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エディオン岸和田店</t>
  </si>
  <si>
    <t>家電量販店</t>
  </si>
  <si>
    <t>その他工事</t>
    <rPh sb="2" eb="3">
      <t>タ</t>
    </rPh>
    <rPh sb="3" eb="5">
      <t>コウジ</t>
    </rPh>
    <phoneticPr fontId="2"/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</si>
  <si>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</si>
  <si>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2020.10</t>
  </si>
  <si>
    <t>島根県安来市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</si>
  <si>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</si>
  <si>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</si>
  <si>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</si>
  <si>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斐川サンホーム</t>
  </si>
  <si>
    <t>1部4F</t>
    <rPh sb="1" eb="2">
      <t>ブ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</si>
  <si>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</si>
  <si>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マクドナルド与那原店</t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</si>
  <si>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</si>
  <si>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</si>
  <si>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</si>
  <si>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</si>
  <si>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ハイブリッド</t>
    <phoneticPr fontId="2"/>
  </si>
  <si>
    <t>T-BAGS</t>
    <phoneticPr fontId="2"/>
  </si>
  <si>
    <t>老人ホーム</t>
    <phoneticPr fontId="2"/>
  </si>
  <si>
    <t>診療所</t>
    <rPh sb="0" eb="3">
      <t>シンリョウジョ</t>
    </rPh>
    <phoneticPr fontId="2"/>
  </si>
  <si>
    <t>老人ホーム</t>
    <rPh sb="0" eb="2">
      <t>ロウジン</t>
    </rPh>
    <phoneticPr fontId="2"/>
  </si>
  <si>
    <t>NO,</t>
    <phoneticPr fontId="2"/>
  </si>
  <si>
    <t>（㎡）</t>
    <phoneticPr fontId="2"/>
  </si>
  <si>
    <t>（㎥）</t>
    <phoneticPr fontId="2"/>
  </si>
  <si>
    <t>アウトレットジェイ福山新涯店</t>
  </si>
  <si>
    <t>フレスポ境港新宮商事</t>
    <rPh sb="6" eb="8">
      <t>シンミヤ</t>
    </rPh>
    <rPh sb="8" eb="10">
      <t>ショウジ</t>
    </rPh>
    <phoneticPr fontId="3"/>
  </si>
  <si>
    <t>あかのれん碧南店</t>
    <rPh sb="5" eb="7">
      <t>ヘキナン</t>
    </rPh>
    <rPh sb="7" eb="8">
      <t>テン</t>
    </rPh>
    <phoneticPr fontId="3"/>
  </si>
  <si>
    <t>銀行</t>
    <rPh sb="0" eb="2">
      <t>ギンコウ</t>
    </rPh>
    <phoneticPr fontId="2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</si>
  <si>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</si>
  <si>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</si>
  <si>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コンビニエンスストア</t>
    <phoneticPr fontId="2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</si>
  <si>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</si>
  <si>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平屋建</t>
    <phoneticPr fontId="2"/>
  </si>
  <si>
    <t>洋服の青山新京都白川店</t>
    <rPh sb="0" eb="2">
      <t>ヨウフク</t>
    </rPh>
    <rPh sb="3" eb="5">
      <t>アオヤマ</t>
    </rPh>
    <phoneticPr fontId="2"/>
  </si>
  <si>
    <t>集会所</t>
    <rPh sb="0" eb="3">
      <t>シュウカイショ</t>
    </rPh>
    <phoneticPr fontId="2"/>
  </si>
  <si>
    <t>あかのれん各務原店</t>
    <rPh sb="5" eb="7">
      <t>カガミ</t>
    </rPh>
    <rPh sb="7" eb="8">
      <t>ハラ</t>
    </rPh>
    <rPh sb="8" eb="9">
      <t>テン</t>
    </rPh>
    <phoneticPr fontId="3"/>
  </si>
  <si>
    <t>平屋建</t>
    <phoneticPr fontId="2"/>
  </si>
  <si>
    <t>ニシムラ鶴岡北店</t>
    <rPh sb="4" eb="6">
      <t>ツルオカ</t>
    </rPh>
    <rPh sb="6" eb="7">
      <t>キタ</t>
    </rPh>
    <rPh sb="7" eb="8">
      <t>テン</t>
    </rPh>
    <phoneticPr fontId="3"/>
  </si>
  <si>
    <t>パシオス墨田鐘ヶ淵店</t>
  </si>
  <si>
    <t>２階建</t>
    <phoneticPr fontId="2"/>
  </si>
  <si>
    <t>ショッピングセンター</t>
    <phoneticPr fontId="2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</si>
  <si>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</si>
  <si>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平屋建</t>
    <phoneticPr fontId="2"/>
  </si>
  <si>
    <t>神社仏閣</t>
    <rPh sb="0" eb="2">
      <t>ジンジャ</t>
    </rPh>
    <rPh sb="2" eb="4">
      <t>ブッカク</t>
    </rPh>
    <phoneticPr fontId="2"/>
  </si>
  <si>
    <t>ジーユー三川店</t>
    <rPh sb="4" eb="6">
      <t>ミカワ</t>
    </rPh>
    <rPh sb="6" eb="7">
      <t>テン</t>
    </rPh>
    <phoneticPr fontId="3"/>
  </si>
  <si>
    <t>診療所</t>
    <rPh sb="0" eb="3">
      <t>シンリョウショ</t>
    </rPh>
    <phoneticPr fontId="2"/>
  </si>
  <si>
    <t>バースデイ鶴見店</t>
  </si>
  <si>
    <t>スーパーマーケット</t>
    <phoneticPr fontId="2"/>
  </si>
  <si>
    <t>ユニクロ西舞鶴モール店</t>
    <rPh sb="4" eb="7">
      <t>ニシマイヅル</t>
    </rPh>
    <rPh sb="10" eb="11">
      <t>テン</t>
    </rPh>
    <phoneticPr fontId="3"/>
  </si>
  <si>
    <t>S造</t>
    <phoneticPr fontId="2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</si>
  <si>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</si>
  <si>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平屋建</t>
    <phoneticPr fontId="2"/>
  </si>
  <si>
    <t>しまむら保木間店</t>
  </si>
  <si>
    <t>東京都足立区</t>
    <phoneticPr fontId="2"/>
  </si>
  <si>
    <t>S造</t>
    <phoneticPr fontId="2"/>
  </si>
  <si>
    <t>ユニクロ三川店</t>
  </si>
  <si>
    <t>山形県東田川郡</t>
    <phoneticPr fontId="2"/>
  </si>
  <si>
    <t>ディスカウントストア</t>
    <phoneticPr fontId="2"/>
  </si>
  <si>
    <t>TNF-D</t>
    <phoneticPr fontId="2"/>
  </si>
  <si>
    <t>店舗(その他)</t>
    <rPh sb="0" eb="2">
      <t>テンポ</t>
    </rPh>
    <rPh sb="5" eb="6">
      <t>タ</t>
    </rPh>
    <phoneticPr fontId="2"/>
  </si>
  <si>
    <t>ドラッグストア</t>
    <phoneticPr fontId="2"/>
  </si>
  <si>
    <t>フレスポ境港八光</t>
  </si>
  <si>
    <t>回転すし大漁丸境港店</t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</si>
  <si>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</si>
  <si>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飲食店</t>
  </si>
  <si>
    <t>４階建</t>
    <phoneticPr fontId="2"/>
  </si>
  <si>
    <t>S造</t>
    <phoneticPr fontId="2"/>
  </si>
  <si>
    <t>フィットネスクラブ</t>
    <phoneticPr fontId="2"/>
  </si>
  <si>
    <t>館山OCEANGATE103</t>
  </si>
  <si>
    <t>２階建</t>
    <phoneticPr fontId="2"/>
  </si>
  <si>
    <t>福祉施設(その他)</t>
    <rPh sb="0" eb="2">
      <t>フクシ</t>
    </rPh>
    <rPh sb="2" eb="4">
      <t>シセツ</t>
    </rPh>
    <rPh sb="7" eb="8">
      <t>タ</t>
    </rPh>
    <phoneticPr fontId="2"/>
  </si>
  <si>
    <t>じゃんじゃん亭環七梅島店</t>
  </si>
  <si>
    <t>物販店舗</t>
    <rPh sb="0" eb="2">
      <t>ブッパン</t>
    </rPh>
    <rPh sb="2" eb="4">
      <t>テンポ</t>
    </rPh>
    <phoneticPr fontId="2"/>
  </si>
  <si>
    <t>スシロー西大津店</t>
    <rPh sb="7" eb="8">
      <t>テン</t>
    </rPh>
    <phoneticPr fontId="2"/>
  </si>
  <si>
    <t>保育園</t>
    <rPh sb="0" eb="3">
      <t>ホイクエン</t>
    </rPh>
    <phoneticPr fontId="2"/>
  </si>
  <si>
    <t>スターバックスコーヒー神戸メリケンパーク店</t>
  </si>
  <si>
    <t>ホームセンター</t>
    <phoneticPr fontId="2"/>
  </si>
  <si>
    <t>THE GARDEN ORIENTAL OSAKA 西庭プロジェクト</t>
    <phoneticPr fontId="2"/>
  </si>
  <si>
    <t>はま寿司益田店</t>
  </si>
  <si>
    <t>安楽亭加平店</t>
  </si>
  <si>
    <t>アパレル</t>
    <phoneticPr fontId="2"/>
  </si>
  <si>
    <t>しおさい公園レストラン</t>
  </si>
  <si>
    <t>兵庫県神戸市</t>
    <phoneticPr fontId="2"/>
  </si>
  <si>
    <t>飲食</t>
    <rPh sb="0" eb="2">
      <t>インショク</t>
    </rPh>
    <phoneticPr fontId="2"/>
  </si>
  <si>
    <t>モダンカフェ</t>
  </si>
  <si>
    <t>平屋建</t>
    <phoneticPr fontId="2"/>
  </si>
  <si>
    <t>コナズ珈琲幕張店</t>
  </si>
  <si>
    <t>カーディーラー</t>
    <phoneticPr fontId="2"/>
  </si>
  <si>
    <t>無添くら寿司戸田駅前店</t>
  </si>
  <si>
    <t>２階建</t>
    <phoneticPr fontId="2"/>
  </si>
  <si>
    <t>ガソリンスタンド</t>
    <phoneticPr fontId="2"/>
  </si>
  <si>
    <t>与那原ドライブスルー</t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</si>
  <si>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</si>
  <si>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T-BAGS</t>
    <phoneticPr fontId="2"/>
  </si>
  <si>
    <t>るいけ温泉</t>
  </si>
  <si>
    <t>ハイブリッド</t>
    <phoneticPr fontId="2"/>
  </si>
  <si>
    <t>カーディーラー</t>
    <phoneticPr fontId="2"/>
  </si>
  <si>
    <t>万治モータースショールーム</t>
    <rPh sb="0" eb="2">
      <t>マンジ</t>
    </rPh>
    <phoneticPr fontId="3"/>
  </si>
  <si>
    <t>カーディーラー</t>
    <phoneticPr fontId="2"/>
  </si>
  <si>
    <t>万治モータース工場</t>
    <rPh sb="0" eb="2">
      <t>マンジ</t>
    </rPh>
    <rPh sb="7" eb="9">
      <t>コウジョウ</t>
    </rPh>
    <phoneticPr fontId="3"/>
  </si>
  <si>
    <t>カミタケモータース店舗棟</t>
    <rPh sb="9" eb="11">
      <t>テンポ</t>
    </rPh>
    <rPh sb="11" eb="12">
      <t>トウ</t>
    </rPh>
    <phoneticPr fontId="3"/>
  </si>
  <si>
    <t>カーディーラー</t>
    <phoneticPr fontId="2"/>
  </si>
  <si>
    <t>カミタケモータース工場棟</t>
    <rPh sb="9" eb="11">
      <t>コウジョウ</t>
    </rPh>
    <rPh sb="11" eb="12">
      <t>トウ</t>
    </rPh>
    <phoneticPr fontId="3"/>
  </si>
  <si>
    <t>カーディーラー</t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</si>
  <si>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</si>
  <si>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カーディーラー</t>
    <phoneticPr fontId="2"/>
  </si>
  <si>
    <t>２階建</t>
    <rPh sb="1" eb="3">
      <t>ガイダ</t>
    </rPh>
    <phoneticPr fontId="2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</si>
  <si>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</si>
  <si>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カーディーラー</t>
    <phoneticPr fontId="2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</si>
  <si>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</si>
  <si>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</si>
  <si>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カーディーラー</t>
    <phoneticPr fontId="2"/>
  </si>
  <si>
    <t>２階建</t>
    <phoneticPr fontId="2"/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</si>
  <si>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</si>
  <si>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２階建</t>
    <phoneticPr fontId="2"/>
  </si>
  <si>
    <t>アウディりんくう</t>
  </si>
  <si>
    <t>２階建</t>
    <phoneticPr fontId="2"/>
  </si>
  <si>
    <t>ファミリー可児店</t>
    <rPh sb="5" eb="7">
      <t>カニ</t>
    </rPh>
    <rPh sb="7" eb="8">
      <t>テン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</si>
  <si>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</si>
  <si>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</si>
  <si>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平屋建</t>
    <phoneticPr fontId="2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</si>
  <si>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</si>
  <si>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平屋建</t>
    <phoneticPr fontId="2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</si>
  <si>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</si>
  <si>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京滋マツダ大津店</t>
    <rPh sb="0" eb="1">
      <t>ケイ</t>
    </rPh>
    <rPh sb="5" eb="7">
      <t>オオツ</t>
    </rPh>
    <rPh sb="7" eb="8">
      <t>テン</t>
    </rPh>
    <phoneticPr fontId="3"/>
  </si>
  <si>
    <t>平屋建</t>
    <phoneticPr fontId="2"/>
  </si>
  <si>
    <t>ビッグモーター守山店</t>
    <rPh sb="7" eb="9">
      <t>モリヤマ</t>
    </rPh>
    <rPh sb="9" eb="10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</si>
  <si>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</si>
  <si>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カーディーラー</t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</si>
  <si>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</si>
  <si>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カーディーラー</t>
    <phoneticPr fontId="2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</si>
  <si>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</si>
  <si>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平屋建</t>
    <phoneticPr fontId="2"/>
  </si>
  <si>
    <t>マセラティ神戸</t>
  </si>
  <si>
    <t>カーディーラー</t>
    <phoneticPr fontId="2"/>
  </si>
  <si>
    <t>オートテラス長苗代店</t>
    <rPh sb="9" eb="10">
      <t>テン</t>
    </rPh>
    <phoneticPr fontId="2"/>
  </si>
  <si>
    <t>京滋マツダ大津店【B棟】</t>
    <rPh sb="7" eb="8">
      <t>テン</t>
    </rPh>
    <rPh sb="10" eb="11">
      <t>トウ</t>
    </rPh>
    <phoneticPr fontId="2"/>
  </si>
  <si>
    <t>カーディーラー</t>
    <phoneticPr fontId="2"/>
  </si>
  <si>
    <t>京滋マツダ大津店【E棟】</t>
    <rPh sb="7" eb="8">
      <t>テン</t>
    </rPh>
    <rPh sb="10" eb="11">
      <t>トウ</t>
    </rPh>
    <phoneticPr fontId="2"/>
  </si>
  <si>
    <t>カーディーラー</t>
    <phoneticPr fontId="2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</si>
  <si>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</si>
  <si>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平屋建</t>
    <phoneticPr fontId="2"/>
  </si>
  <si>
    <t>埼玉ダイハツ販売越谷北店</t>
    <rPh sb="11" eb="12">
      <t>テン</t>
    </rPh>
    <phoneticPr fontId="2"/>
  </si>
  <si>
    <t>カーディーラー</t>
    <phoneticPr fontId="2"/>
  </si>
  <si>
    <t>ダイハツ広島販売曙店</t>
  </si>
  <si>
    <t>２階建</t>
    <phoneticPr fontId="2"/>
  </si>
  <si>
    <t>スズキアリーナ豊岡店</t>
    <rPh sb="9" eb="10">
      <t>テン</t>
    </rPh>
    <phoneticPr fontId="2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</si>
  <si>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</si>
  <si>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京滋マツダ大津店【D棟】</t>
  </si>
  <si>
    <t>関西マツダ住之江店</t>
    <rPh sb="8" eb="9">
      <t>テン</t>
    </rPh>
    <phoneticPr fontId="2"/>
  </si>
  <si>
    <t>ホンダカーズ亀田店</t>
    <rPh sb="8" eb="9">
      <t>テン</t>
    </rPh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</si>
  <si>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</si>
  <si>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カーディーラー</t>
    <phoneticPr fontId="2"/>
  </si>
  <si>
    <t>平屋建</t>
    <phoneticPr fontId="2"/>
  </si>
  <si>
    <t>京滋マツダ大津店【C棟】</t>
  </si>
  <si>
    <t>東北マツダ酒田店</t>
  </si>
  <si>
    <t>東北マツダ柴田店</t>
    <rPh sb="0" eb="2">
      <t>トウホク</t>
    </rPh>
    <rPh sb="5" eb="7">
      <t>シバタ</t>
    </rPh>
    <rPh sb="7" eb="8">
      <t>テン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</si>
  <si>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</si>
  <si>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3"/>
  </si>
  <si>
    <t>スズキショールーム鹿の子台店</t>
    <rPh sb="13" eb="14">
      <t>テン</t>
    </rPh>
    <phoneticPr fontId="2"/>
  </si>
  <si>
    <t>関西マツダ鳳BPセンター</t>
  </si>
  <si>
    <t>関西マツダ平野店（A棟）</t>
    <rPh sb="7" eb="8">
      <t>テン</t>
    </rPh>
    <rPh sb="10" eb="11">
      <t>トウ</t>
    </rPh>
    <phoneticPr fontId="2"/>
  </si>
  <si>
    <t>2016.10</t>
  </si>
  <si>
    <t>関西マツダ平野店（B棟）</t>
    <rPh sb="7" eb="8">
      <t>テン</t>
    </rPh>
    <rPh sb="10" eb="11">
      <t>トウ</t>
    </rPh>
    <phoneticPr fontId="2"/>
  </si>
  <si>
    <t>東北マツダ北上店</t>
    <rPh sb="5" eb="7">
      <t>キタカミ</t>
    </rPh>
    <rPh sb="7" eb="8">
      <t>テン</t>
    </rPh>
    <phoneticPr fontId="3"/>
  </si>
  <si>
    <t>東北マツダ秋田店（工場）</t>
    <rPh sb="7" eb="8">
      <t>テン</t>
    </rPh>
    <rPh sb="9" eb="11">
      <t>コウジョウ</t>
    </rPh>
    <phoneticPr fontId="2"/>
  </si>
  <si>
    <t>東北マツダ秋田店（ショールーム）</t>
    <rPh sb="7" eb="8">
      <t>テン</t>
    </rPh>
    <phoneticPr fontId="2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</si>
  <si>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</si>
  <si>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ネッツトヨタ島根浜田店（展示場）</t>
    <rPh sb="12" eb="15">
      <t>テンジジョウ</t>
    </rPh>
    <phoneticPr fontId="2"/>
  </si>
  <si>
    <t>ネッツトヨタ島根浜田店（展示場）ショールーム）</t>
    <rPh sb="12" eb="15">
      <t>テンジジョウ</t>
    </rPh>
    <phoneticPr fontId="2"/>
  </si>
  <si>
    <t>３階建</t>
    <phoneticPr fontId="2"/>
  </si>
  <si>
    <t>ホンダカーズ熊本東健軍店</t>
    <rPh sb="11" eb="12">
      <t>テン</t>
    </rPh>
    <phoneticPr fontId="2"/>
  </si>
  <si>
    <t>ネッツトヨタ高知(仮称)駅前通り</t>
    <phoneticPr fontId="2"/>
  </si>
  <si>
    <t>カーディーラー</t>
    <phoneticPr fontId="2"/>
  </si>
  <si>
    <t>関西マツダ松原店</t>
  </si>
  <si>
    <t>トヨタカローラ帯広店</t>
    <rPh sb="9" eb="10">
      <t>テン</t>
    </rPh>
    <phoneticPr fontId="2"/>
  </si>
  <si>
    <t>奈良日産自動車中古車販売</t>
  </si>
  <si>
    <t>カーディーラー</t>
    <phoneticPr fontId="2"/>
  </si>
  <si>
    <t>北陸マツダ開発本店</t>
    <rPh sb="5" eb="7">
      <t>カイハツ</t>
    </rPh>
    <rPh sb="7" eb="9">
      <t>ホンテン</t>
    </rPh>
    <phoneticPr fontId="2"/>
  </si>
  <si>
    <t>福井県福井市</t>
    <phoneticPr fontId="2"/>
  </si>
  <si>
    <t>2017.10</t>
    <phoneticPr fontId="2"/>
  </si>
  <si>
    <t>四国スバル高知浅橋通店</t>
  </si>
  <si>
    <t>関西マツダ池田店</t>
  </si>
  <si>
    <t>大阪府池田市</t>
    <phoneticPr fontId="2"/>
  </si>
  <si>
    <t>東北マツダ横手店</t>
  </si>
  <si>
    <t>秋田県横手市</t>
    <phoneticPr fontId="2"/>
  </si>
  <si>
    <t>東北マツダ本荘店</t>
  </si>
  <si>
    <t>秋田県由利本荘市</t>
    <phoneticPr fontId="2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</si>
  <si>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</si>
  <si>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S造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</si>
  <si>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</si>
  <si>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S造</t>
    <phoneticPr fontId="2"/>
  </si>
  <si>
    <t>西四国マツダ高知中央店</t>
  </si>
  <si>
    <t>高知県高知市</t>
    <phoneticPr fontId="2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</si>
  <si>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</si>
  <si>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</si>
  <si>
    <t>島根ダイハツ販売出雲店</t>
  </si>
  <si>
    <t>島根県出雲市</t>
    <phoneticPr fontId="2"/>
  </si>
  <si>
    <t>S造</t>
    <phoneticPr fontId="2"/>
  </si>
  <si>
    <t>ホンダカーズ埼玉中レイクタウン南店</t>
  </si>
  <si>
    <t>埼玉県越谷市</t>
    <phoneticPr fontId="2"/>
  </si>
  <si>
    <t>ホンダカーズ埼玉中レイクタウン南店工場棟</t>
    <rPh sb="17" eb="19">
      <t>コウジョウ</t>
    </rPh>
    <rPh sb="19" eb="20">
      <t>トウ</t>
    </rPh>
    <phoneticPr fontId="2"/>
  </si>
  <si>
    <t>埼玉県越谷市</t>
    <phoneticPr fontId="2"/>
  </si>
  <si>
    <t>北陸スバル福井開発店A棟</t>
    <rPh sb="11" eb="12">
      <t>トウ</t>
    </rPh>
    <phoneticPr fontId="3"/>
  </si>
  <si>
    <t>北陸スバル福井開発店B棟</t>
    <rPh sb="11" eb="12">
      <t>トウ</t>
    </rPh>
    <phoneticPr fontId="3"/>
  </si>
  <si>
    <t>カーディーラー</t>
    <phoneticPr fontId="2"/>
  </si>
  <si>
    <t>福井県福井市</t>
    <phoneticPr fontId="2"/>
  </si>
  <si>
    <t>平屋建</t>
    <phoneticPr fontId="2"/>
  </si>
  <si>
    <t>神奈川県川崎市</t>
    <phoneticPr fontId="2"/>
  </si>
  <si>
    <t>平屋建</t>
    <phoneticPr fontId="2"/>
  </si>
  <si>
    <t>MINI岡山</t>
  </si>
  <si>
    <t>ホンダカーズ青森五所川原店</t>
    <rPh sb="12" eb="13">
      <t>テン</t>
    </rPh>
    <phoneticPr fontId="2"/>
  </si>
  <si>
    <t>２階建</t>
    <phoneticPr fontId="2"/>
  </si>
  <si>
    <t>スズキ自販関西枚方店</t>
    <rPh sb="9" eb="10">
      <t>テン</t>
    </rPh>
    <phoneticPr fontId="2"/>
  </si>
  <si>
    <t>カーディーラー</t>
    <phoneticPr fontId="2"/>
  </si>
  <si>
    <t>２階建</t>
    <phoneticPr fontId="2"/>
  </si>
  <si>
    <t>クレタ北広島店</t>
  </si>
  <si>
    <t>ネッツトヨタ東都水元店</t>
  </si>
  <si>
    <t>関東マツダ吉野町センター</t>
  </si>
  <si>
    <t>２階建</t>
    <phoneticPr fontId="2"/>
  </si>
  <si>
    <t>MINI加古川</t>
  </si>
  <si>
    <t>みちのくクボタ稲垣店整備工場</t>
  </si>
  <si>
    <t>アウディ青森</t>
  </si>
  <si>
    <t>2019.10</t>
  </si>
  <si>
    <t>ネッツトヨタ東都おおたかの森店</t>
  </si>
  <si>
    <t>関東マツダ墨田店</t>
  </si>
  <si>
    <t>TNF-D</t>
    <phoneticPr fontId="2"/>
  </si>
  <si>
    <t>ダイハツ北海道販売岩見沢店</t>
  </si>
  <si>
    <t>ホンダカーズ市川東金東店</t>
  </si>
  <si>
    <t>TNF-D</t>
    <phoneticPr fontId="2"/>
  </si>
  <si>
    <t>宮城ダイハツ販売石巻店</t>
  </si>
  <si>
    <t>TNF-D・ハイブリッド</t>
    <phoneticPr fontId="2"/>
  </si>
  <si>
    <t>Jeep岡山</t>
  </si>
  <si>
    <t>TNF-D・ハイブリッド</t>
    <phoneticPr fontId="2"/>
  </si>
  <si>
    <t>TCN安来</t>
    <rPh sb="3" eb="5">
      <t>ヤスギ</t>
    </rPh>
    <phoneticPr fontId="2"/>
  </si>
  <si>
    <t>2020.10</t>
    <phoneticPr fontId="2"/>
  </si>
  <si>
    <t>東北マツダ名取店</t>
  </si>
  <si>
    <t>宮城県名取市</t>
  </si>
  <si>
    <t>BMW神戸</t>
  </si>
  <si>
    <t>ホンダカーズ徳島三軒屋</t>
  </si>
  <si>
    <t>ガソリンスタンド</t>
    <phoneticPr fontId="2"/>
  </si>
  <si>
    <t>キタセキ酒田SS</t>
  </si>
  <si>
    <t>ガソリンスタンド</t>
    <phoneticPr fontId="2"/>
  </si>
  <si>
    <t>キタセキR122号白岡店</t>
    <rPh sb="8" eb="9">
      <t>ゴウ</t>
    </rPh>
    <rPh sb="11" eb="12">
      <t>テン</t>
    </rPh>
    <phoneticPr fontId="3"/>
  </si>
  <si>
    <t>ガソリンスタンド</t>
    <phoneticPr fontId="2"/>
  </si>
  <si>
    <t>WT</t>
    <phoneticPr fontId="2"/>
  </si>
  <si>
    <t>バローセルフスタンド稲沢平和店</t>
    <rPh sb="14" eb="15">
      <t>テン</t>
    </rPh>
    <phoneticPr fontId="2"/>
  </si>
  <si>
    <t>キタセキルート7蓮野インター給油所</t>
  </si>
  <si>
    <t>-</t>
    <phoneticPr fontId="2"/>
  </si>
  <si>
    <t>-</t>
    <phoneticPr fontId="2"/>
  </si>
  <si>
    <t>WT</t>
    <phoneticPr fontId="2"/>
  </si>
  <si>
    <t>キタセキルート7蓮野インター</t>
  </si>
  <si>
    <t>濃飛西濃運輸上越支店</t>
    <rPh sb="6" eb="8">
      <t>ジョウエツ</t>
    </rPh>
    <rPh sb="8" eb="10">
      <t>シテン</t>
    </rPh>
    <phoneticPr fontId="3"/>
  </si>
  <si>
    <t>平屋建</t>
    <phoneticPr fontId="2"/>
  </si>
  <si>
    <t>WT</t>
    <phoneticPr fontId="2"/>
  </si>
  <si>
    <t>DD4号線庄和インターSS</t>
  </si>
  <si>
    <t>埼玉県春日部市</t>
    <phoneticPr fontId="2"/>
  </si>
  <si>
    <t>キタセキR-17号伊勢崎SS</t>
    <rPh sb="8" eb="9">
      <t>ゴウ</t>
    </rPh>
    <rPh sb="9" eb="12">
      <t>イセサキ</t>
    </rPh>
    <phoneticPr fontId="3"/>
  </si>
  <si>
    <t>S造</t>
    <phoneticPr fontId="2"/>
  </si>
  <si>
    <t>WT</t>
    <phoneticPr fontId="2"/>
  </si>
  <si>
    <t>㈱キタセキR294下妻SS</t>
    <rPh sb="9" eb="11">
      <t>シモヅマ</t>
    </rPh>
    <phoneticPr fontId="3"/>
  </si>
  <si>
    <t>ガソリンスタンド</t>
    <phoneticPr fontId="2"/>
  </si>
  <si>
    <t>平屋建</t>
    <phoneticPr fontId="2"/>
  </si>
  <si>
    <t>千葉北水素ステーション</t>
  </si>
  <si>
    <t>ガソリンスタンド</t>
  </si>
  <si>
    <t>千葉県千葉市</t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</si>
  <si>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</si>
  <si>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学校</t>
    <phoneticPr fontId="2"/>
  </si>
  <si>
    <t>３階建</t>
    <phoneticPr fontId="2"/>
  </si>
  <si>
    <t>RC造</t>
    <phoneticPr fontId="2"/>
  </si>
  <si>
    <t>夙川学院ポートアイランドキャンパススポーツ棟</t>
  </si>
  <si>
    <t>阪神自動車専門学校</t>
  </si>
  <si>
    <t>伊豆長岡学園</t>
  </si>
  <si>
    <t>静岡県伊豆の国市</t>
    <phoneticPr fontId="2"/>
  </si>
  <si>
    <t>RC造</t>
    <phoneticPr fontId="2"/>
  </si>
  <si>
    <t>東京理科大学学生寮</t>
  </si>
  <si>
    <t>千葉県野田市</t>
    <phoneticPr fontId="2"/>
  </si>
  <si>
    <t>カインズモール大利根Cベイシア電器棟</t>
    <rPh sb="15" eb="17">
      <t>デンキ</t>
    </rPh>
    <rPh sb="17" eb="18">
      <t>トウ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</si>
  <si>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</si>
  <si>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</si>
  <si>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平屋建</t>
    <phoneticPr fontId="2"/>
  </si>
  <si>
    <t>ケーズデンキ本巣店</t>
    <rPh sb="6" eb="8">
      <t>モトス</t>
    </rPh>
    <rPh sb="8" eb="9">
      <t>テン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</si>
  <si>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</si>
  <si>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</si>
  <si>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ケーズデンキ鷹巣店</t>
    <phoneticPr fontId="2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</si>
  <si>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</si>
  <si>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ジョーシン射水店</t>
    <rPh sb="7" eb="8">
      <t>テン</t>
    </rPh>
    <phoneticPr fontId="2"/>
  </si>
  <si>
    <t>ケーズデンキ東生駒店</t>
    <rPh sb="9" eb="10">
      <t>テン</t>
    </rPh>
    <phoneticPr fontId="2"/>
  </si>
  <si>
    <t>ケーズデンキ佐沼店</t>
    <rPh sb="6" eb="7">
      <t>サ</t>
    </rPh>
    <rPh sb="7" eb="8">
      <t>ヌマ</t>
    </rPh>
    <rPh sb="8" eb="9">
      <t>テン</t>
    </rPh>
    <phoneticPr fontId="3"/>
  </si>
  <si>
    <t>100満ボルト東苗穂店</t>
    <rPh sb="10" eb="11">
      <t>テン</t>
    </rPh>
    <phoneticPr fontId="2"/>
  </si>
  <si>
    <t>ハイブリッド</t>
    <phoneticPr fontId="2"/>
  </si>
  <si>
    <t>ジョーシン東大阪長田西店</t>
    <rPh sb="5" eb="6">
      <t>ヒガシ</t>
    </rPh>
    <rPh sb="6" eb="8">
      <t>オオサカ</t>
    </rPh>
    <phoneticPr fontId="3"/>
  </si>
  <si>
    <t>大阪府東大阪市</t>
    <phoneticPr fontId="2"/>
  </si>
  <si>
    <t>テックランド羽生店</t>
  </si>
  <si>
    <t>柿崎セレモニーホールへいあん</t>
  </si>
  <si>
    <t>オーロラホール南浦和</t>
    <rPh sb="7" eb="8">
      <t>ミナミ</t>
    </rPh>
    <rPh sb="8" eb="10">
      <t>ウラワ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</si>
  <si>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</si>
  <si>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</si>
  <si>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イズモホール桜丘</t>
    <rPh sb="6" eb="8">
      <t>サクラオカ</t>
    </rPh>
    <phoneticPr fontId="3"/>
  </si>
  <si>
    <t>JA葬祭やすらぎホールつがる</t>
    <rPh sb="2" eb="4">
      <t>ソウサイ</t>
    </rPh>
    <phoneticPr fontId="3"/>
  </si>
  <si>
    <t>セレモニーホール越谷</t>
    <rPh sb="8" eb="10">
      <t>コシガヤ</t>
    </rPh>
    <phoneticPr fontId="3"/>
  </si>
  <si>
    <t>３階建</t>
    <phoneticPr fontId="2"/>
  </si>
  <si>
    <t>イズモホール篠原</t>
  </si>
  <si>
    <t>イズモホール根堅</t>
  </si>
  <si>
    <t>みどりサービスやすらぎホールさかた</t>
  </si>
  <si>
    <t>セレモニーホール春藤</t>
    <rPh sb="8" eb="10">
      <t>ハルフジ</t>
    </rPh>
    <phoneticPr fontId="2"/>
  </si>
  <si>
    <t>青森県五所川原市</t>
    <phoneticPr fontId="2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</si>
  <si>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</si>
  <si>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2018.10</t>
    <phoneticPr fontId="2"/>
  </si>
  <si>
    <t>宮城県柴田郡</t>
    <phoneticPr fontId="2"/>
  </si>
  <si>
    <t>ラサンブレ御所
【旧名】有料老人ホーム・デイサービスセンター</t>
    <rPh sb="5" eb="7">
      <t>ゴショ</t>
    </rPh>
    <phoneticPr fontId="3"/>
  </si>
  <si>
    <t>２階建</t>
    <phoneticPr fontId="2"/>
  </si>
  <si>
    <t>ハイブリッド</t>
    <phoneticPr fontId="2"/>
  </si>
  <si>
    <t>旗艦長門</t>
  </si>
  <si>
    <t>オームラ新会館</t>
  </si>
  <si>
    <t>富士葬祭聖一色</t>
  </si>
  <si>
    <t>新香登ATC機器室</t>
    <rPh sb="6" eb="8">
      <t>キキ</t>
    </rPh>
    <phoneticPr fontId="3"/>
  </si>
  <si>
    <t>新庄ATC機器室</t>
    <phoneticPr fontId="2"/>
  </si>
  <si>
    <t>平屋建</t>
    <phoneticPr fontId="2"/>
  </si>
  <si>
    <t>新西宮ATC機器室</t>
    <phoneticPr fontId="2"/>
  </si>
  <si>
    <t>新塚本ATC機器室</t>
    <phoneticPr fontId="2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</si>
  <si>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</si>
  <si>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平屋建</t>
    <phoneticPr fontId="2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</si>
  <si>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</si>
  <si>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平屋建</t>
    <phoneticPr fontId="2"/>
  </si>
  <si>
    <t>共同住宅</t>
    <rPh sb="0" eb="2">
      <t>キョウドウ</t>
    </rPh>
    <rPh sb="2" eb="4">
      <t>ジュウタク</t>
    </rPh>
    <phoneticPr fontId="2"/>
  </si>
  <si>
    <t>JRBハイツ矢賀</t>
    <rPh sb="6" eb="8">
      <t>ヤガ</t>
    </rPh>
    <phoneticPr fontId="3"/>
  </si>
  <si>
    <t>３階建</t>
    <rPh sb="1" eb="3">
      <t>カイダ</t>
    </rPh>
    <phoneticPr fontId="2"/>
  </si>
  <si>
    <t>下条マンション4丁目マンション　</t>
    <phoneticPr fontId="2"/>
  </si>
  <si>
    <t>勝部マンション</t>
    <rPh sb="0" eb="2">
      <t>カツベ</t>
    </rPh>
    <phoneticPr fontId="3"/>
  </si>
  <si>
    <t>西長柄マンション</t>
    <rPh sb="0" eb="1">
      <t>ニシ</t>
    </rPh>
    <rPh sb="1" eb="3">
      <t>ナガラ</t>
    </rPh>
    <phoneticPr fontId="3"/>
  </si>
  <si>
    <t>メゾンヴェｰル出雲</t>
    <rPh sb="7" eb="9">
      <t>イズモ</t>
    </rPh>
    <phoneticPr fontId="3"/>
  </si>
  <si>
    <t>３階建</t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</si>
  <si>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</si>
  <si>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６階建</t>
    <phoneticPr fontId="2"/>
  </si>
  <si>
    <t>RC造</t>
    <phoneticPr fontId="2"/>
  </si>
  <si>
    <t>福島県復興公営住宅（関船団地１号棟）</t>
  </si>
  <si>
    <t>2015.10</t>
  </si>
  <si>
    <t>福島県復興公営住宅（関船団地２号棟）</t>
  </si>
  <si>
    <t>３階建</t>
    <phoneticPr fontId="2"/>
  </si>
  <si>
    <t>T-BAGS</t>
    <phoneticPr fontId="2"/>
  </si>
  <si>
    <t>コニーリョ西出雲（勝部マンションⅡ）</t>
    <rPh sb="9" eb="11">
      <t>カツベ</t>
    </rPh>
    <phoneticPr fontId="3"/>
  </si>
  <si>
    <t>共同住宅</t>
    <rPh sb="0" eb="4">
      <t>キョウドウジュウタク</t>
    </rPh>
    <phoneticPr fontId="2"/>
  </si>
  <si>
    <t xml:space="preserve">ロジュマン松原Part2 </t>
  </si>
  <si>
    <t>大阪府大阪市</t>
    <phoneticPr fontId="2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</si>
  <si>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</si>
  <si>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５階建</t>
    <phoneticPr fontId="2"/>
  </si>
  <si>
    <t>RC造</t>
    <phoneticPr fontId="2"/>
  </si>
  <si>
    <t>上塩冶マンション</t>
    <rPh sb="0" eb="1">
      <t>ウエ</t>
    </rPh>
    <rPh sb="1" eb="3">
      <t>シオジ</t>
    </rPh>
    <phoneticPr fontId="3"/>
  </si>
  <si>
    <t>島根県出雲市</t>
    <phoneticPr fontId="2"/>
  </si>
  <si>
    <t>RC造</t>
    <phoneticPr fontId="2"/>
  </si>
  <si>
    <t>大串定住促進住宅整備事業</t>
  </si>
  <si>
    <t>広島県豊田郡</t>
    <phoneticPr fontId="2"/>
  </si>
  <si>
    <t>クレバハウス潮崎1</t>
  </si>
  <si>
    <t>沖縄県糸満市</t>
    <phoneticPr fontId="2"/>
  </si>
  <si>
    <t>クレバハウス潮崎2</t>
  </si>
  <si>
    <t>沖縄県糸満市</t>
    <phoneticPr fontId="2"/>
  </si>
  <si>
    <t>３階建</t>
    <phoneticPr fontId="2"/>
  </si>
  <si>
    <t>大京新工場従業員宿舎</t>
    <phoneticPr fontId="3"/>
  </si>
  <si>
    <t>２階建</t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</si>
  <si>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</si>
  <si>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共同住宅</t>
    <rPh sb="0" eb="2">
      <t>キョウドウ</t>
    </rPh>
    <phoneticPr fontId="2"/>
  </si>
  <si>
    <t>静岡県沼津市</t>
    <phoneticPr fontId="2"/>
  </si>
  <si>
    <t>２階建</t>
    <phoneticPr fontId="2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</si>
  <si>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</si>
  <si>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</si>
  <si>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</si>
  <si>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平屋建</t>
    <phoneticPr fontId="2"/>
  </si>
  <si>
    <t>石巻商工信用金庫</t>
  </si>
  <si>
    <t>仙北信用組合迫支店</t>
  </si>
  <si>
    <t>枚方信用金庫門真東支店</t>
  </si>
  <si>
    <t>クラブハウス</t>
    <phoneticPr fontId="2"/>
  </si>
  <si>
    <t>軽井沢72クラブハウス</t>
    <rPh sb="0" eb="3">
      <t>カルイザワ</t>
    </rPh>
    <phoneticPr fontId="3"/>
  </si>
  <si>
    <t>クラブハウス</t>
    <phoneticPr fontId="2"/>
  </si>
  <si>
    <t>クラブハウス</t>
    <phoneticPr fontId="2"/>
  </si>
  <si>
    <t>２階建</t>
    <phoneticPr fontId="2"/>
  </si>
  <si>
    <t>白洗舎安来店</t>
    <rPh sb="3" eb="4">
      <t>ヤス</t>
    </rPh>
    <rPh sb="4" eb="5">
      <t>ク</t>
    </rPh>
    <rPh sb="5" eb="6">
      <t>テン</t>
    </rPh>
    <phoneticPr fontId="3"/>
  </si>
  <si>
    <t xml:space="preserve">M－STUDIO両名工場 </t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</si>
  <si>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</si>
  <si>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サン工業工場</t>
    <rPh sb="2" eb="4">
      <t>コウギョウ</t>
    </rPh>
    <rPh sb="4" eb="6">
      <t>コウジョウ</t>
    </rPh>
    <phoneticPr fontId="3"/>
  </si>
  <si>
    <t>2007.10</t>
    <phoneticPr fontId="2"/>
  </si>
  <si>
    <t>OKAMOTO VIETNAM FACTORY</t>
  </si>
  <si>
    <t>ベトナム</t>
    <phoneticPr fontId="2"/>
  </si>
  <si>
    <t>-</t>
    <phoneticPr fontId="2"/>
  </si>
  <si>
    <t>広島醤油</t>
    <rPh sb="0" eb="2">
      <t>ヒロシマ</t>
    </rPh>
    <rPh sb="2" eb="4">
      <t>ショウユ</t>
    </rPh>
    <phoneticPr fontId="3"/>
  </si>
  <si>
    <t>工場</t>
    <rPh sb="0" eb="2">
      <t>コウジョウ</t>
    </rPh>
    <phoneticPr fontId="4"/>
  </si>
  <si>
    <t>スギヤマ自動車テスター場</t>
    <rPh sb="4" eb="7">
      <t>ジドウシャ</t>
    </rPh>
    <rPh sb="11" eb="12">
      <t>ジョウ</t>
    </rPh>
    <phoneticPr fontId="3"/>
  </si>
  <si>
    <t>工場</t>
    <phoneticPr fontId="2"/>
  </si>
  <si>
    <t>2010.10</t>
    <phoneticPr fontId="2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</si>
  <si>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</si>
  <si>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SHIMA SEIKI FACTORY AMENITY</t>
  </si>
  <si>
    <t>2011.10</t>
    <phoneticPr fontId="2"/>
  </si>
  <si>
    <t xml:space="preserve">えんとく培養センターリサイクル施設 
</t>
  </si>
  <si>
    <t>2011.10</t>
    <phoneticPr fontId="2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</si>
  <si>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</si>
  <si>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望月工業佐賀工場</t>
  </si>
  <si>
    <t>リョービ東工場</t>
    <rPh sb="4" eb="5">
      <t>ヒガシ</t>
    </rPh>
    <rPh sb="5" eb="7">
      <t>コウジョウ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</si>
  <si>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</si>
  <si>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</si>
  <si>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</si>
  <si>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２階建</t>
    <phoneticPr fontId="2"/>
  </si>
  <si>
    <t>T-BAGS</t>
    <phoneticPr fontId="2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</si>
  <si>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</si>
  <si>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</si>
  <si>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3"/>
  </si>
  <si>
    <t>六甲アイランドフェラーリ</t>
    <rPh sb="0" eb="2">
      <t>ロッコウ</t>
    </rPh>
    <phoneticPr fontId="3"/>
  </si>
  <si>
    <t>ミヤカン新工場</t>
    <rPh sb="4" eb="5">
      <t>シン</t>
    </rPh>
    <rPh sb="5" eb="7">
      <t>コウジョウ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</si>
  <si>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</si>
  <si>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</si>
  <si>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</si>
  <si>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こだましめじ工場</t>
    <rPh sb="6" eb="8">
      <t>コウジョウ</t>
    </rPh>
    <phoneticPr fontId="3"/>
  </si>
  <si>
    <t>味の素川崎事業所工場見学施設</t>
    <rPh sb="0" eb="1">
      <t>アジ</t>
    </rPh>
    <rPh sb="2" eb="3">
      <t>モト</t>
    </rPh>
    <phoneticPr fontId="3"/>
  </si>
  <si>
    <t>2014.10</t>
    <phoneticPr fontId="2"/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</si>
  <si>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</si>
  <si>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</si>
  <si>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弓ヶ浜水産排水処理施設</t>
    <phoneticPr fontId="2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</si>
  <si>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</si>
  <si>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リードR3工場</t>
  </si>
  <si>
    <t>宇多興産工場</t>
    <rPh sb="0" eb="2">
      <t>ウタ</t>
    </rPh>
    <rPh sb="2" eb="4">
      <t>コウサン</t>
    </rPh>
    <rPh sb="4" eb="6">
      <t>コウジョウ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</si>
  <si>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</si>
  <si>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ジェイ・ポートリサイクル工場</t>
  </si>
  <si>
    <t>アドバネクス埼玉工場</t>
  </si>
  <si>
    <t>T-BAGS</t>
    <phoneticPr fontId="2"/>
  </si>
  <si>
    <t>日清食材工場</t>
  </si>
  <si>
    <t>ハタノ印刷工場</t>
  </si>
  <si>
    <t>美濃工業坂本工場</t>
  </si>
  <si>
    <t>高萩自動車工業車検場</t>
  </si>
  <si>
    <t>アリオンテック第3工場</t>
  </si>
  <si>
    <t>ナルシマ工業工場</t>
    <rPh sb="6" eb="8">
      <t>コウジョウ</t>
    </rPh>
    <phoneticPr fontId="2"/>
  </si>
  <si>
    <t>２階建</t>
    <phoneticPr fontId="2"/>
  </si>
  <si>
    <t>日立建機山陰営業所</t>
  </si>
  <si>
    <t>やまみ滋賀工場</t>
  </si>
  <si>
    <t>中津川リサイクルセンター</t>
  </si>
  <si>
    <t>RC造</t>
    <phoneticPr fontId="2"/>
  </si>
  <si>
    <t>吉田容器店第2立花ヤード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</si>
  <si>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</si>
  <si>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ハイブリッド</t>
    <phoneticPr fontId="2"/>
  </si>
  <si>
    <t>遠藤商事新野菜工場</t>
  </si>
  <si>
    <t>中部工業工場</t>
    <rPh sb="4" eb="6">
      <t>コウジョウ</t>
    </rPh>
    <phoneticPr fontId="2"/>
  </si>
  <si>
    <t>ほのぼの会厨房棟</t>
  </si>
  <si>
    <t>三井造船㈱ブラスト工場</t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</si>
  <si>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</si>
  <si>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益田自動車</t>
    <rPh sb="0" eb="2">
      <t>マスダ</t>
    </rPh>
    <rPh sb="2" eb="5">
      <t>ジドウシャ</t>
    </rPh>
    <phoneticPr fontId="3"/>
  </si>
  <si>
    <t>２階建</t>
    <phoneticPr fontId="2"/>
  </si>
  <si>
    <t>石井製作所社屋工場</t>
  </si>
  <si>
    <t>ナプラス産業廃棄物</t>
  </si>
  <si>
    <t>シシドモータース工場</t>
    <rPh sb="8" eb="10">
      <t>コウジョウ</t>
    </rPh>
    <phoneticPr fontId="2"/>
  </si>
  <si>
    <t>日立建機市川整備センター</t>
  </si>
  <si>
    <t>高砂医科工業柏工場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</si>
  <si>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</si>
  <si>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共同組合八戸青果センター</t>
  </si>
  <si>
    <t>インテルノ新工場</t>
    <rPh sb="5" eb="8">
      <t>シンコウジョウ</t>
    </rPh>
    <phoneticPr fontId="3"/>
  </si>
  <si>
    <t>牡蠣ノ星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</si>
  <si>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</si>
  <si>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南木曽発条田立工場</t>
  </si>
  <si>
    <t>えのき栽培施設（原きのこ園）</t>
    <rPh sb="12" eb="13">
      <t>エン</t>
    </rPh>
    <phoneticPr fontId="2"/>
  </si>
  <si>
    <t>えのき栽培施設（小池えのき園）</t>
    <rPh sb="13" eb="14">
      <t>エン</t>
    </rPh>
    <phoneticPr fontId="2"/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</si>
  <si>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</si>
  <si>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</si>
  <si>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</si>
  <si>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</si>
  <si>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</si>
  <si>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イーアンドエム発寒プラスティック</t>
  </si>
  <si>
    <t>協立エアテック名古屋工場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</si>
  <si>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</si>
  <si>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日建リース工業城陽工場（A棟）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</si>
  <si>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</si>
  <si>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</si>
  <si>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</si>
  <si>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日建リース工業城陽工場（E棟）</t>
    <rPh sb="13" eb="14">
      <t>トウ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</si>
  <si>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</si>
  <si>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今井運送整備工場</t>
  </si>
  <si>
    <t>丸一ゴム工業諏訪工場</t>
  </si>
  <si>
    <t>こと京野菜亀岡工場</t>
  </si>
  <si>
    <t>十文字チキンカンパニー</t>
  </si>
  <si>
    <t>アンフィニ福島</t>
    <phoneticPr fontId="2"/>
  </si>
  <si>
    <t>山傳商店仙台港工場</t>
  </si>
  <si>
    <t>アルス工場</t>
  </si>
  <si>
    <t>U.M.A.S.I.穀物乾燥調整・育苗施設</t>
  </si>
  <si>
    <t>ヤマナカ水産工場（加工場）</t>
    <rPh sb="9" eb="11">
      <t>カコウ</t>
    </rPh>
    <rPh sb="11" eb="12">
      <t>ジョウ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</si>
  <si>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</si>
  <si>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三和シャッター工業広島工場</t>
  </si>
  <si>
    <t>テンホウ・フーズ工場棟</t>
  </si>
  <si>
    <t>㈱マルセン食品　新工場</t>
    <phoneticPr fontId="2"/>
  </si>
  <si>
    <t>株式会社清光　新工場</t>
    <phoneticPr fontId="2"/>
  </si>
  <si>
    <t>株式会社クリハラ工場</t>
    <phoneticPr fontId="2"/>
  </si>
  <si>
    <t>仁平自動車第2工場</t>
  </si>
  <si>
    <t>ケイズベルテック</t>
  </si>
  <si>
    <t>ヤマイシ水産加工施設</t>
  </si>
  <si>
    <t>京伸精機笠岡工場</t>
    <rPh sb="4" eb="6">
      <t>カサオカ</t>
    </rPh>
    <rPh sb="6" eb="8">
      <t>コウジョウ</t>
    </rPh>
    <phoneticPr fontId="2"/>
  </si>
  <si>
    <t>TNF-D</t>
    <phoneticPr fontId="2"/>
  </si>
  <si>
    <t>ホクスイ工場</t>
  </si>
  <si>
    <t>中国醸造蒸留酒製造工場</t>
  </si>
  <si>
    <t>ランボルギーニ名古屋整備工場</t>
  </si>
  <si>
    <t>豊田車両工場棟・事務所棟</t>
  </si>
  <si>
    <t>辻徳産業貸工場</t>
  </si>
  <si>
    <t>新星工業社出島第2工場</t>
  </si>
  <si>
    <t>アクティオ千葉工場</t>
  </si>
  <si>
    <t>日本テクノロジーソリューション本社工場</t>
    <rPh sb="15" eb="17">
      <t>ホンシャ</t>
    </rPh>
    <rPh sb="17" eb="19">
      <t>コウジョウ</t>
    </rPh>
    <phoneticPr fontId="3"/>
  </si>
  <si>
    <t>兵庫県神戸市</t>
    <phoneticPr fontId="2"/>
  </si>
  <si>
    <t>大勢シェル工場（Ａ棟）</t>
    <rPh sb="9" eb="10">
      <t>トウ</t>
    </rPh>
    <phoneticPr fontId="3"/>
  </si>
  <si>
    <t>島根県松江市</t>
    <phoneticPr fontId="2"/>
  </si>
  <si>
    <t>かどや製油小豆島工場</t>
  </si>
  <si>
    <t>香川県小豆郡</t>
    <phoneticPr fontId="2"/>
  </si>
  <si>
    <t>大和製作所新工場</t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</si>
  <si>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</si>
  <si>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</si>
  <si>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</si>
  <si>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</si>
  <si>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</si>
  <si>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</si>
  <si>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滋賀県東近江市</t>
    <phoneticPr fontId="2"/>
  </si>
  <si>
    <t>エスキー工機組立工場</t>
  </si>
  <si>
    <t>山形県飽海郡</t>
    <phoneticPr fontId="2"/>
  </si>
  <si>
    <t>久保田工業本社工場</t>
  </si>
  <si>
    <t>オスカー技研工場</t>
    <rPh sb="4" eb="6">
      <t>ギケン</t>
    </rPh>
    <rPh sb="6" eb="8">
      <t>コウジョウ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</si>
  <si>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</si>
  <si>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</si>
  <si>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京都府城陽市</t>
    <phoneticPr fontId="2"/>
  </si>
  <si>
    <t>リードＲ3工場</t>
    <rPh sb="5" eb="7">
      <t>コウジョウ</t>
    </rPh>
    <phoneticPr fontId="3"/>
  </si>
  <si>
    <t>石狩ディストリビューションセンター</t>
    <rPh sb="0" eb="2">
      <t>イシカリ</t>
    </rPh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</si>
  <si>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</si>
  <si>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北海道虻田郡</t>
    <phoneticPr fontId="2"/>
  </si>
  <si>
    <t>ヨンキュウ製氷施設</t>
  </si>
  <si>
    <t>神奈川県三浦市</t>
    <phoneticPr fontId="2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</si>
  <si>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</si>
  <si>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広島県尾道市</t>
    <phoneticPr fontId="2"/>
  </si>
  <si>
    <t>４階建</t>
    <rPh sb="1" eb="3">
      <t>カイダ</t>
    </rPh>
    <phoneticPr fontId="2"/>
  </si>
  <si>
    <t>半田西工場整備工場</t>
  </si>
  <si>
    <t>カンダ技工未利用資源開発工場殺菌加工棟</t>
  </si>
  <si>
    <t>鳥取県境港市</t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</si>
  <si>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</si>
  <si>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2"/>
  </si>
  <si>
    <t>S造</t>
    <phoneticPr fontId="2"/>
  </si>
  <si>
    <t>やまみ関西工場（Ⅲ期）</t>
  </si>
  <si>
    <t>滋賀県甲賀市</t>
    <phoneticPr fontId="2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</si>
  <si>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</si>
  <si>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北海道釧路郡</t>
    <phoneticPr fontId="2"/>
  </si>
  <si>
    <t>東洋アイテック鳥取工場</t>
  </si>
  <si>
    <t>鳥取県鳥取市</t>
    <phoneticPr fontId="2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</si>
  <si>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</si>
  <si>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佐藤鋼材第三工場</t>
    <rPh sb="5" eb="6">
      <t>サン</t>
    </rPh>
    <phoneticPr fontId="3"/>
  </si>
  <si>
    <t>新潟県三条市</t>
    <phoneticPr fontId="2"/>
  </si>
  <si>
    <t>マルコンデンソーⅠ期</t>
  </si>
  <si>
    <t>山形県西置賜郡</t>
    <phoneticPr fontId="2"/>
  </si>
  <si>
    <t>土谷特殊農機具製作所工場</t>
    <rPh sb="10" eb="12">
      <t>コウジョウ</t>
    </rPh>
    <phoneticPr fontId="3"/>
  </si>
  <si>
    <t>北海道中川郡</t>
    <phoneticPr fontId="2"/>
  </si>
  <si>
    <t>シマヤフーズ工場</t>
  </si>
  <si>
    <t>愛知県津島市</t>
    <phoneticPr fontId="2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</si>
  <si>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</si>
  <si>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奈良県奈良市</t>
    <phoneticPr fontId="2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</si>
  <si>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</si>
  <si>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福島県双葉郡</t>
    <phoneticPr fontId="2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</si>
  <si>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</si>
  <si>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</si>
  <si>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柳川冷凍食品㈱工場</t>
  </si>
  <si>
    <t>福岡県柳川市</t>
    <phoneticPr fontId="2"/>
  </si>
  <si>
    <t>海王食品ホタテ加工場　</t>
  </si>
  <si>
    <t>北海道宗谷郡</t>
    <phoneticPr fontId="2"/>
  </si>
  <si>
    <t>共和産業株式会社 鮮魚作業所</t>
    <phoneticPr fontId="2"/>
  </si>
  <si>
    <t>かどや製油第二工場（製造棟）</t>
    <rPh sb="10" eb="12">
      <t>セイゾウ</t>
    </rPh>
    <rPh sb="12" eb="13">
      <t>トウ</t>
    </rPh>
    <phoneticPr fontId="2"/>
  </si>
  <si>
    <t>千葉県袖ヶ浦市</t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</si>
  <si>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</si>
  <si>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かどや製油第二工場（保管庫）</t>
    <rPh sb="10" eb="13">
      <t>ホカンコ</t>
    </rPh>
    <phoneticPr fontId="2"/>
  </si>
  <si>
    <t>-</t>
    <phoneticPr fontId="2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</si>
  <si>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</si>
  <si>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</si>
  <si>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成澤鉄工所新工場</t>
    <rPh sb="5" eb="6">
      <t>シン</t>
    </rPh>
    <phoneticPr fontId="3"/>
  </si>
  <si>
    <t>山形県鶴岡市</t>
    <phoneticPr fontId="2"/>
  </si>
  <si>
    <t>S造</t>
    <phoneticPr fontId="2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</si>
  <si>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</si>
  <si>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平屋建</t>
    <phoneticPr fontId="2"/>
  </si>
  <si>
    <t>仁徳砂利（給油所）</t>
    <rPh sb="5" eb="7">
      <t>キュウユ</t>
    </rPh>
    <rPh sb="7" eb="8">
      <t>ジョ</t>
    </rPh>
    <phoneticPr fontId="3"/>
  </si>
  <si>
    <t>愛南サン・フィッシュ工場</t>
    <rPh sb="0" eb="1">
      <t>アイ</t>
    </rPh>
    <phoneticPr fontId="3"/>
  </si>
  <si>
    <t>セルポール工業庄内第三工場</t>
  </si>
  <si>
    <t>本田興業本社ビル（工場棟）</t>
    <rPh sb="9" eb="11">
      <t>コウジョウ</t>
    </rPh>
    <rPh sb="11" eb="12">
      <t>トウ</t>
    </rPh>
    <phoneticPr fontId="2"/>
  </si>
  <si>
    <t>T-BAGS</t>
    <phoneticPr fontId="2"/>
  </si>
  <si>
    <t>佐々木酒造店工場</t>
  </si>
  <si>
    <t>やまみ富士山麓工場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</si>
  <si>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</si>
  <si>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岩手郡滝沢村</t>
    <phoneticPr fontId="2"/>
  </si>
  <si>
    <t>カナモト山梨営業所</t>
    <rPh sb="8" eb="9">
      <t>ショ</t>
    </rPh>
    <phoneticPr fontId="3"/>
  </si>
  <si>
    <t>山梨県都留市</t>
    <phoneticPr fontId="2"/>
  </si>
  <si>
    <t>２階建</t>
    <phoneticPr fontId="2"/>
  </si>
  <si>
    <t>WT+ハイブリット</t>
    <phoneticPr fontId="6"/>
  </si>
  <si>
    <t>12/17</t>
    <phoneticPr fontId="6"/>
  </si>
  <si>
    <t>太平洋セメント大船渡発電所バイオマス発電</t>
  </si>
  <si>
    <t>福島FRC製造設備</t>
  </si>
  <si>
    <t>デンソー山形Ⅱ期</t>
  </si>
  <si>
    <t>12/17</t>
    <phoneticPr fontId="6"/>
  </si>
  <si>
    <t>倉岡紙工工場</t>
  </si>
  <si>
    <t>12/18</t>
    <phoneticPr fontId="6"/>
  </si>
  <si>
    <t>右門第二工場</t>
  </si>
  <si>
    <t>コーリツ笠岡工場</t>
    <rPh sb="4" eb="8">
      <t>カサオカコウジョウ</t>
    </rPh>
    <phoneticPr fontId="3"/>
  </si>
  <si>
    <t>一般工事</t>
    <rPh sb="2" eb="4">
      <t>コウジ</t>
    </rPh>
    <phoneticPr fontId="2"/>
  </si>
  <si>
    <t>神田橋工業工場</t>
  </si>
  <si>
    <t>サウスプロダクト本社工場</t>
  </si>
  <si>
    <t>東京精密器具製作所川崎新工場</t>
  </si>
  <si>
    <t>北斎院町建売モデルハウス</t>
  </si>
  <si>
    <t>WT</t>
    <phoneticPr fontId="2"/>
  </si>
  <si>
    <t>アイダ本社</t>
  </si>
  <si>
    <t>2019.10</t>
    <phoneticPr fontId="2"/>
  </si>
  <si>
    <t>丸三食品工場</t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</si>
  <si>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</si>
  <si>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エフピコホーム</t>
  </si>
  <si>
    <t>岩田醸造千歳工場</t>
  </si>
  <si>
    <t>清水製作所工場</t>
  </si>
  <si>
    <t>TNF-D</t>
    <phoneticPr fontId="2"/>
  </si>
  <si>
    <t>中越エコプロダクツMAPKA製造工場</t>
  </si>
  <si>
    <t>北茨城精密加工関本第6工場</t>
  </si>
  <si>
    <t>TNF-D・ハイブリッド</t>
    <phoneticPr fontId="2"/>
  </si>
  <si>
    <t>関根自動車整備工場</t>
  </si>
  <si>
    <t>ハマイ大多喜工場第7号棟製品研究開発棟</t>
  </si>
  <si>
    <t>グローバルロジスティクス</t>
  </si>
  <si>
    <t>島根中央炊飯センター</t>
  </si>
  <si>
    <t>デンカ大牟田工場</t>
    <rPh sb="3" eb="6">
      <t>オオムタ</t>
    </rPh>
    <phoneticPr fontId="2"/>
  </si>
  <si>
    <t>福岡県大牟田市</t>
    <phoneticPr fontId="2"/>
  </si>
  <si>
    <t>キョーユー工場棟</t>
  </si>
  <si>
    <t>堅展実業厚岸蒸溜所精麦棟</t>
  </si>
  <si>
    <t>康井精機第6工場</t>
  </si>
  <si>
    <t>バルチラジャパン富山工場</t>
  </si>
  <si>
    <t>日建リース工業新潟工場</t>
    <rPh sb="5" eb="7">
      <t>コウギョウ</t>
    </rPh>
    <phoneticPr fontId="2"/>
  </si>
  <si>
    <t>新潟県柏崎市</t>
    <rPh sb="0" eb="3">
      <t>ニイガタケン</t>
    </rPh>
    <rPh sb="3" eb="6">
      <t>カシワザキシ</t>
    </rPh>
    <phoneticPr fontId="2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</si>
  <si>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</si>
  <si>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</si>
  <si>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福島公民館</t>
    <rPh sb="0" eb="2">
      <t>フクシマ</t>
    </rPh>
    <rPh sb="2" eb="5">
      <t>コウミンカン</t>
    </rPh>
    <phoneticPr fontId="3"/>
  </si>
  <si>
    <t>公民館</t>
  </si>
  <si>
    <t>２階建</t>
    <phoneticPr fontId="2"/>
  </si>
  <si>
    <t>ハイブリッド</t>
    <phoneticPr fontId="2"/>
  </si>
  <si>
    <t>寺津公民館</t>
    <rPh sb="0" eb="1">
      <t>テラ</t>
    </rPh>
    <rPh sb="1" eb="2">
      <t>ツ</t>
    </rPh>
    <rPh sb="2" eb="5">
      <t>コウミンカン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</si>
  <si>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</si>
  <si>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2014.10</t>
    <phoneticPr fontId="2"/>
  </si>
  <si>
    <t>平屋建</t>
    <phoneticPr fontId="2"/>
  </si>
  <si>
    <t>大江町中央公民館</t>
  </si>
  <si>
    <t>ゴルフクラブ</t>
    <phoneticPr fontId="2"/>
  </si>
  <si>
    <t>ゴルフ倶楽部大樹</t>
    <rPh sb="3" eb="6">
      <t>クラブ</t>
    </rPh>
    <rPh sb="6" eb="8">
      <t>タイジュ</t>
    </rPh>
    <phoneticPr fontId="3"/>
  </si>
  <si>
    <t>ゴルフクラブ</t>
    <phoneticPr fontId="2"/>
  </si>
  <si>
    <t>コンビニエンスストア</t>
    <phoneticPr fontId="2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</si>
  <si>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</si>
  <si>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</si>
  <si>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</si>
  <si>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</si>
  <si>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デイリーヤマザキ大東店</t>
    <rPh sb="8" eb="10">
      <t>ダイトウ</t>
    </rPh>
    <rPh sb="10" eb="11">
      <t>テン</t>
    </rPh>
    <phoneticPr fontId="3"/>
  </si>
  <si>
    <t>コンビニエンスストア</t>
    <phoneticPr fontId="2"/>
  </si>
  <si>
    <t>ファミリーマートＪＲ和田岬店</t>
    <rPh sb="10" eb="13">
      <t>ワダミサキ</t>
    </rPh>
    <rPh sb="13" eb="14">
      <t>テン</t>
    </rPh>
    <phoneticPr fontId="3"/>
  </si>
  <si>
    <t>ファミリーマート平塚広川店</t>
  </si>
  <si>
    <t>コンビニエンスストア</t>
    <phoneticPr fontId="2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</si>
  <si>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</si>
  <si>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セブンイレブン益田中吉田店</t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</si>
  <si>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</si>
  <si>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</si>
  <si>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</si>
  <si>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百済駅コンテナ</t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</si>
  <si>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</si>
  <si>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中央技術研修センター第2研修棟　</t>
  </si>
  <si>
    <t>松屋電機社屋</t>
    <rPh sb="0" eb="2">
      <t>マツヤ</t>
    </rPh>
    <rPh sb="2" eb="4">
      <t>デンキ</t>
    </rPh>
    <rPh sb="4" eb="6">
      <t>シャオク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</si>
  <si>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</si>
  <si>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</si>
  <si>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</si>
  <si>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</si>
  <si>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</si>
  <si>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</si>
  <si>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２階建</t>
    <phoneticPr fontId="2"/>
  </si>
  <si>
    <t>シバ工芸テナント棟</t>
    <rPh sb="2" eb="4">
      <t>コウゲイ</t>
    </rPh>
    <rPh sb="8" eb="9">
      <t>トウ</t>
    </rPh>
    <phoneticPr fontId="3"/>
  </si>
  <si>
    <t>３階建</t>
    <phoneticPr fontId="2"/>
  </si>
  <si>
    <t>ハイブリッド</t>
    <phoneticPr fontId="2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</si>
  <si>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</si>
  <si>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</si>
  <si>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大阪運輸</t>
    <rPh sb="0" eb="2">
      <t>オオサカ</t>
    </rPh>
    <rPh sb="2" eb="4">
      <t>ウンユ</t>
    </rPh>
    <phoneticPr fontId="3"/>
  </si>
  <si>
    <t>ＫＯＡ水戸営業所</t>
    <rPh sb="3" eb="5">
      <t>ミト</t>
    </rPh>
    <rPh sb="5" eb="8">
      <t>エイギョウショ</t>
    </rPh>
    <phoneticPr fontId="3"/>
  </si>
  <si>
    <t>T-BAGS</t>
    <phoneticPr fontId="2"/>
  </si>
  <si>
    <t>緑2丁目計画</t>
    <rPh sb="0" eb="1">
      <t>ミドリ</t>
    </rPh>
    <rPh sb="2" eb="4">
      <t>チョウメ</t>
    </rPh>
    <rPh sb="4" eb="6">
      <t>ケイカク</t>
    </rPh>
    <phoneticPr fontId="2"/>
  </si>
  <si>
    <t>ワークオフィス滝井</t>
    <rPh sb="7" eb="9">
      <t>タキイ</t>
    </rPh>
    <phoneticPr fontId="3"/>
  </si>
  <si>
    <t>２階建</t>
    <phoneticPr fontId="2"/>
  </si>
  <si>
    <t>T-BAGS</t>
    <phoneticPr fontId="2"/>
  </si>
  <si>
    <t>宏和工業倉庫</t>
    <rPh sb="0" eb="2">
      <t>コウワ</t>
    </rPh>
    <rPh sb="2" eb="4">
      <t>コウギョウ</t>
    </rPh>
    <rPh sb="4" eb="6">
      <t>ソウコ</t>
    </rPh>
    <phoneticPr fontId="3"/>
  </si>
  <si>
    <t>ビーアイケー社屋</t>
  </si>
  <si>
    <t>マリーナHOP（Ⅱ期）</t>
  </si>
  <si>
    <t>平屋建</t>
    <phoneticPr fontId="2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</si>
  <si>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</si>
  <si>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</si>
  <si>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３階建</t>
    <phoneticPr fontId="2"/>
  </si>
  <si>
    <t>コンドーテック盛岡営業所</t>
  </si>
  <si>
    <t>九州児湯フーズ北九州支店</t>
  </si>
  <si>
    <t>KAT結城営業所</t>
  </si>
  <si>
    <t>平屋建</t>
    <phoneticPr fontId="2"/>
  </si>
  <si>
    <t>姫島駅高架下（Ⅰ期）</t>
    <rPh sb="2" eb="3">
      <t>エキ</t>
    </rPh>
    <phoneticPr fontId="2"/>
  </si>
  <si>
    <t>２階建</t>
    <phoneticPr fontId="2"/>
  </si>
  <si>
    <t>函館どっぐ造船艦修部事務所</t>
  </si>
  <si>
    <t>３階建</t>
    <phoneticPr fontId="2"/>
  </si>
  <si>
    <t>協栄マリンテクノロジ</t>
  </si>
  <si>
    <t>あいづダストセンター坂下事業所</t>
  </si>
  <si>
    <t>平屋建</t>
    <phoneticPr fontId="2"/>
  </si>
  <si>
    <t>大森新社屋</t>
  </si>
  <si>
    <t>T-BAGS</t>
    <phoneticPr fontId="2"/>
  </si>
  <si>
    <t>扇工業新社屋</t>
    <rPh sb="3" eb="6">
      <t>シンシャオク</t>
    </rPh>
    <phoneticPr fontId="2"/>
  </si>
  <si>
    <t>東北企業酒田支店倉庫</t>
  </si>
  <si>
    <t>直方保線所社屋</t>
  </si>
  <si>
    <t>出雲ケーブルビジョン</t>
  </si>
  <si>
    <t>事務所</t>
    <rPh sb="0" eb="3">
      <t>ジムショ</t>
    </rPh>
    <phoneticPr fontId="2"/>
  </si>
  <si>
    <t>郡山合同庁舎北分庁舎</t>
  </si>
  <si>
    <t>サコス㈱羽田営業所</t>
    <rPh sb="4" eb="6">
      <t>ハネダ</t>
    </rPh>
    <rPh sb="6" eb="9">
      <t>エイギョウショ</t>
    </rPh>
    <phoneticPr fontId="3"/>
  </si>
  <si>
    <t>旭ブロック長浜事業所社屋</t>
    <rPh sb="10" eb="12">
      <t>シャオク</t>
    </rPh>
    <phoneticPr fontId="2"/>
  </si>
  <si>
    <t>稲田製作所社屋</t>
    <rPh sb="0" eb="2">
      <t>イナダ</t>
    </rPh>
    <rPh sb="5" eb="7">
      <t>シャオク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</si>
  <si>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</si>
  <si>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東大阪営業所</t>
    <rPh sb="0" eb="3">
      <t>ヒガシオオサカ</t>
    </rPh>
    <rPh sb="3" eb="6">
      <t>エイギョウショ</t>
    </rPh>
    <phoneticPr fontId="3"/>
  </si>
  <si>
    <t>WT</t>
    <phoneticPr fontId="2"/>
  </si>
  <si>
    <t>三共ゴム平林営業所</t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</si>
  <si>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</si>
  <si>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エムジーホールディング事務所</t>
  </si>
  <si>
    <t>静岡中央銀行防災センター</t>
    <rPh sb="4" eb="6">
      <t>ギンコウ</t>
    </rPh>
    <rPh sb="6" eb="8">
      <t>ボウサイ</t>
    </rPh>
    <phoneticPr fontId="2"/>
  </si>
  <si>
    <t>山陰ヤクルト販売本社</t>
    <rPh sb="6" eb="8">
      <t>ハンバイ</t>
    </rPh>
    <rPh sb="8" eb="10">
      <t>ホンシャ</t>
    </rPh>
    <phoneticPr fontId="2"/>
  </si>
  <si>
    <t>島根電工出雲支店</t>
    <rPh sb="4" eb="6">
      <t>イズモ</t>
    </rPh>
    <rPh sb="6" eb="8">
      <t>シテン</t>
    </rPh>
    <phoneticPr fontId="2"/>
  </si>
  <si>
    <t>多機能型事業所ふれんず</t>
  </si>
  <si>
    <t>４階建</t>
    <phoneticPr fontId="2"/>
  </si>
  <si>
    <t>RC造</t>
    <phoneticPr fontId="2"/>
  </si>
  <si>
    <t>JA呉高須支店</t>
  </si>
  <si>
    <t>赤田運輸産業事務所</t>
    <rPh sb="6" eb="8">
      <t>ジム</t>
    </rPh>
    <rPh sb="8" eb="9">
      <t>ショ</t>
    </rPh>
    <phoneticPr fontId="2"/>
  </si>
  <si>
    <t>内山商事東京営業所</t>
  </si>
  <si>
    <t>四日市海運霞事務所</t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</si>
  <si>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</si>
  <si>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木造</t>
    <phoneticPr fontId="2"/>
  </si>
  <si>
    <t>東名電気㈱新事務所</t>
  </si>
  <si>
    <t>上組名古屋支店飛島コンテナセンター</t>
  </si>
  <si>
    <t>JA山形おきたま営農センター</t>
  </si>
  <si>
    <t>ヤンマー厚岸営業所</t>
  </si>
  <si>
    <t>弘前貨物米倉庫</t>
  </si>
  <si>
    <t>山幸物流営業所</t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</si>
  <si>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</si>
  <si>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上組名古屋支店飛島埠頭</t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</si>
  <si>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</si>
  <si>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</si>
  <si>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</si>
  <si>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佐賀県神埼市</t>
    <phoneticPr fontId="2"/>
  </si>
  <si>
    <t>TNF-D</t>
    <phoneticPr fontId="2"/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</si>
  <si>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</si>
  <si>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神奈川県川崎市</t>
    <phoneticPr fontId="2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</si>
  <si>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</si>
  <si>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2017.10</t>
    <phoneticPr fontId="2"/>
  </si>
  <si>
    <t>ホワイトウイングス清水本社</t>
    <rPh sb="9" eb="11">
      <t>シミズ</t>
    </rPh>
    <rPh sb="11" eb="13">
      <t>ホンシャ</t>
    </rPh>
    <phoneticPr fontId="3"/>
  </si>
  <si>
    <t>2017.10</t>
    <phoneticPr fontId="2"/>
  </si>
  <si>
    <t>日立建機徳島南営業所事務所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</si>
  <si>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</si>
  <si>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富山産業咲州事業所社屋</t>
  </si>
  <si>
    <t>大阪府大阪市</t>
    <phoneticPr fontId="2"/>
  </si>
  <si>
    <t>４階建</t>
    <phoneticPr fontId="2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</si>
  <si>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</si>
  <si>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ハイブリッド</t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</si>
  <si>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</si>
  <si>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</si>
  <si>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広島県広島市</t>
    <phoneticPr fontId="2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</si>
  <si>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</si>
  <si>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埼玉県川口市</t>
    <phoneticPr fontId="2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</si>
  <si>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</si>
  <si>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S造</t>
    <phoneticPr fontId="2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</si>
  <si>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</si>
  <si>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セイリン新社屋</t>
    <rPh sb="4" eb="7">
      <t>シンシャオク</t>
    </rPh>
    <phoneticPr fontId="3"/>
  </si>
  <si>
    <t>阿部新社屋</t>
    <rPh sb="0" eb="2">
      <t>アベ</t>
    </rPh>
    <rPh sb="2" eb="5">
      <t>シンシャオク</t>
    </rPh>
    <phoneticPr fontId="3"/>
  </si>
  <si>
    <t>栃木県栃木市</t>
    <phoneticPr fontId="2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</si>
  <si>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</si>
  <si>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北海道中川郡</t>
    <phoneticPr fontId="2"/>
  </si>
  <si>
    <t>アリオンテック本社</t>
    <rPh sb="7" eb="9">
      <t>ホンシャ</t>
    </rPh>
    <phoneticPr fontId="3"/>
  </si>
  <si>
    <t>山形県山形市</t>
    <phoneticPr fontId="2"/>
  </si>
  <si>
    <t>S造</t>
    <phoneticPr fontId="2"/>
  </si>
  <si>
    <t>稲田建設社屋</t>
  </si>
  <si>
    <t>ティー・エム・ターミナル</t>
  </si>
  <si>
    <t>千葉県市原市</t>
    <phoneticPr fontId="2"/>
  </si>
  <si>
    <t>TNF-D</t>
    <phoneticPr fontId="2"/>
  </si>
  <si>
    <t>工藤組新社屋</t>
  </si>
  <si>
    <t>青森県上北郡</t>
    <phoneticPr fontId="2"/>
  </si>
  <si>
    <t>カナエ新包装技術開発センター</t>
    <rPh sb="8" eb="10">
      <t>カイハツ</t>
    </rPh>
    <phoneticPr fontId="3"/>
  </si>
  <si>
    <t>兵庫県神戸市</t>
    <phoneticPr fontId="2"/>
  </si>
  <si>
    <t>NIPPO足立合材工場</t>
    <rPh sb="7" eb="8">
      <t>ゴウ</t>
    </rPh>
    <rPh sb="8" eb="9">
      <t>ザイ</t>
    </rPh>
    <rPh sb="9" eb="11">
      <t>コウジョウ</t>
    </rPh>
    <phoneticPr fontId="3"/>
  </si>
  <si>
    <t>東京都足立区</t>
    <phoneticPr fontId="2"/>
  </si>
  <si>
    <t>S造</t>
    <phoneticPr fontId="2"/>
  </si>
  <si>
    <t>日本シーレーク東部支店</t>
  </si>
  <si>
    <t>広島県三原市</t>
    <phoneticPr fontId="2"/>
  </si>
  <si>
    <t>日本シーレーク東部支店（検査棟）</t>
    <rPh sb="12" eb="14">
      <t>ケンサ</t>
    </rPh>
    <rPh sb="14" eb="15">
      <t>トウ</t>
    </rPh>
    <phoneticPr fontId="3"/>
  </si>
  <si>
    <t>横河システム建築茂原工場</t>
    <rPh sb="0" eb="2">
      <t>ヨコガワ</t>
    </rPh>
    <rPh sb="6" eb="8">
      <t>ケンチク</t>
    </rPh>
    <phoneticPr fontId="2"/>
  </si>
  <si>
    <t>千葉県茂原市</t>
    <phoneticPr fontId="2"/>
  </si>
  <si>
    <t>TNF-D</t>
    <phoneticPr fontId="2"/>
  </si>
  <si>
    <t>仁徳砂利社屋</t>
  </si>
  <si>
    <t>鳥取県鳥取市</t>
    <phoneticPr fontId="2"/>
  </si>
  <si>
    <t>本田興業本社ビル（浄化槽）</t>
    <rPh sb="9" eb="12">
      <t>ジョウカソウ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</si>
  <si>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</si>
  <si>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青森港地方創生拠点施設</t>
  </si>
  <si>
    <t>広島バス㈱井口車庫事務所</t>
    <rPh sb="9" eb="11">
      <t>ジム</t>
    </rPh>
    <rPh sb="11" eb="12">
      <t>ショ</t>
    </rPh>
    <phoneticPr fontId="3"/>
  </si>
  <si>
    <t>広島県広島市</t>
    <phoneticPr fontId="2"/>
  </si>
  <si>
    <t>KAPAS広島支店</t>
  </si>
  <si>
    <t>東北臨海興業事務所</t>
  </si>
  <si>
    <t>かねせん社屋</t>
  </si>
  <si>
    <t>福祉協同サービス</t>
  </si>
  <si>
    <t>福岡県警察航空隊庁舎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</si>
  <si>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</si>
  <si>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岩田産業熊本営業所</t>
    <rPh sb="4" eb="6">
      <t>クマモト</t>
    </rPh>
    <rPh sb="6" eb="9">
      <t>エイギョウショ</t>
    </rPh>
    <phoneticPr fontId="2"/>
  </si>
  <si>
    <t>米山伝導機社屋</t>
    <rPh sb="2" eb="4">
      <t>デンドウ</t>
    </rPh>
    <phoneticPr fontId="3"/>
  </si>
  <si>
    <t>岩田産業北九州支店</t>
  </si>
  <si>
    <t>佐田岬はなはな</t>
  </si>
  <si>
    <t>那覇バス具志営業所</t>
  </si>
  <si>
    <t xml:space="preserve">ＪＡ新潟みらい横越支店
3.0
(1)
銀行
</t>
  </si>
  <si>
    <t>日立建機土浦工場事務所管理棟</t>
  </si>
  <si>
    <t>コスモ石油堺製油所常駐協力会社社屋</t>
    <rPh sb="15" eb="17">
      <t>シャオク</t>
    </rPh>
    <phoneticPr fontId="2"/>
  </si>
  <si>
    <t>ハイブリッド</t>
    <phoneticPr fontId="2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</si>
  <si>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</si>
  <si>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池伝名古屋支店事務所</t>
  </si>
  <si>
    <t>神姫バス神戸営業所</t>
  </si>
  <si>
    <t>山陽自動車運送広島支店</t>
  </si>
  <si>
    <t>社会福祉施設</t>
    <rPh sb="0" eb="2">
      <t>シャカイ</t>
    </rPh>
    <rPh sb="2" eb="4">
      <t>フクシ</t>
    </rPh>
    <rPh sb="4" eb="6">
      <t>シセツ</t>
    </rPh>
    <phoneticPr fontId="2"/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</si>
  <si>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</si>
  <si>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平屋建</t>
    <phoneticPr fontId="2"/>
  </si>
  <si>
    <t>恵愛学院</t>
  </si>
  <si>
    <t>特別養護老人ホームグランパ・グランマ</t>
  </si>
  <si>
    <t>社会福祉施設</t>
    <phoneticPr fontId="2"/>
  </si>
  <si>
    <t>TNF+</t>
    <phoneticPr fontId="2"/>
  </si>
  <si>
    <t>ケイ・エム環境</t>
  </si>
  <si>
    <t>佛所護念会教団青森</t>
  </si>
  <si>
    <t>木造</t>
    <phoneticPr fontId="2"/>
  </si>
  <si>
    <t>正覚寺納骨堂</t>
  </si>
  <si>
    <t>３階建</t>
    <phoneticPr fontId="2"/>
  </si>
  <si>
    <t>T-BAGS</t>
    <phoneticPr fontId="2"/>
  </si>
  <si>
    <t>内信寺東三河別院納骨堂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</si>
  <si>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</si>
  <si>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2018.10</t>
    <phoneticPr fontId="2"/>
  </si>
  <si>
    <t>集合住宅</t>
    <rPh sb="0" eb="2">
      <t>シュウゴウ</t>
    </rPh>
    <rPh sb="2" eb="4">
      <t>ジュウタク</t>
    </rPh>
    <phoneticPr fontId="2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</si>
  <si>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</si>
  <si>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</si>
  <si>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小原邸</t>
    <rPh sb="0" eb="2">
      <t>オバラ</t>
    </rPh>
    <rPh sb="2" eb="3">
      <t>テイ</t>
    </rPh>
    <phoneticPr fontId="3"/>
  </si>
  <si>
    <t>S造</t>
    <phoneticPr fontId="2"/>
  </si>
  <si>
    <t>ケアホームあおぞら</t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</si>
  <si>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</si>
  <si>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水口邸</t>
    <rPh sb="0" eb="2">
      <t>ミズグチ</t>
    </rPh>
    <rPh sb="2" eb="3">
      <t>テイ</t>
    </rPh>
    <phoneticPr fontId="3"/>
  </si>
  <si>
    <t>児玉産業住宅</t>
  </si>
  <si>
    <t>中西邸</t>
    <rPh sb="0" eb="2">
      <t>ナカニシ</t>
    </rPh>
    <rPh sb="2" eb="3">
      <t>テイ</t>
    </rPh>
    <phoneticPr fontId="3"/>
  </si>
  <si>
    <t>３階建</t>
    <phoneticPr fontId="2"/>
  </si>
  <si>
    <t>RC造</t>
    <phoneticPr fontId="2"/>
  </si>
  <si>
    <t>田原本唐子マンション</t>
  </si>
  <si>
    <t>RC造</t>
    <phoneticPr fontId="2"/>
  </si>
  <si>
    <t>利岡邸</t>
  </si>
  <si>
    <t>RC造</t>
    <phoneticPr fontId="2"/>
  </si>
  <si>
    <t>広島井口台の家</t>
  </si>
  <si>
    <t>宮浦住宅　赤石邸</t>
    <phoneticPr fontId="2"/>
  </si>
  <si>
    <t>アピタ太陽（錦町マンション）</t>
  </si>
  <si>
    <t>HO-HOUSE</t>
  </si>
  <si>
    <t>兵庫県宝塚市</t>
    <phoneticPr fontId="2"/>
  </si>
  <si>
    <t>T-BAGS</t>
    <phoneticPr fontId="2"/>
  </si>
  <si>
    <t>松本邸</t>
    <rPh sb="0" eb="2">
      <t>マツモト</t>
    </rPh>
    <rPh sb="2" eb="3">
      <t>テイ</t>
    </rPh>
    <phoneticPr fontId="3"/>
  </si>
  <si>
    <t>S造</t>
    <phoneticPr fontId="2"/>
  </si>
  <si>
    <t>コアレックス道栄倶知安社宅</t>
  </si>
  <si>
    <t>北海道虻田郡</t>
    <phoneticPr fontId="2"/>
  </si>
  <si>
    <t>ＫI-ＨＯＵＳＥ</t>
  </si>
  <si>
    <t>平屋建</t>
    <phoneticPr fontId="2"/>
  </si>
  <si>
    <t>ＫＯ-ＨＯＵＳＥ</t>
  </si>
  <si>
    <t>２階建</t>
    <phoneticPr fontId="2"/>
  </si>
  <si>
    <t>T-BAGS</t>
    <phoneticPr fontId="2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</si>
  <si>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</si>
  <si>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2019.10</t>
    <phoneticPr fontId="2"/>
  </si>
  <si>
    <t>-</t>
    <phoneticPr fontId="2"/>
  </si>
  <si>
    <t>ファーストキャビン阪神西梅田</t>
  </si>
  <si>
    <t>ショッピングモール</t>
    <phoneticPr fontId="2"/>
  </si>
  <si>
    <t>マリーナHOP（Ⅱ期）</t>
    <rPh sb="9" eb="10">
      <t>キ</t>
    </rPh>
    <phoneticPr fontId="3"/>
  </si>
  <si>
    <t>ショッピングモール</t>
    <phoneticPr fontId="2"/>
  </si>
  <si>
    <t>バロー羽島店</t>
    <rPh sb="3" eb="4">
      <t>ハ</t>
    </rPh>
    <rPh sb="4" eb="5">
      <t>シマ</t>
    </rPh>
    <rPh sb="5" eb="6">
      <t>テン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</si>
  <si>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</si>
  <si>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ショッピングモール</t>
    <phoneticPr fontId="2"/>
  </si>
  <si>
    <t>2007.10</t>
    <phoneticPr fontId="2"/>
  </si>
  <si>
    <t>アイスタ矢野</t>
    <rPh sb="4" eb="6">
      <t>ヤノ</t>
    </rPh>
    <phoneticPr fontId="3"/>
  </si>
  <si>
    <t>ショッピングモール</t>
    <phoneticPr fontId="2"/>
  </si>
  <si>
    <t>カインズモール大利根ベイシア棟</t>
    <rPh sb="14" eb="15">
      <t>トウ</t>
    </rPh>
    <phoneticPr fontId="3"/>
  </si>
  <si>
    <t>ワンダーグー玉造店</t>
    <rPh sb="6" eb="8">
      <t>タマツクリ</t>
    </rPh>
    <rPh sb="8" eb="9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</si>
  <si>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</si>
  <si>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イズミヤ広陵店</t>
    <rPh sb="4" eb="6">
      <t>コウリョウ</t>
    </rPh>
    <rPh sb="6" eb="7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</si>
  <si>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</si>
  <si>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ショッピングモール</t>
    <phoneticPr fontId="2"/>
  </si>
  <si>
    <t>ショッピングモール</t>
    <phoneticPr fontId="2"/>
  </si>
  <si>
    <t>ショッピングモール</t>
    <phoneticPr fontId="2"/>
  </si>
  <si>
    <t>ショッピングモール</t>
    <phoneticPr fontId="2"/>
  </si>
  <si>
    <t>エンチョー駒越店</t>
    <rPh sb="5" eb="6">
      <t>コマ</t>
    </rPh>
    <rPh sb="6" eb="7">
      <t>コ</t>
    </rPh>
    <rPh sb="7" eb="8">
      <t>テン</t>
    </rPh>
    <phoneticPr fontId="4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</si>
  <si>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</si>
  <si>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</si>
  <si>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</si>
  <si>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</si>
  <si>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３階建</t>
    <phoneticPr fontId="2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</si>
  <si>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</si>
  <si>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２階建</t>
    <phoneticPr fontId="2"/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</si>
  <si>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</si>
  <si>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軽井沢プリンスショッピングプラザA棟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</si>
  <si>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</si>
  <si>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ショッピングモール</t>
    <phoneticPr fontId="2"/>
  </si>
  <si>
    <t>軽井沢プリンスショッピングプラザC棟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</si>
  <si>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</si>
  <si>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ショッピングモール</t>
    <phoneticPr fontId="2"/>
  </si>
  <si>
    <t>軽井沢プリンスショッピングプラザE棟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</si>
  <si>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</si>
  <si>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</si>
  <si>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</si>
  <si>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</si>
  <si>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ショッピングモール</t>
    <phoneticPr fontId="2"/>
  </si>
  <si>
    <t>軽井沢プリンスショッピングプラザJ棟</t>
    <rPh sb="17" eb="18">
      <t>トウ</t>
    </rPh>
    <phoneticPr fontId="2"/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</si>
  <si>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</si>
  <si>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</si>
  <si>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ロピア希望ヶ丘店</t>
    <rPh sb="7" eb="8">
      <t>テン</t>
    </rPh>
    <phoneticPr fontId="2"/>
  </si>
  <si>
    <t>ショッピングモール</t>
    <phoneticPr fontId="2"/>
  </si>
  <si>
    <t>十和田東ショッピングモール</t>
    <rPh sb="0" eb="3">
      <t>トワダ</t>
    </rPh>
    <rPh sb="3" eb="4">
      <t>ヒガシ</t>
    </rPh>
    <phoneticPr fontId="2"/>
  </si>
  <si>
    <t>2015.10</t>
    <phoneticPr fontId="2"/>
  </si>
  <si>
    <t>バロー茶が崎店</t>
    <rPh sb="6" eb="7">
      <t>テン</t>
    </rPh>
    <phoneticPr fontId="2"/>
  </si>
  <si>
    <t>ショッピングモール</t>
    <phoneticPr fontId="2"/>
  </si>
  <si>
    <t>ドミー安城店</t>
    <rPh sb="5" eb="6">
      <t>テン</t>
    </rPh>
    <phoneticPr fontId="2"/>
  </si>
  <si>
    <t>バロー北寺島店</t>
    <rPh sb="6" eb="7">
      <t>テン</t>
    </rPh>
    <phoneticPr fontId="2"/>
  </si>
  <si>
    <t>いしのまき元気市場</t>
    <rPh sb="5" eb="7">
      <t>ゲンキ</t>
    </rPh>
    <rPh sb="7" eb="9">
      <t>イチバ</t>
    </rPh>
    <phoneticPr fontId="2"/>
  </si>
  <si>
    <t>ショッピングモール</t>
    <phoneticPr fontId="2"/>
  </si>
  <si>
    <t>木造</t>
    <phoneticPr fontId="2"/>
  </si>
  <si>
    <t>マックスバリュ新発寒店</t>
    <rPh sb="10" eb="11">
      <t>テン</t>
    </rPh>
    <phoneticPr fontId="2"/>
  </si>
  <si>
    <t>モンクール北浦和ビル</t>
    <rPh sb="5" eb="6">
      <t>キタ</t>
    </rPh>
    <rPh sb="6" eb="8">
      <t>ウラワ</t>
    </rPh>
    <phoneticPr fontId="3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</si>
  <si>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</si>
  <si>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宮城県気仙沼市</t>
    <phoneticPr fontId="2"/>
  </si>
  <si>
    <t>-</t>
    <phoneticPr fontId="2"/>
  </si>
  <si>
    <t>-</t>
    <phoneticPr fontId="2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</si>
  <si>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</si>
  <si>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ＷＴ</t>
    <phoneticPr fontId="2"/>
  </si>
  <si>
    <t>いなげや金町店</t>
  </si>
  <si>
    <t>TNF-D</t>
    <phoneticPr fontId="2"/>
  </si>
  <si>
    <t>共立クリニック</t>
    <rPh sb="0" eb="2">
      <t>キョウリツ</t>
    </rPh>
    <phoneticPr fontId="3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</si>
  <si>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</si>
  <si>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</si>
  <si>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診療所</t>
  </si>
  <si>
    <t>くぼたクリニック（Ⅰ期・Ⅱ期）</t>
  </si>
  <si>
    <t>林医院有料老人ホーム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</si>
  <si>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</si>
  <si>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旭北歯科医院</t>
  </si>
  <si>
    <t>RC造</t>
    <phoneticPr fontId="2"/>
  </si>
  <si>
    <t>森山胃腸科</t>
  </si>
  <si>
    <t>RC造</t>
    <phoneticPr fontId="2"/>
  </si>
  <si>
    <t>阿久津医院立替</t>
    <phoneticPr fontId="2"/>
  </si>
  <si>
    <t>３階建</t>
    <phoneticPr fontId="2"/>
  </si>
  <si>
    <t>秋田市広面診療所</t>
  </si>
  <si>
    <t>診療所</t>
    <rPh sb="0" eb="2">
      <t>シンリョウ</t>
    </rPh>
    <rPh sb="2" eb="3">
      <t>ショ</t>
    </rPh>
    <phoneticPr fontId="2"/>
  </si>
  <si>
    <t>まじま歯科クリニック</t>
    <rPh sb="3" eb="5">
      <t>シカ</t>
    </rPh>
    <phoneticPr fontId="3"/>
  </si>
  <si>
    <t>正木眼科クリニック</t>
  </si>
  <si>
    <t>TNF-D</t>
    <phoneticPr fontId="2"/>
  </si>
  <si>
    <t>菅原眼科</t>
  </si>
  <si>
    <t>北海道北見市</t>
    <phoneticPr fontId="2"/>
  </si>
  <si>
    <t>エア・リキード蒲郡水素ステーション</t>
  </si>
  <si>
    <t>南国殖産鹿児島南港水素ステーション</t>
  </si>
  <si>
    <t>T-BAGS</t>
    <phoneticPr fontId="2"/>
  </si>
  <si>
    <t>エア・リキード北名古屋水素ステーション</t>
  </si>
  <si>
    <t>T-BAGS</t>
    <phoneticPr fontId="2"/>
  </si>
  <si>
    <t>スイミングスクール</t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</si>
  <si>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</si>
  <si>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ＪＳＳスイミングスクール立石</t>
    <rPh sb="12" eb="14">
      <t>タテイシ</t>
    </rPh>
    <phoneticPr fontId="3"/>
  </si>
  <si>
    <t>スイミングスクール</t>
    <phoneticPr fontId="2"/>
  </si>
  <si>
    <t>スーパーマーケット</t>
    <phoneticPr fontId="2"/>
  </si>
  <si>
    <t>山陽ウェルマート御幸店</t>
  </si>
  <si>
    <t>スーパーマーケット</t>
    <phoneticPr fontId="2"/>
  </si>
  <si>
    <t>S造</t>
    <phoneticPr fontId="2"/>
  </si>
  <si>
    <t>山陽ウェルマート大門店</t>
  </si>
  <si>
    <t>マックスバリュ世羅店</t>
  </si>
  <si>
    <t>マミー防府新田店</t>
    <rPh sb="3" eb="5">
      <t>ホウフ</t>
    </rPh>
    <phoneticPr fontId="3"/>
  </si>
  <si>
    <t>わたなべ生鮮館玉野店</t>
  </si>
  <si>
    <t>ラ・ムー 安来店</t>
  </si>
  <si>
    <t>業務スーパーフレスポ境港店</t>
  </si>
  <si>
    <t>万惣 八本松店</t>
    <phoneticPr fontId="2"/>
  </si>
  <si>
    <t>スーパーマーケット</t>
    <phoneticPr fontId="2"/>
  </si>
  <si>
    <t>2005.10</t>
    <phoneticPr fontId="2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</si>
  <si>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</si>
  <si>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</si>
  <si>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スーパーマーケット</t>
    <phoneticPr fontId="2"/>
  </si>
  <si>
    <t>スーパーマーケット</t>
    <phoneticPr fontId="2"/>
  </si>
  <si>
    <t>ハローズ江崎店</t>
    <rPh sb="4" eb="6">
      <t>エザキ</t>
    </rPh>
    <rPh sb="6" eb="7">
      <t>テン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</si>
  <si>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</si>
  <si>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</si>
  <si>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スーパーマーケット</t>
    <phoneticPr fontId="2"/>
  </si>
  <si>
    <t>ハローズ十日市店</t>
    <rPh sb="4" eb="6">
      <t>トオカ</t>
    </rPh>
    <rPh sb="6" eb="7">
      <t>イチ</t>
    </rPh>
    <rPh sb="7" eb="8">
      <t>テン</t>
    </rPh>
    <phoneticPr fontId="3"/>
  </si>
  <si>
    <t>スーパーマーケット</t>
    <phoneticPr fontId="2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</si>
  <si>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</si>
  <si>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スーパーマーケット</t>
    <phoneticPr fontId="2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</si>
  <si>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</si>
  <si>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</si>
  <si>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</si>
  <si>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スーパーマーケット</t>
    <phoneticPr fontId="2"/>
  </si>
  <si>
    <t>バロー碧南店</t>
    <rPh sb="3" eb="4">
      <t>アオ</t>
    </rPh>
    <rPh sb="4" eb="5">
      <t>ミナミ</t>
    </rPh>
    <rPh sb="5" eb="6">
      <t>テン</t>
    </rPh>
    <phoneticPr fontId="3"/>
  </si>
  <si>
    <t>バロー高浜店</t>
    <rPh sb="3" eb="5">
      <t>タカハマ</t>
    </rPh>
    <rPh sb="5" eb="6">
      <t>テン</t>
    </rPh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</si>
  <si>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</si>
  <si>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</si>
  <si>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2009.10</t>
    <phoneticPr fontId="2"/>
  </si>
  <si>
    <t>バロー堀越店</t>
    <rPh sb="3" eb="5">
      <t>ホリコシ</t>
    </rPh>
    <rPh sb="5" eb="6">
      <t>テン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</si>
  <si>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</si>
  <si>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</si>
  <si>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</si>
  <si>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スーパーマーケット</t>
    <phoneticPr fontId="2"/>
  </si>
  <si>
    <t>ナルス上越IC店</t>
    <rPh sb="3" eb="5">
      <t>ジョウエツ</t>
    </rPh>
    <rPh sb="7" eb="8">
      <t>テン</t>
    </rPh>
    <phoneticPr fontId="3"/>
  </si>
  <si>
    <t>ベリー藤里店</t>
    <rPh sb="3" eb="5">
      <t>フジサト</t>
    </rPh>
    <rPh sb="5" eb="6">
      <t>テン</t>
    </rPh>
    <phoneticPr fontId="4"/>
  </si>
  <si>
    <t>コープ大野辻店</t>
    <rPh sb="3" eb="5">
      <t>オオノ</t>
    </rPh>
    <rPh sb="5" eb="6">
      <t>ツジ</t>
    </rPh>
    <rPh sb="6" eb="7">
      <t>テン</t>
    </rPh>
    <phoneticPr fontId="3"/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</si>
  <si>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</si>
  <si>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スーパーマーケット</t>
    <phoneticPr fontId="2"/>
  </si>
  <si>
    <t>2010.10</t>
    <phoneticPr fontId="2"/>
  </si>
  <si>
    <t>いちやまマート諏訪店</t>
    <rPh sb="7" eb="10">
      <t>スワテン</t>
    </rPh>
    <phoneticPr fontId="3"/>
  </si>
  <si>
    <t>バロー飯田店</t>
    <rPh sb="3" eb="5">
      <t>イイダ</t>
    </rPh>
    <rPh sb="5" eb="6">
      <t>テン</t>
    </rPh>
    <phoneticPr fontId="3"/>
  </si>
  <si>
    <t>とりせん太田新井店</t>
    <rPh sb="4" eb="6">
      <t>オオタ</t>
    </rPh>
    <rPh sb="6" eb="9">
      <t>アライテン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</si>
  <si>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</si>
  <si>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スーパーマーケット</t>
    <phoneticPr fontId="2"/>
  </si>
  <si>
    <t>ユース北日野店</t>
    <rPh sb="3" eb="4">
      <t>キタ</t>
    </rPh>
    <rPh sb="4" eb="6">
      <t>ヒノ</t>
    </rPh>
    <rPh sb="6" eb="7">
      <t>テン</t>
    </rPh>
    <phoneticPr fontId="3"/>
  </si>
  <si>
    <t>バロー栗東店</t>
    <rPh sb="3" eb="5">
      <t>リットウ</t>
    </rPh>
    <rPh sb="5" eb="6">
      <t>テン</t>
    </rPh>
    <phoneticPr fontId="3"/>
  </si>
  <si>
    <t>スーパーマーケットバロー各務原中央店</t>
    <phoneticPr fontId="2"/>
  </si>
  <si>
    <t>ヤマザワ古川北店</t>
    <phoneticPr fontId="2"/>
  </si>
  <si>
    <t>マックスバリュ松原店</t>
    <phoneticPr fontId="2"/>
  </si>
  <si>
    <t>東京都江戸川区</t>
    <phoneticPr fontId="2"/>
  </si>
  <si>
    <t>バロー坂本店</t>
    <rPh sb="3" eb="6">
      <t>サカモトテン</t>
    </rPh>
    <phoneticPr fontId="3"/>
  </si>
  <si>
    <t>2011.10</t>
    <phoneticPr fontId="2"/>
  </si>
  <si>
    <t>バロー東起店</t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</si>
  <si>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</si>
  <si>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</si>
  <si>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</si>
  <si>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バロー伊勢市上池町店</t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</si>
  <si>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</si>
  <si>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バロー蟹江店</t>
    <rPh sb="3" eb="5">
      <t>カニエ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</si>
  <si>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</si>
  <si>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</si>
  <si>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ヤマザワ川西店</t>
    <rPh sb="4" eb="5">
      <t>カワ</t>
    </rPh>
    <rPh sb="5" eb="6">
      <t>ニシ</t>
    </rPh>
    <rPh sb="6" eb="7">
      <t>テン</t>
    </rPh>
    <phoneticPr fontId="3"/>
  </si>
  <si>
    <t>TNF+</t>
    <phoneticPr fontId="2"/>
  </si>
  <si>
    <t>ヤマザワ松見町店</t>
    <rPh sb="4" eb="6">
      <t>マツミ</t>
    </rPh>
    <rPh sb="6" eb="7">
      <t>チョウ</t>
    </rPh>
    <rPh sb="7" eb="8">
      <t>テン</t>
    </rPh>
    <phoneticPr fontId="3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</si>
  <si>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</si>
  <si>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</si>
  <si>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2012.10</t>
    <phoneticPr fontId="2"/>
  </si>
  <si>
    <t>マックスバリュ塩草店</t>
    <rPh sb="7" eb="9">
      <t>シオクサ</t>
    </rPh>
    <rPh sb="9" eb="10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</si>
  <si>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</si>
  <si>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</si>
  <si>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</si>
  <si>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バロー大津ショッピングセンター</t>
    <rPh sb="3" eb="5">
      <t>オオツ</t>
    </rPh>
    <phoneticPr fontId="3"/>
  </si>
  <si>
    <t>ユニバース青柳店</t>
    <rPh sb="5" eb="7">
      <t>アオヤギ</t>
    </rPh>
    <rPh sb="7" eb="8">
      <t>テン</t>
    </rPh>
    <phoneticPr fontId="3"/>
  </si>
  <si>
    <t>平屋建</t>
    <phoneticPr fontId="2"/>
  </si>
  <si>
    <t>ナイス飯島店</t>
    <rPh sb="3" eb="5">
      <t>イイジマ</t>
    </rPh>
    <rPh sb="5" eb="6">
      <t>テン</t>
    </rPh>
    <phoneticPr fontId="3"/>
  </si>
  <si>
    <t>バロー藤方店</t>
    <rPh sb="3" eb="5">
      <t>フジカタ</t>
    </rPh>
    <rPh sb="5" eb="6">
      <t>テン</t>
    </rPh>
    <phoneticPr fontId="3"/>
  </si>
  <si>
    <t>ユース安曇川点</t>
    <rPh sb="3" eb="5">
      <t>アズミ</t>
    </rPh>
    <rPh sb="5" eb="6">
      <t>カワ</t>
    </rPh>
    <rPh sb="6" eb="7">
      <t>テン</t>
    </rPh>
    <phoneticPr fontId="3"/>
  </si>
  <si>
    <t>バロー笹部店</t>
    <rPh sb="3" eb="5">
      <t>ササベ</t>
    </rPh>
    <rPh sb="5" eb="6">
      <t>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</si>
  <si>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</si>
  <si>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スーパーマーケット</t>
    <phoneticPr fontId="2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</si>
  <si>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</si>
  <si>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スーパーマーケット</t>
    <phoneticPr fontId="2"/>
  </si>
  <si>
    <t>バロー水口店</t>
    <rPh sb="3" eb="5">
      <t>ミズグチ</t>
    </rPh>
    <rPh sb="5" eb="6">
      <t>テン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</si>
  <si>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</si>
  <si>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3"/>
  </si>
  <si>
    <t>2013.10</t>
    <phoneticPr fontId="2"/>
  </si>
  <si>
    <t>マックスバリュ守口店</t>
    <rPh sb="7" eb="9">
      <t>モリグチ</t>
    </rPh>
    <rPh sb="9" eb="10">
      <t>テン</t>
    </rPh>
    <phoneticPr fontId="3"/>
  </si>
  <si>
    <t>バロー伊那店</t>
    <rPh sb="3" eb="5">
      <t>イナ</t>
    </rPh>
    <rPh sb="5" eb="6">
      <t>テン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</si>
  <si>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</si>
  <si>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</si>
  <si>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</si>
  <si>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イオンビック玉城店</t>
    <rPh sb="6" eb="7">
      <t>タマ</t>
    </rPh>
    <rPh sb="7" eb="8">
      <t>シロ</t>
    </rPh>
    <rPh sb="8" eb="9">
      <t>テン</t>
    </rPh>
    <phoneticPr fontId="3"/>
  </si>
  <si>
    <t>いちやまマート岡谷店</t>
    <rPh sb="7" eb="9">
      <t>オカヤ</t>
    </rPh>
    <rPh sb="9" eb="10">
      <t>テン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</si>
  <si>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</si>
  <si>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マックスバリュ京橋店</t>
    <rPh sb="7" eb="9">
      <t>キョウバシ</t>
    </rPh>
    <rPh sb="9" eb="10">
      <t>テン</t>
    </rPh>
    <phoneticPr fontId="3"/>
  </si>
  <si>
    <t>バロー別名店</t>
    <rPh sb="3" eb="4">
      <t>ベツ</t>
    </rPh>
    <rPh sb="4" eb="5">
      <t>ナ</t>
    </rPh>
    <rPh sb="5" eb="6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</si>
  <si>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</si>
  <si>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ユニバース湊高台店</t>
    <rPh sb="8" eb="9">
      <t>テン</t>
    </rPh>
    <phoneticPr fontId="2"/>
  </si>
  <si>
    <t>スーパーマーケット</t>
    <phoneticPr fontId="2"/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</si>
  <si>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</si>
  <si>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</si>
  <si>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2014.10</t>
    <phoneticPr fontId="2"/>
  </si>
  <si>
    <t>マルイ上井店</t>
    <rPh sb="5" eb="6">
      <t>テン</t>
    </rPh>
    <phoneticPr fontId="2"/>
  </si>
  <si>
    <t>2014.10</t>
    <phoneticPr fontId="2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</si>
  <si>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</si>
  <si>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２階建</t>
  </si>
  <si>
    <t>スーパーマーケット</t>
    <phoneticPr fontId="2"/>
  </si>
  <si>
    <t>平和堂大川端店</t>
  </si>
  <si>
    <t>バロー西春店</t>
    <rPh sb="3" eb="4">
      <t>ニシ</t>
    </rPh>
    <rPh sb="4" eb="5">
      <t>ハル</t>
    </rPh>
    <rPh sb="5" eb="6">
      <t>テン</t>
    </rPh>
    <phoneticPr fontId="3"/>
  </si>
  <si>
    <t>ひまり大庭店</t>
    <rPh sb="5" eb="6">
      <t>テン</t>
    </rPh>
    <phoneticPr fontId="2"/>
  </si>
  <si>
    <t>バロー浅敷店</t>
    <rPh sb="3" eb="4">
      <t>アサ</t>
    </rPh>
    <rPh sb="4" eb="5">
      <t>シキ</t>
    </rPh>
    <rPh sb="5" eb="6">
      <t>テン</t>
    </rPh>
    <phoneticPr fontId="3"/>
  </si>
  <si>
    <t>主婦の店ミーナ店</t>
  </si>
  <si>
    <t>マックスバリュ安養寺店</t>
    <rPh sb="7" eb="10">
      <t>アンヨウジ</t>
    </rPh>
    <rPh sb="10" eb="11">
      <t>テン</t>
    </rPh>
    <phoneticPr fontId="3"/>
  </si>
  <si>
    <t>バロー甲府昭和店</t>
    <rPh sb="5" eb="7">
      <t>ショウワ</t>
    </rPh>
    <rPh sb="7" eb="8">
      <t>テン</t>
    </rPh>
    <phoneticPr fontId="2"/>
  </si>
  <si>
    <t>サミットストア尻手駅前店</t>
    <rPh sb="11" eb="12">
      <t>ミセ</t>
    </rPh>
    <phoneticPr fontId="2"/>
  </si>
  <si>
    <t>バロー安城店</t>
    <rPh sb="5" eb="6">
      <t>テン</t>
    </rPh>
    <phoneticPr fontId="2"/>
  </si>
  <si>
    <t>ユニバースむつ店</t>
    <rPh sb="7" eb="8">
      <t>テン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</si>
  <si>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</si>
  <si>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バロー小島店</t>
    <rPh sb="5" eb="6">
      <t>テン</t>
    </rPh>
    <phoneticPr fontId="2"/>
  </si>
  <si>
    <t>グッディー大田店</t>
  </si>
  <si>
    <t>マックスバリュ小野原東店</t>
  </si>
  <si>
    <t>バロー上越寺店</t>
    <rPh sb="6" eb="7">
      <t>テン</t>
    </rPh>
    <phoneticPr fontId="2"/>
  </si>
  <si>
    <t>ヨークベニマル塩釜店</t>
    <rPh sb="9" eb="10">
      <t>テン</t>
    </rPh>
    <phoneticPr fontId="2"/>
  </si>
  <si>
    <t>バロー寝屋川店</t>
    <rPh sb="6" eb="7">
      <t>テン</t>
    </rPh>
    <phoneticPr fontId="2"/>
  </si>
  <si>
    <t>ヤマザワ荒井南店</t>
    <rPh sb="7" eb="8">
      <t>テン</t>
    </rPh>
    <phoneticPr fontId="2"/>
  </si>
  <si>
    <t>エスポット淵野辺店</t>
  </si>
  <si>
    <t>バロー春江店</t>
    <rPh sb="5" eb="6">
      <t>テン</t>
    </rPh>
    <phoneticPr fontId="2"/>
  </si>
  <si>
    <t>ハローズ住吉店</t>
    <rPh sb="6" eb="7">
      <t>テン</t>
    </rPh>
    <phoneticPr fontId="2"/>
  </si>
  <si>
    <t>ラ・ムー直川店</t>
    <rPh sb="6" eb="7">
      <t>テン</t>
    </rPh>
    <phoneticPr fontId="2"/>
  </si>
  <si>
    <t>ユニバース惣菜センター</t>
    <phoneticPr fontId="2"/>
  </si>
  <si>
    <t>スーパーマーケット</t>
    <phoneticPr fontId="2"/>
  </si>
  <si>
    <t>ハローズ三原店</t>
    <rPh sb="6" eb="7">
      <t>テン</t>
    </rPh>
    <phoneticPr fontId="2"/>
  </si>
  <si>
    <t>2016.10</t>
    <phoneticPr fontId="2"/>
  </si>
  <si>
    <t>ハローデイ徳力店</t>
    <rPh sb="7" eb="8">
      <t>テン</t>
    </rPh>
    <phoneticPr fontId="2"/>
  </si>
  <si>
    <t>ラ・ムー紀三井寺店</t>
  </si>
  <si>
    <t>バロー湖西店</t>
    <rPh sb="5" eb="6">
      <t>テン</t>
    </rPh>
    <phoneticPr fontId="2"/>
  </si>
  <si>
    <t>ヨークベニマル落合店</t>
  </si>
  <si>
    <t>スーパーサンシ明和店</t>
  </si>
  <si>
    <t>マルイ国府店</t>
  </si>
  <si>
    <t>ヤマザワ村山駅西店</t>
    <phoneticPr fontId="2"/>
  </si>
  <si>
    <t>スーパーマーケット</t>
    <phoneticPr fontId="2"/>
  </si>
  <si>
    <t>ナイス山手台店</t>
    <rPh sb="6" eb="7">
      <t>テン</t>
    </rPh>
    <phoneticPr fontId="2"/>
  </si>
  <si>
    <t>ヨークベニマル泉下川店</t>
    <rPh sb="10" eb="11">
      <t>テン</t>
    </rPh>
    <phoneticPr fontId="2"/>
  </si>
  <si>
    <t>ハローズ万代店(ﾊﾛｰｽﾞ棟+ﾃﾅﾝﾄ棟)</t>
    <phoneticPr fontId="2"/>
  </si>
  <si>
    <t>スーパーバリュー春日部小淵店</t>
    <phoneticPr fontId="2"/>
  </si>
  <si>
    <t>ハローズ向島店</t>
    <phoneticPr fontId="2"/>
  </si>
  <si>
    <t>広島県尾道市</t>
    <phoneticPr fontId="2"/>
  </si>
  <si>
    <t>バロー勝川店</t>
  </si>
  <si>
    <t>コープ八重田店</t>
    <rPh sb="3" eb="6">
      <t>ヤエタ</t>
    </rPh>
    <rPh sb="6" eb="7">
      <t>テン</t>
    </rPh>
    <phoneticPr fontId="2"/>
  </si>
  <si>
    <t>ハローズ向島店（テナント棟）</t>
  </si>
  <si>
    <t>ヨークベニマル古川店</t>
  </si>
  <si>
    <t>DCMホーマック落合店</t>
  </si>
  <si>
    <t>サツドラ倶知安店</t>
  </si>
  <si>
    <t>マルイ国府店生活棟</t>
  </si>
  <si>
    <t>鳥取県鳥取市</t>
    <phoneticPr fontId="2"/>
  </si>
  <si>
    <t>平屋建</t>
    <phoneticPr fontId="2"/>
  </si>
  <si>
    <t>ヤマザワ漆山店</t>
  </si>
  <si>
    <t>山形県山形市</t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</si>
  <si>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</si>
  <si>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</si>
  <si>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バロー国高店</t>
    <rPh sb="3" eb="4">
      <t>クニ</t>
    </rPh>
    <rPh sb="4" eb="5">
      <t>タカ</t>
    </rPh>
    <rPh sb="5" eb="6">
      <t>テン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</si>
  <si>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</si>
  <si>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S造</t>
    <phoneticPr fontId="2"/>
  </si>
  <si>
    <t>マルイ国府店</t>
    <rPh sb="3" eb="5">
      <t>コクフ</t>
    </rPh>
    <rPh sb="5" eb="6">
      <t>テン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</si>
  <si>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</si>
  <si>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バロー高辻店</t>
    <rPh sb="3" eb="5">
      <t>タカツジ</t>
    </rPh>
    <rPh sb="5" eb="6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</si>
  <si>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</si>
  <si>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バロー各務原中央店</t>
  </si>
  <si>
    <t>岐阜県各務原市</t>
    <phoneticPr fontId="2"/>
  </si>
  <si>
    <t>S造</t>
    <phoneticPr fontId="2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</si>
  <si>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</si>
  <si>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スーパーベルクス中葛西店</t>
    <rPh sb="11" eb="12">
      <t>テン</t>
    </rPh>
    <phoneticPr fontId="3"/>
  </si>
  <si>
    <t>東京都江戸川区</t>
    <phoneticPr fontId="2"/>
  </si>
  <si>
    <t>バロー中志段味店</t>
    <rPh sb="3" eb="4">
      <t>ナカ</t>
    </rPh>
    <rPh sb="7" eb="8">
      <t>テン</t>
    </rPh>
    <phoneticPr fontId="3"/>
  </si>
  <si>
    <t>愛知県名古屋市</t>
    <phoneticPr fontId="2"/>
  </si>
  <si>
    <t>ラ・ムー亀田店</t>
  </si>
  <si>
    <t>ヤマザワ角田店</t>
    <rPh sb="4" eb="7">
      <t>カクダテン</t>
    </rPh>
    <phoneticPr fontId="3"/>
  </si>
  <si>
    <t>バロー下九沢</t>
    <rPh sb="3" eb="6">
      <t>シモクザワ</t>
    </rPh>
    <phoneticPr fontId="3"/>
  </si>
  <si>
    <t>アルビス笠舞店</t>
  </si>
  <si>
    <t>タウンプラザかねひでよなばる市場</t>
    <rPh sb="14" eb="16">
      <t>イチバ</t>
    </rPh>
    <phoneticPr fontId="2"/>
  </si>
  <si>
    <t>ナルス直江津東店</t>
  </si>
  <si>
    <t>ハローズ佐古店</t>
  </si>
  <si>
    <t>元気市場たかはし元木店</t>
  </si>
  <si>
    <t>バロー浜松中島店</t>
  </si>
  <si>
    <t>2019.10</t>
    <phoneticPr fontId="2"/>
  </si>
  <si>
    <t>-</t>
    <phoneticPr fontId="2"/>
  </si>
  <si>
    <t>地盤改良解体工事</t>
    <phoneticPr fontId="2"/>
  </si>
  <si>
    <t>ジュンテンドー大竹店</t>
    <rPh sb="7" eb="9">
      <t>オオタケ</t>
    </rPh>
    <rPh sb="9" eb="10">
      <t>テン</t>
    </rPh>
    <phoneticPr fontId="3"/>
  </si>
  <si>
    <t>ハローズ大林店</t>
  </si>
  <si>
    <t>アルビス小松幸町店</t>
  </si>
  <si>
    <t>Av･Br伊万里店</t>
  </si>
  <si>
    <t>TNF-D</t>
    <phoneticPr fontId="2"/>
  </si>
  <si>
    <t>タウンプラザかねひで名護店</t>
    <rPh sb="10" eb="13">
      <t>ナゴテン</t>
    </rPh>
    <phoneticPr fontId="2"/>
  </si>
  <si>
    <t>バロー領下店</t>
  </si>
  <si>
    <t>岐阜県岐阜市</t>
    <phoneticPr fontId="2"/>
  </si>
  <si>
    <t>TNF-D</t>
    <phoneticPr fontId="2"/>
  </si>
  <si>
    <t>フードD365見山店</t>
  </si>
  <si>
    <t>大阪屋ショップ豊田店</t>
  </si>
  <si>
    <t>ハローズ西条店</t>
  </si>
  <si>
    <t>2020.10</t>
    <phoneticPr fontId="2"/>
  </si>
  <si>
    <t>ルネサンス野田店</t>
    <rPh sb="7" eb="8">
      <t>テン</t>
    </rPh>
    <phoneticPr fontId="2"/>
  </si>
  <si>
    <t>インドアゴルフサロン</t>
  </si>
  <si>
    <t>JOYFIT24津桜橋</t>
    <rPh sb="8" eb="9">
      <t>ツ</t>
    </rPh>
    <rPh sb="9" eb="11">
      <t>サクラバシ</t>
    </rPh>
    <phoneticPr fontId="2"/>
  </si>
  <si>
    <t>梅田駅北倉庫Ａ棟</t>
  </si>
  <si>
    <t>梅田駅北倉庫Ｂ棟</t>
  </si>
  <si>
    <t>梅田駅北倉庫Ｃ棟</t>
  </si>
  <si>
    <t>梅田駅北倉庫Ｄ棟</t>
  </si>
  <si>
    <t xml:space="preserve">高知ORS </t>
    <rPh sb="0" eb="2">
      <t>コウチ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</si>
  <si>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</si>
  <si>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</si>
  <si>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</si>
  <si>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吹田倉庫</t>
    <rPh sb="0" eb="2">
      <t>スイタ</t>
    </rPh>
    <rPh sb="2" eb="4">
      <t>ソウコ</t>
    </rPh>
    <phoneticPr fontId="3"/>
  </si>
  <si>
    <t>吹田鉄道倉庫</t>
    <rPh sb="1" eb="2">
      <t>タ</t>
    </rPh>
    <phoneticPr fontId="2"/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</si>
  <si>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</si>
  <si>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</si>
  <si>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コープ伊豆センター</t>
    <rPh sb="3" eb="5">
      <t>イズ</t>
    </rPh>
    <phoneticPr fontId="3"/>
  </si>
  <si>
    <t>新三田PCB保管庫</t>
    <phoneticPr fontId="2"/>
  </si>
  <si>
    <t>平屋建</t>
    <phoneticPr fontId="2"/>
  </si>
  <si>
    <t>グリーンライフ商品倉庫</t>
    <rPh sb="7" eb="9">
      <t>ショウヒン</t>
    </rPh>
    <rPh sb="9" eb="11">
      <t>ソウコ</t>
    </rPh>
    <phoneticPr fontId="3"/>
  </si>
  <si>
    <t>T-BAGS</t>
    <phoneticPr fontId="2"/>
  </si>
  <si>
    <t>あさの冷蔵庫</t>
    <rPh sb="3" eb="6">
      <t>レイゾウコ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</si>
  <si>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</si>
  <si>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2012.10</t>
    <phoneticPr fontId="2"/>
  </si>
  <si>
    <t>スギコ産業倉庫</t>
    <rPh sb="3" eb="5">
      <t>サンギョウ</t>
    </rPh>
    <rPh sb="5" eb="7">
      <t>ソウコ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</si>
  <si>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</si>
  <si>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３階建</t>
    <phoneticPr fontId="2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</si>
  <si>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</si>
  <si>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日通トランスポート</t>
    <rPh sb="0" eb="2">
      <t>ニッツウ</t>
    </rPh>
    <phoneticPr fontId="3"/>
  </si>
  <si>
    <t>２階建</t>
    <phoneticPr fontId="2"/>
  </si>
  <si>
    <t>WT</t>
    <phoneticPr fontId="2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</si>
  <si>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</si>
  <si>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稲和ファーム</t>
    <rPh sb="0" eb="1">
      <t>イネ</t>
    </rPh>
    <rPh sb="1" eb="2">
      <t>ワ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</si>
  <si>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</si>
  <si>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</si>
  <si>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</si>
  <si>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</si>
  <si>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</si>
  <si>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赤レンガ倉庫</t>
    <rPh sb="0" eb="1">
      <t>アカ</t>
    </rPh>
    <rPh sb="4" eb="6">
      <t>ソウコ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</si>
  <si>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</si>
  <si>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平屋建</t>
    <phoneticPr fontId="2"/>
  </si>
  <si>
    <t>ハイブリッド</t>
    <phoneticPr fontId="2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</si>
  <si>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</si>
  <si>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</si>
  <si>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ミヤカン新工場倉庫棟</t>
    <rPh sb="4" eb="5">
      <t>シン</t>
    </rPh>
    <rPh sb="5" eb="7">
      <t>コウジョウ</t>
    </rPh>
    <phoneticPr fontId="3"/>
  </si>
  <si>
    <t>2階建</t>
    <phoneticPr fontId="2"/>
  </si>
  <si>
    <t>宮坂米倉庫</t>
  </si>
  <si>
    <t>龍喜飯店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</si>
  <si>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</si>
  <si>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ジャパンフードサポート玄米低温倉庫</t>
  </si>
  <si>
    <t>F倉庫</t>
    <rPh sb="1" eb="3">
      <t>ソウコ</t>
    </rPh>
    <phoneticPr fontId="2"/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</si>
  <si>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</si>
  <si>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内村電機倉庫</t>
    <rPh sb="4" eb="6">
      <t>ソウコ</t>
    </rPh>
    <phoneticPr fontId="2"/>
  </si>
  <si>
    <t>阿賀マリノポリス</t>
    <rPh sb="0" eb="2">
      <t>アガ</t>
    </rPh>
    <phoneticPr fontId="3"/>
  </si>
  <si>
    <t>秋田物流センター</t>
  </si>
  <si>
    <t>平屋建</t>
    <phoneticPr fontId="2"/>
  </si>
  <si>
    <t>アートコーポレーション大阪</t>
  </si>
  <si>
    <t>姫島駅高架下（Ⅱ期）</t>
    <rPh sb="2" eb="3">
      <t>エキ</t>
    </rPh>
    <phoneticPr fontId="2"/>
  </si>
  <si>
    <t>関西トランスウェイ</t>
  </si>
  <si>
    <t>中国通運冷蔵倉庫</t>
  </si>
  <si>
    <t>浪岡配送センター</t>
  </si>
  <si>
    <t>ホリ・コーポレーション</t>
  </si>
  <si>
    <t>JA郡山市耕作物共同利用施設</t>
  </si>
  <si>
    <t>JA庄内みどり広野低温米倉庫</t>
  </si>
  <si>
    <t>三和鋲螺製作所倉庫</t>
  </si>
  <si>
    <t>大潟村同友会低温倉庫</t>
  </si>
  <si>
    <t>山進運輸境港配送センター</t>
  </si>
  <si>
    <t>サンライズ産業第三倉庫</t>
  </si>
  <si>
    <t>エンドレステック丘珠物流施設</t>
  </si>
  <si>
    <t>ランプロジェクト倉庫</t>
    <rPh sb="8" eb="10">
      <t>ソウコ</t>
    </rPh>
    <phoneticPr fontId="3"/>
  </si>
  <si>
    <t>フィールドメンテナンス倉庫</t>
    <rPh sb="11" eb="13">
      <t>ソウコ</t>
    </rPh>
    <phoneticPr fontId="2"/>
  </si>
  <si>
    <t>境港海陸運送竹内2号倉庫</t>
  </si>
  <si>
    <t>センコー北広島危険物倉庫</t>
  </si>
  <si>
    <t>ナイス北海道物流センター</t>
    <rPh sb="3" eb="6">
      <t>ホッカイドウ</t>
    </rPh>
    <phoneticPr fontId="2"/>
  </si>
  <si>
    <t>竹原火力資材倉庫</t>
  </si>
  <si>
    <t>2016.10</t>
    <phoneticPr fontId="2"/>
  </si>
  <si>
    <t>赤田運輸産業倉庫</t>
  </si>
  <si>
    <t>酒田酒造定温倉庫</t>
  </si>
  <si>
    <t>ヤンマーアグリジャパン白石支店倉庫</t>
  </si>
  <si>
    <t>内村電機工務店倉庫</t>
  </si>
  <si>
    <t>レントオール広島事務所</t>
  </si>
  <si>
    <t>JAいわて滝沢倉庫「いわて純情米」</t>
    <phoneticPr fontId="2"/>
  </si>
  <si>
    <t>錦織運送倉庫</t>
    <phoneticPr fontId="2"/>
  </si>
  <si>
    <t>事務所北側倉庫増築</t>
    <phoneticPr fontId="2"/>
  </si>
  <si>
    <t>羽田倉庫</t>
    <phoneticPr fontId="2"/>
  </si>
  <si>
    <t>田川商運㈱　定温倉庫</t>
    <phoneticPr fontId="2"/>
  </si>
  <si>
    <t>田川商運㈱　常温倉庫</t>
    <phoneticPr fontId="2"/>
  </si>
  <si>
    <t>関西トランスウェイ㈱南大阪第2物流センター（冷蔵棟）</t>
    <phoneticPr fontId="2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</si>
  <si>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</si>
  <si>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ハニーズ物流センター</t>
  </si>
  <si>
    <t>三岐通運桑名市多度倉庫</t>
  </si>
  <si>
    <t>テニスコート東側倉庫</t>
  </si>
  <si>
    <t>ARCA新社屋</t>
  </si>
  <si>
    <t>JA豊頃町種子馬鈴薯貯蔵施設</t>
  </si>
  <si>
    <t>日本通運士別倉庫</t>
  </si>
  <si>
    <t>東区丘珠流通施設</t>
  </si>
  <si>
    <t>スギモト精肉冷蔵庫</t>
  </si>
  <si>
    <t>福松屋運送本社倉庫</t>
    <rPh sb="5" eb="7">
      <t>ホンシャ</t>
    </rPh>
    <rPh sb="7" eb="9">
      <t>ソウコ</t>
    </rPh>
    <phoneticPr fontId="3"/>
  </si>
  <si>
    <t>静岡県裾野市</t>
    <phoneticPr fontId="2"/>
  </si>
  <si>
    <t>アクティオ千葉工場（倉庫棟）</t>
    <rPh sb="10" eb="12">
      <t>ソウコ</t>
    </rPh>
    <rPh sb="12" eb="13">
      <t>トウ</t>
    </rPh>
    <phoneticPr fontId="3"/>
  </si>
  <si>
    <t>千葉県市原市</t>
    <phoneticPr fontId="2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</si>
  <si>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</si>
  <si>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2017.10</t>
    <phoneticPr fontId="2"/>
  </si>
  <si>
    <t>釧路厚生社発酵2号棟</t>
  </si>
  <si>
    <t>ポルシェ岡山</t>
  </si>
  <si>
    <t>岡山県岡山市</t>
    <phoneticPr fontId="2"/>
  </si>
  <si>
    <t>ビーンズプレス吉川倉庫</t>
    <rPh sb="7" eb="9">
      <t>ヨシカワ</t>
    </rPh>
    <rPh sb="9" eb="11">
      <t>ソウコ</t>
    </rPh>
    <phoneticPr fontId="3"/>
  </si>
  <si>
    <t>太平洋セメント大阪サービスステーション</t>
    <rPh sb="0" eb="3">
      <t>タイヘイヨウ</t>
    </rPh>
    <rPh sb="7" eb="9">
      <t>オオサカ</t>
    </rPh>
    <phoneticPr fontId="3"/>
  </si>
  <si>
    <t>大阪府大阪市</t>
    <phoneticPr fontId="2"/>
  </si>
  <si>
    <t>フレッシュ物流配送センター</t>
    <rPh sb="5" eb="7">
      <t>ブツリュウ</t>
    </rPh>
    <rPh sb="7" eb="9">
      <t>ハイソウ</t>
    </rPh>
    <phoneticPr fontId="3"/>
  </si>
  <si>
    <t>TNF-D</t>
    <phoneticPr fontId="2"/>
  </si>
  <si>
    <t>フレートサービス倉庫</t>
    <rPh sb="8" eb="10">
      <t>ソウコ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</si>
  <si>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</si>
  <si>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</si>
  <si>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2"/>
  </si>
  <si>
    <t>山中産業八代倉庫</t>
  </si>
  <si>
    <t>熊本県八代市</t>
    <phoneticPr fontId="2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</si>
  <si>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</si>
  <si>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三重県三重郡</t>
    <phoneticPr fontId="2"/>
  </si>
  <si>
    <t>日立建機函館営業所レンタル倉庫</t>
    <rPh sb="0" eb="2">
      <t>ヒタチ</t>
    </rPh>
    <phoneticPr fontId="3"/>
  </si>
  <si>
    <t>北海道北斗市</t>
    <phoneticPr fontId="2"/>
  </si>
  <si>
    <t>豊頃町農業協同組合肥料倉庫棟</t>
    <rPh sb="0" eb="2">
      <t>トヨコロ</t>
    </rPh>
    <phoneticPr fontId="3"/>
  </si>
  <si>
    <t>北海道中川郡</t>
    <phoneticPr fontId="2"/>
  </si>
  <si>
    <t>北海道中川郡</t>
    <phoneticPr fontId="2"/>
  </si>
  <si>
    <t>弘前倉庫五所川原倉庫</t>
    <rPh sb="4" eb="8">
      <t>ゴショガワラ</t>
    </rPh>
    <rPh sb="8" eb="10">
      <t>ソウコ</t>
    </rPh>
    <phoneticPr fontId="3"/>
  </si>
  <si>
    <t>青森県五所川原市</t>
    <phoneticPr fontId="2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</si>
  <si>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</si>
  <si>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丸山HD堂山新田倉庫</t>
  </si>
  <si>
    <t>静岡県菊川市</t>
    <phoneticPr fontId="2"/>
  </si>
  <si>
    <t>サンライズ産業花巻店第二倉庫</t>
  </si>
  <si>
    <t>岩手県花巻市</t>
    <phoneticPr fontId="2"/>
  </si>
  <si>
    <t>久保田工業本社倉庫棟</t>
    <rPh sb="7" eb="10">
      <t>ソウコトウ</t>
    </rPh>
    <phoneticPr fontId="3"/>
  </si>
  <si>
    <t>イトハラ水産朝酌商品セットセンター</t>
  </si>
  <si>
    <t>島根県松江市</t>
    <phoneticPr fontId="2"/>
  </si>
  <si>
    <t>JA会津よつば猪苗代物流合理化施設</t>
  </si>
  <si>
    <t>福島県耶麻郡</t>
    <phoneticPr fontId="2"/>
  </si>
  <si>
    <t>かどや製油第二工場（倉庫棟）</t>
    <rPh sb="10" eb="12">
      <t>ソウコ</t>
    </rPh>
    <rPh sb="12" eb="13">
      <t>トウ</t>
    </rPh>
    <phoneticPr fontId="2"/>
  </si>
  <si>
    <t>千葉県袖ヶ浦市</t>
    <phoneticPr fontId="2"/>
  </si>
  <si>
    <t>本田興業本社ビル（倉庫棟）</t>
    <rPh sb="9" eb="11">
      <t>ソウコ</t>
    </rPh>
    <rPh sb="11" eb="12">
      <t>トウ</t>
    </rPh>
    <phoneticPr fontId="2"/>
  </si>
  <si>
    <t>滋賀運送竜王物流センター</t>
  </si>
  <si>
    <t>太平洋セメント和歌山ＳＳ倉庫</t>
  </si>
  <si>
    <t>和歌山県和歌山市</t>
    <phoneticPr fontId="2"/>
  </si>
  <si>
    <t>スギヤマ紙業倉庫</t>
  </si>
  <si>
    <t>中川鋼管潮見町倉庫</t>
  </si>
  <si>
    <t>３階建</t>
    <rPh sb="1" eb="3">
      <t>ガイダテ</t>
    </rPh>
    <phoneticPr fontId="2"/>
  </si>
  <si>
    <t>JA山形全農庄内南部ライスステーション</t>
  </si>
  <si>
    <t>一柳運送倉庫</t>
  </si>
  <si>
    <t>川健川村商店倉庫</t>
  </si>
  <si>
    <t>トラストシステム</t>
  </si>
  <si>
    <t>TNF-D・T-BAGS</t>
    <phoneticPr fontId="2"/>
  </si>
  <si>
    <t>大丸防音茨城機材センター倉庫</t>
  </si>
  <si>
    <t>丸カ運送倉庫</t>
  </si>
  <si>
    <t>つくば市学園の森</t>
  </si>
  <si>
    <t>弘前倉庫五所川原倉庫</t>
    <rPh sb="2" eb="4">
      <t>ソウコ</t>
    </rPh>
    <phoneticPr fontId="2"/>
  </si>
  <si>
    <t>浪田商事農産物一時保管倉庫</t>
  </si>
  <si>
    <t>柳川合同西蒲池センター</t>
  </si>
  <si>
    <t>日幸産業運輸石狩第二物流センター</t>
  </si>
  <si>
    <t>朝日ヶ丘産業本地物流センター</t>
  </si>
  <si>
    <t>かりや愛知中央生活協同組合新物流センター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</si>
  <si>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</si>
  <si>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日本ペイント防食コーティングス倉庫</t>
  </si>
  <si>
    <t>弘前倉庫五所川原倉庫</t>
  </si>
  <si>
    <t>中央物産伊勢原LC危険物倉庫</t>
  </si>
  <si>
    <t>JA全農中四国農薬危険物貯蔵施設　</t>
  </si>
  <si>
    <t>TNF-D・ハイブリッド</t>
    <phoneticPr fontId="2"/>
  </si>
  <si>
    <t>協栄倉庫F棟危険物倉庫</t>
  </si>
  <si>
    <t>東方町倉庫PJ</t>
  </si>
  <si>
    <t>JAごしょつがる米穀低温倉庫</t>
  </si>
  <si>
    <t>センコン物流新潟倉庫</t>
  </si>
  <si>
    <t>山陽海運倉庫棟</t>
  </si>
  <si>
    <t>弘前倉庫五所川原倉庫Ⅳ期</t>
  </si>
  <si>
    <t>エスラインギフ川口支店（Ⅱ期）</t>
    <rPh sb="13" eb="14">
      <t>キ</t>
    </rPh>
    <phoneticPr fontId="3"/>
  </si>
  <si>
    <t>埼玉県川口市</t>
    <phoneticPr fontId="2"/>
  </si>
  <si>
    <t>青森県上北郡</t>
    <phoneticPr fontId="2"/>
  </si>
  <si>
    <t>日本海冷凍魚㈱冷蔵庫（Ⅱ期）</t>
  </si>
  <si>
    <t>丸善運輸関西神戸東灘区倉庫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</si>
  <si>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</si>
  <si>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JAみちのく村山大石田低温倉庫</t>
  </si>
  <si>
    <t>石巻物流センター</t>
  </si>
  <si>
    <t>カナモト小浜営業所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</si>
  <si>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</si>
  <si>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</si>
  <si>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２階建</t>
    <phoneticPr fontId="2"/>
  </si>
  <si>
    <t>和久楽MRC</t>
    <rPh sb="0" eb="2">
      <t>カズヒサ</t>
    </rPh>
    <rPh sb="2" eb="3">
      <t>ラク</t>
    </rPh>
    <phoneticPr fontId="3"/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</si>
  <si>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</si>
  <si>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2"/>
  </si>
  <si>
    <t>福島パッケージステーション</t>
  </si>
  <si>
    <t>福島県福島市</t>
    <rPh sb="0" eb="3">
      <t>フクシマケン</t>
    </rPh>
    <rPh sb="3" eb="6">
      <t>フクシマシ</t>
    </rPh>
    <phoneticPr fontId="2"/>
  </si>
  <si>
    <t>QC保存倉庫</t>
  </si>
  <si>
    <t>福岡県大牟田市</t>
    <rPh sb="0" eb="3">
      <t>フクオカケン</t>
    </rPh>
    <phoneticPr fontId="2"/>
  </si>
  <si>
    <t>エスラインギフ川口支店（Ⅲ期）</t>
  </si>
  <si>
    <t>埼玉県川口市</t>
  </si>
  <si>
    <t>ハーディック事務所・倉庫</t>
  </si>
  <si>
    <t>北海道石狩郡</t>
    <rPh sb="0" eb="3">
      <t>ホッカイドウ</t>
    </rPh>
    <rPh sb="3" eb="6">
      <t>イシカリグン</t>
    </rPh>
    <phoneticPr fontId="2"/>
  </si>
  <si>
    <t>三共理化工業倉庫</t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</si>
  <si>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</si>
  <si>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大阪大学自走式立体駐車場</t>
  </si>
  <si>
    <t>スーパービバホーム岩槻店駐車場①</t>
    <rPh sb="12" eb="15">
      <t>チュウシャジョウ</t>
    </rPh>
    <phoneticPr fontId="2"/>
  </si>
  <si>
    <t>スーパービバホーム岩槻店駐車場②</t>
    <rPh sb="12" eb="15">
      <t>チュウシャジョウ</t>
    </rPh>
    <phoneticPr fontId="2"/>
  </si>
  <si>
    <t>沖縄ブライダルプラン駐車場</t>
    <rPh sb="0" eb="2">
      <t>オキナワ</t>
    </rPh>
    <rPh sb="10" eb="13">
      <t>チュウシャジョウ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</si>
  <si>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</si>
  <si>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</si>
  <si>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</si>
  <si>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</si>
  <si>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</si>
  <si>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サンタウンプラザ駐車場</t>
    <rPh sb="8" eb="11">
      <t>チュウシャジョウ</t>
    </rPh>
    <phoneticPr fontId="3"/>
  </si>
  <si>
    <t>亀岡大井町ストックヤード（駐車場棟）</t>
    <rPh sb="13" eb="16">
      <t>チュウシャジョウ</t>
    </rPh>
    <phoneticPr fontId="2"/>
  </si>
  <si>
    <t>駐車場</t>
    <phoneticPr fontId="2"/>
  </si>
  <si>
    <t>岩国錦帯橋空港立体駐車場</t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</si>
  <si>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</si>
  <si>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兵庫県西宮市</t>
    <phoneticPr fontId="2"/>
  </si>
  <si>
    <t>HTB駐車場　ヒルトンホテル東京ベイ駐車場</t>
    <phoneticPr fontId="2"/>
  </si>
  <si>
    <t>１層２段</t>
    <rPh sb="1" eb="2">
      <t>ソウ</t>
    </rPh>
    <rPh sb="3" eb="4">
      <t>ダン</t>
    </rPh>
    <phoneticPr fontId="2"/>
  </si>
  <si>
    <t>原町田6丁目駐車場</t>
  </si>
  <si>
    <t>駐車場</t>
    <phoneticPr fontId="2"/>
  </si>
  <si>
    <t>４層５段</t>
    <rPh sb="1" eb="2">
      <t>ソウ</t>
    </rPh>
    <rPh sb="3" eb="4">
      <t>ダン</t>
    </rPh>
    <phoneticPr fontId="2"/>
  </si>
  <si>
    <t>ホクガン駐車場</t>
  </si>
  <si>
    <t>２層３段</t>
    <rPh sb="1" eb="2">
      <t>ソウ</t>
    </rPh>
    <rPh sb="3" eb="4">
      <t>ダン</t>
    </rPh>
    <phoneticPr fontId="2"/>
  </si>
  <si>
    <t>ジャムフレンドクラブむつ十二林店</t>
  </si>
  <si>
    <t>１層２段</t>
    <phoneticPr fontId="2"/>
  </si>
  <si>
    <t>ホテルグランビュー高崎駐車場</t>
  </si>
  <si>
    <t>NHKラジオ局</t>
    <rPh sb="6" eb="7">
      <t>キョク</t>
    </rPh>
    <phoneticPr fontId="3"/>
  </si>
  <si>
    <t>地下</t>
    <phoneticPr fontId="2"/>
  </si>
  <si>
    <t>ハイブリッド</t>
    <phoneticPr fontId="2"/>
  </si>
  <si>
    <t>油脂タンク（Ⅰ期）</t>
  </si>
  <si>
    <t>油脂タンク（Ⅱ期）</t>
    <rPh sb="0" eb="2">
      <t>ユシ</t>
    </rPh>
    <rPh sb="7" eb="8">
      <t>キ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</si>
  <si>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</si>
  <si>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群馬県邑楽郡</t>
    <phoneticPr fontId="2"/>
  </si>
  <si>
    <t>-</t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</si>
  <si>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</si>
  <si>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千葉県袖ヶ浦市</t>
    <phoneticPr fontId="2"/>
  </si>
  <si>
    <t>トーエネック伊勢営業所</t>
    <rPh sb="8" eb="11">
      <t>エイギョウショ</t>
    </rPh>
    <phoneticPr fontId="3"/>
  </si>
  <si>
    <t>WT</t>
    <phoneticPr fontId="2"/>
  </si>
  <si>
    <t>ディスカウントストア</t>
    <phoneticPr fontId="2"/>
  </si>
  <si>
    <t>セリアフレスポ境港店</t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</si>
  <si>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</si>
  <si>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MEGAドン・キホーテ 宜野湾店</t>
  </si>
  <si>
    <t>ディスカウントストア</t>
    <phoneticPr fontId="2"/>
  </si>
  <si>
    <t>ディスカウントストア</t>
    <phoneticPr fontId="2"/>
  </si>
  <si>
    <t>ドン・キホーテ弘前店</t>
    <rPh sb="7" eb="9">
      <t>ヒロサキ</t>
    </rPh>
    <rPh sb="9" eb="10">
      <t>テン</t>
    </rPh>
    <phoneticPr fontId="3"/>
  </si>
  <si>
    <t>ディスカウントストア</t>
    <phoneticPr fontId="2"/>
  </si>
  <si>
    <t>MEGAドン・キホーテうるま店</t>
    <rPh sb="14" eb="15">
      <t>テン</t>
    </rPh>
    <phoneticPr fontId="3"/>
  </si>
  <si>
    <t>MEGAドン・キホーテ菊陽店</t>
  </si>
  <si>
    <t>２階建</t>
    <phoneticPr fontId="2"/>
  </si>
  <si>
    <t>ダイソーベルクス墨田鐘ヶ淵店</t>
  </si>
  <si>
    <t>MEGAドン・キホーテ都城店</t>
    <rPh sb="11" eb="13">
      <t>ミヤコノジョウ</t>
    </rPh>
    <rPh sb="13" eb="14">
      <t>テン</t>
    </rPh>
    <phoneticPr fontId="3"/>
  </si>
  <si>
    <t>2014.10</t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</si>
  <si>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</si>
  <si>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ディスカウントストア</t>
    <phoneticPr fontId="2"/>
  </si>
  <si>
    <t>平屋建</t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</si>
  <si>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</si>
  <si>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ディスカウントストア</t>
    <phoneticPr fontId="2"/>
  </si>
  <si>
    <t>ヤマザワ村山駅西店貸店舗（ダイソー様）</t>
    <phoneticPr fontId="2"/>
  </si>
  <si>
    <t>ディスカウントストア</t>
    <phoneticPr fontId="2"/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</si>
  <si>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</si>
  <si>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TNF-D</t>
    <phoneticPr fontId="2"/>
  </si>
  <si>
    <t>ダイレックス相生店</t>
  </si>
  <si>
    <t>S造</t>
    <phoneticPr fontId="2"/>
  </si>
  <si>
    <t>MEGAドン・キホーテ甲府店</t>
    <rPh sb="11" eb="14">
      <t>コウフテン</t>
    </rPh>
    <phoneticPr fontId="2"/>
  </si>
  <si>
    <t>山梨県甲府市</t>
    <phoneticPr fontId="2"/>
  </si>
  <si>
    <t>ダイソー西舞鶴店</t>
    <rPh sb="4" eb="5">
      <t>ニシ</t>
    </rPh>
    <rPh sb="5" eb="7">
      <t>マイヅル</t>
    </rPh>
    <rPh sb="7" eb="8">
      <t>ミセ</t>
    </rPh>
    <phoneticPr fontId="3"/>
  </si>
  <si>
    <t>ディスカウントストア</t>
    <phoneticPr fontId="2"/>
  </si>
  <si>
    <t>ドラッグストア</t>
    <phoneticPr fontId="2"/>
  </si>
  <si>
    <t>ひまわり・エヴリィ可部店</t>
  </si>
  <si>
    <t>ひまわり東深津店</t>
  </si>
  <si>
    <t>ひまわり中庄店</t>
  </si>
  <si>
    <t>ドラッグストア</t>
    <phoneticPr fontId="2"/>
  </si>
  <si>
    <t>ウェルネス安来店</t>
  </si>
  <si>
    <t>ZAGZAG乙島店　</t>
    <rPh sb="6" eb="7">
      <t>オツ</t>
    </rPh>
    <rPh sb="7" eb="8">
      <t>シマ</t>
    </rPh>
    <rPh sb="8" eb="9">
      <t>テン</t>
    </rPh>
    <phoneticPr fontId="3"/>
  </si>
  <si>
    <t>ドラッグストア</t>
    <phoneticPr fontId="2"/>
  </si>
  <si>
    <t>ウォンツ西大寺店</t>
    <rPh sb="4" eb="7">
      <t>サイダイジ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</si>
  <si>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</si>
  <si>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</si>
  <si>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</si>
  <si>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ドラッグストア</t>
    <phoneticPr fontId="2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</si>
  <si>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</si>
  <si>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</si>
  <si>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ドラッグストア</t>
    <phoneticPr fontId="2"/>
  </si>
  <si>
    <t>ウエルシア東川口店</t>
    <rPh sb="5" eb="8">
      <t>ヒガシカワグチ</t>
    </rPh>
    <rPh sb="8" eb="9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</si>
  <si>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</si>
  <si>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ドラッグストア</t>
    <phoneticPr fontId="2"/>
  </si>
  <si>
    <t>ウエルシア八千代大和田</t>
    <rPh sb="5" eb="8">
      <t>ヤチヨ</t>
    </rPh>
    <rPh sb="8" eb="11">
      <t>オオワダ</t>
    </rPh>
    <phoneticPr fontId="3"/>
  </si>
  <si>
    <t>ウエルシア土気店</t>
    <rPh sb="5" eb="7">
      <t>トケ</t>
    </rPh>
    <rPh sb="7" eb="8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</si>
  <si>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</si>
  <si>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</si>
  <si>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ZAGZAG高松春日店</t>
    <rPh sb="6" eb="8">
      <t>タカマツ</t>
    </rPh>
    <rPh sb="8" eb="11">
      <t>カスガテン</t>
    </rPh>
    <phoneticPr fontId="3"/>
  </si>
  <si>
    <t>2010.10</t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</si>
  <si>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</si>
  <si>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ドラッグてらしまかすみがうら大和田店</t>
    <rPh sb="14" eb="18">
      <t>オオワダテン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</si>
  <si>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</si>
  <si>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ウエルシア薬局新潟大学前店</t>
    <rPh sb="5" eb="7">
      <t>ヤッキョク</t>
    </rPh>
    <phoneticPr fontId="3"/>
  </si>
  <si>
    <t>ウエルシア薬局つくば研究学園店</t>
    <rPh sb="5" eb="7">
      <t>ヤッキョク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</si>
  <si>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</si>
  <si>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ドラッグストア</t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</si>
  <si>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</si>
  <si>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</si>
  <si>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</si>
  <si>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</si>
  <si>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</si>
  <si>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</si>
  <si>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</si>
  <si>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3"/>
  </si>
  <si>
    <t>ドラッグストア</t>
    <phoneticPr fontId="2"/>
  </si>
  <si>
    <t>ドラックヤマザワ旭新町店</t>
    <rPh sb="8" eb="11">
      <t>アサヒシンマチ</t>
    </rPh>
    <rPh sb="11" eb="12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</si>
  <si>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</si>
  <si>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</si>
  <si>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</si>
  <si>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ドラッグストア</t>
    <phoneticPr fontId="2"/>
  </si>
  <si>
    <t>ZAGZAG津山小原店</t>
    <rPh sb="6" eb="8">
      <t>ツヤマ</t>
    </rPh>
    <rPh sb="8" eb="10">
      <t>オバラ</t>
    </rPh>
    <rPh sb="10" eb="11">
      <t>テン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</si>
  <si>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</si>
  <si>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</si>
  <si>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ドラッグコスモス阿南店</t>
    <rPh sb="8" eb="10">
      <t>アナン</t>
    </rPh>
    <rPh sb="10" eb="11">
      <t>ミセ</t>
    </rPh>
    <phoneticPr fontId="3"/>
  </si>
  <si>
    <t>ドラッグストア</t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</si>
  <si>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</si>
  <si>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</si>
  <si>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V・ドラッグ蓮花寺店</t>
    <rPh sb="6" eb="9">
      <t>レンゲジ</t>
    </rPh>
    <rPh sb="9" eb="10">
      <t>テン</t>
    </rPh>
    <phoneticPr fontId="3"/>
  </si>
  <si>
    <t>ドラッグヤマザワ花沢店</t>
    <rPh sb="10" eb="11">
      <t>テン</t>
    </rPh>
    <phoneticPr fontId="2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</si>
  <si>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</si>
  <si>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ドラッグセイムス稲葉店</t>
    <rPh sb="8" eb="10">
      <t>イナバ</t>
    </rPh>
    <rPh sb="10" eb="11">
      <t>テン</t>
    </rPh>
    <phoneticPr fontId="3"/>
  </si>
  <si>
    <t>ツルハドラッグ河北店</t>
    <rPh sb="7" eb="9">
      <t>カワキタ</t>
    </rPh>
    <rPh sb="9" eb="10">
      <t>テン</t>
    </rPh>
    <phoneticPr fontId="3"/>
  </si>
  <si>
    <t>ツルハドラッグ大内店</t>
    <rPh sb="9" eb="10">
      <t>テン</t>
    </rPh>
    <phoneticPr fontId="2"/>
  </si>
  <si>
    <t>くすりのレディ井口店</t>
  </si>
  <si>
    <t>ドラッグストア</t>
    <phoneticPr fontId="2"/>
  </si>
  <si>
    <t>V・ドラッグ蟹江店</t>
    <rPh sb="8" eb="9">
      <t>テン</t>
    </rPh>
    <phoneticPr fontId="2"/>
  </si>
  <si>
    <t>V・ドラッグ長島店</t>
    <rPh sb="8" eb="9">
      <t>テン</t>
    </rPh>
    <phoneticPr fontId="2"/>
  </si>
  <si>
    <t>ウェルネス出雲中野店</t>
    <rPh sb="5" eb="7">
      <t>イズモ</t>
    </rPh>
    <phoneticPr fontId="3"/>
  </si>
  <si>
    <t>V・ドラッグ武豊店</t>
    <rPh sb="8" eb="9">
      <t>テン</t>
    </rPh>
    <phoneticPr fontId="2"/>
  </si>
  <si>
    <t>ドラッグユタカ南陽店</t>
    <rPh sb="9" eb="10">
      <t>テン</t>
    </rPh>
    <phoneticPr fontId="2"/>
  </si>
  <si>
    <t>平屋建</t>
    <phoneticPr fontId="2"/>
  </si>
  <si>
    <t>V・ドラッグ越前店</t>
    <rPh sb="8" eb="9">
      <t>テン</t>
    </rPh>
    <phoneticPr fontId="2"/>
  </si>
  <si>
    <t>ドラッグセイムス吉川さくら通り店</t>
    <rPh sb="15" eb="16">
      <t>テン</t>
    </rPh>
    <phoneticPr fontId="2"/>
  </si>
  <si>
    <t>薬王堂由利本荘大内店</t>
  </si>
  <si>
    <t>薬王堂由利本荘荒町店</t>
    <rPh sb="9" eb="10">
      <t>テン</t>
    </rPh>
    <phoneticPr fontId="2"/>
  </si>
  <si>
    <t>V・ドラッグ大垣西店</t>
    <rPh sb="9" eb="10">
      <t>テン</t>
    </rPh>
    <phoneticPr fontId="2"/>
  </si>
  <si>
    <t>ツルハドラッグ村山西店</t>
    <rPh sb="9" eb="10">
      <t>ニシ</t>
    </rPh>
    <rPh sb="10" eb="11">
      <t>テン</t>
    </rPh>
    <phoneticPr fontId="2"/>
  </si>
  <si>
    <t>V・ドラッグ笠松店</t>
    <rPh sb="8" eb="9">
      <t>テン</t>
    </rPh>
    <phoneticPr fontId="2"/>
  </si>
  <si>
    <t>V・ドラッグ二瀬店</t>
    <rPh sb="8" eb="9">
      <t>テン</t>
    </rPh>
    <phoneticPr fontId="2"/>
  </si>
  <si>
    <t>ツルハドラッグ直川</t>
  </si>
  <si>
    <t>ツルハドラッグ蛇田店</t>
  </si>
  <si>
    <t>ベルクス西新井西店</t>
  </si>
  <si>
    <t>V・ドラッグ今池店</t>
  </si>
  <si>
    <t>ツルハドラッグ登米加賀野店</t>
  </si>
  <si>
    <t>Ｖ・ｄｒｕｇ中部薬品岐阜県庁西店</t>
    <phoneticPr fontId="2"/>
  </si>
  <si>
    <t>平屋建</t>
    <phoneticPr fontId="2"/>
  </si>
  <si>
    <t>薬王堂気仙沼鹿折店</t>
    <phoneticPr fontId="2"/>
  </si>
  <si>
    <t>ドラッグストア</t>
    <phoneticPr fontId="2"/>
  </si>
  <si>
    <t>Vドラッグ　刈谷下重原店</t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</si>
  <si>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</si>
  <si>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ZAGZAG向島店</t>
  </si>
  <si>
    <t>V・ドラッグ北丸子店</t>
  </si>
  <si>
    <t>V・ドラッグ日進赤池店</t>
  </si>
  <si>
    <t>ツルハドラッグ紀三井寺店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</si>
  <si>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</si>
  <si>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ツルハドラッグ鹿島台店</t>
  </si>
  <si>
    <t>セイムス古川東店</t>
  </si>
  <si>
    <t>ツルハドラッグ南幌店</t>
  </si>
  <si>
    <t>クリエイトS・D足立綾瀬店</t>
    <rPh sb="8" eb="10">
      <t>アダチ</t>
    </rPh>
    <rPh sb="10" eb="13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</si>
  <si>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</si>
  <si>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</si>
  <si>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</si>
  <si>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宮城県柴田郡</t>
    <phoneticPr fontId="2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</si>
  <si>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</si>
  <si>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  <phoneticPr fontId="2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</si>
  <si>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</si>
  <si>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2"/>
  </si>
  <si>
    <t>V・ドラッグ宝神店</t>
    <rPh sb="6" eb="7">
      <t>タカラ</t>
    </rPh>
    <rPh sb="7" eb="8">
      <t>カミ</t>
    </rPh>
    <rPh sb="8" eb="9">
      <t>テン</t>
    </rPh>
    <phoneticPr fontId="3"/>
  </si>
  <si>
    <t>S造</t>
    <phoneticPr fontId="2"/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</si>
  <si>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</si>
  <si>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宮城県亘理郡</t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</si>
  <si>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</si>
  <si>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ハイブリッド</t>
    <phoneticPr fontId="2"/>
  </si>
  <si>
    <t>クリエイトS・D川和町店</t>
    <rPh sb="11" eb="12">
      <t>テン</t>
    </rPh>
    <phoneticPr fontId="3"/>
  </si>
  <si>
    <t>V・ドラッグ川越店</t>
    <rPh sb="6" eb="8">
      <t>カワゴエ</t>
    </rPh>
    <rPh sb="8" eb="9">
      <t>テン</t>
    </rPh>
    <phoneticPr fontId="3"/>
  </si>
  <si>
    <t>クリエイトS・D横浜別所五丁目店</t>
  </si>
  <si>
    <t>神奈川県横浜市</t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</si>
  <si>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</si>
  <si>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S造</t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</si>
  <si>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</si>
  <si>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ツルハドラッグ南気仙沼店</t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</si>
  <si>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</si>
  <si>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宮城県柴田郡</t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</si>
  <si>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</si>
  <si>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</si>
  <si>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</si>
  <si>
    <t>ツルハドラッグ甲府向町店</t>
  </si>
  <si>
    <t>山梨県甲府市</t>
    <phoneticPr fontId="2"/>
  </si>
  <si>
    <t>スギ薬局江戸川瑞江店</t>
  </si>
  <si>
    <t>東京都江戸川区</t>
    <phoneticPr fontId="2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</si>
  <si>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</si>
  <si>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クリエイトS･D栄鍛冶ヶ谷店</t>
  </si>
  <si>
    <t>ツルハドラッグ村上西店</t>
  </si>
  <si>
    <t>新潟県新潟市</t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</si>
  <si>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</si>
  <si>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山形県東置賜郡</t>
    <phoneticPr fontId="2"/>
  </si>
  <si>
    <t>ツルハドラッグ宮城村田店</t>
  </si>
  <si>
    <t>ハイブリッド</t>
    <phoneticPr fontId="2"/>
  </si>
  <si>
    <t>ドラッグセイムス上尾井戸木店</t>
    <rPh sb="12" eb="13">
      <t>キ</t>
    </rPh>
    <phoneticPr fontId="3"/>
  </si>
  <si>
    <t>ツルハドラッグ新発田緑町店</t>
  </si>
  <si>
    <t>ツルハドラッグ新発田緑町店（外構）</t>
    <rPh sb="14" eb="16">
      <t>ガイコウ</t>
    </rPh>
    <phoneticPr fontId="2"/>
  </si>
  <si>
    <t>ドラッグストア</t>
    <phoneticPr fontId="2"/>
  </si>
  <si>
    <t>-</t>
    <phoneticPr fontId="2"/>
  </si>
  <si>
    <t>薬王堂にかほ象潟店</t>
  </si>
  <si>
    <t>クスリのアオキ潟端店</t>
    <rPh sb="7" eb="8">
      <t>ガタ</t>
    </rPh>
    <rPh sb="8" eb="9">
      <t>ハタ</t>
    </rPh>
    <rPh sb="9" eb="10">
      <t>テン</t>
    </rPh>
    <phoneticPr fontId="3"/>
  </si>
  <si>
    <t>石川県河北郡</t>
  </si>
  <si>
    <t>ツルハドラッグ大河原小島店</t>
  </si>
  <si>
    <t>V･ドラッグ千種公園北店</t>
  </si>
  <si>
    <t>ツルハドラッグ百合が原店</t>
  </si>
  <si>
    <t>ドラッグストア</t>
    <phoneticPr fontId="2"/>
  </si>
  <si>
    <t>V・ドラッグ蘇原店</t>
  </si>
  <si>
    <t>ドラッグストア</t>
    <phoneticPr fontId="2"/>
  </si>
  <si>
    <t>ゲンキー羽咋太田店</t>
  </si>
  <si>
    <t>V・ドラッグ半田乙川店</t>
  </si>
  <si>
    <t>秋田県山本郡</t>
    <phoneticPr fontId="2"/>
  </si>
  <si>
    <t>クリエイトS・D厚木旭町店</t>
  </si>
  <si>
    <t>TNF-D・ハイブリッド</t>
    <phoneticPr fontId="2"/>
  </si>
  <si>
    <t>V・ドラッグ豊田東山店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</si>
  <si>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6"/>
  </si>
  <si>
    <t>薬王堂角館下菅沢店</t>
  </si>
  <si>
    <t>ヤマザワ谷地店</t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</si>
  <si>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</si>
  <si>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ツルハドラッグ大槌店</t>
    <rPh sb="7" eb="10">
      <t>オオツチテン</t>
    </rPh>
    <phoneticPr fontId="3"/>
  </si>
  <si>
    <t>ツルハドラッグ角館店</t>
  </si>
  <si>
    <t>V・ドラッグ鳴子北店</t>
  </si>
  <si>
    <t>ツルハドラッグ青森本町４丁目店</t>
  </si>
  <si>
    <t>スギ薬局 都島中通店</t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</si>
  <si>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</si>
  <si>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木造</t>
    <phoneticPr fontId="2"/>
  </si>
  <si>
    <t>堆肥舎</t>
    <rPh sb="0" eb="2">
      <t>タイヒ</t>
    </rPh>
    <rPh sb="2" eb="3">
      <t>シャ</t>
    </rPh>
    <phoneticPr fontId="3"/>
  </si>
  <si>
    <t>木造</t>
    <phoneticPr fontId="2"/>
  </si>
  <si>
    <t>ぶなしめじ生産施設</t>
    <rPh sb="5" eb="7">
      <t>セイサン</t>
    </rPh>
    <rPh sb="7" eb="9">
      <t>シセツ</t>
    </rPh>
    <phoneticPr fontId="3"/>
  </si>
  <si>
    <t>アド・ワン・ファーム丘珠農場</t>
  </si>
  <si>
    <t>早坂牧場牛舎</t>
  </si>
  <si>
    <t>北海道紋別郡</t>
    <phoneticPr fontId="2"/>
  </si>
  <si>
    <t>黒川牧場VMS牛舎</t>
  </si>
  <si>
    <t>北海道天塩郡</t>
    <phoneticPr fontId="2"/>
  </si>
  <si>
    <t>函館どっぐ中央変電所</t>
  </si>
  <si>
    <t>SDTソーラーパワー山口発電所</t>
  </si>
  <si>
    <t>-</t>
    <phoneticPr fontId="2"/>
  </si>
  <si>
    <t>プラージュ古川駅東店</t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</si>
  <si>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</si>
  <si>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フィットネスクラブ</t>
    <phoneticPr fontId="2"/>
  </si>
  <si>
    <t>宮城県名取市</t>
    <phoneticPr fontId="2"/>
  </si>
  <si>
    <t>セントラルフィットネスクラブ蘇我店</t>
  </si>
  <si>
    <t>千葉県千葉市</t>
    <phoneticPr fontId="2"/>
  </si>
  <si>
    <t>平屋建</t>
    <phoneticPr fontId="2"/>
  </si>
  <si>
    <t>習志野配送センター</t>
    <rPh sb="0" eb="3">
      <t>ナラシノ</t>
    </rPh>
    <rPh sb="3" eb="5">
      <t>ハイソウ</t>
    </rPh>
    <phoneticPr fontId="3"/>
  </si>
  <si>
    <t>2010.10</t>
    <phoneticPr fontId="2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</si>
  <si>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</si>
  <si>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</si>
  <si>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浦和すみれ幼稚園</t>
    <rPh sb="0" eb="2">
      <t>ウラワ</t>
    </rPh>
    <rPh sb="5" eb="8">
      <t>ヨウチエン</t>
    </rPh>
    <phoneticPr fontId="3"/>
  </si>
  <si>
    <t>幼稚園</t>
    <rPh sb="0" eb="3">
      <t>ヨウチエン</t>
    </rPh>
    <phoneticPr fontId="2"/>
  </si>
  <si>
    <t>T-BAGS・TNF+</t>
    <phoneticPr fontId="2"/>
  </si>
  <si>
    <t>なないろ保育園</t>
    <rPh sb="4" eb="7">
      <t>ホイクエン</t>
    </rPh>
    <phoneticPr fontId="3"/>
  </si>
  <si>
    <t>越谷こども園</t>
    <rPh sb="0" eb="2">
      <t>コシガヤ</t>
    </rPh>
    <rPh sb="5" eb="6">
      <t>エン</t>
    </rPh>
    <phoneticPr fontId="3"/>
  </si>
  <si>
    <t>2013.10</t>
    <phoneticPr fontId="2"/>
  </si>
  <si>
    <t>２階建</t>
    <phoneticPr fontId="2"/>
  </si>
  <si>
    <t>若草保育園</t>
    <rPh sb="0" eb="2">
      <t>ワカクサ</t>
    </rPh>
    <rPh sb="2" eb="5">
      <t>ホイクエン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</si>
  <si>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</si>
  <si>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ささめ保育園</t>
    <rPh sb="3" eb="6">
      <t>ホイクエン</t>
    </rPh>
    <phoneticPr fontId="3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</si>
  <si>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</si>
  <si>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2014.10</t>
    <phoneticPr fontId="2"/>
  </si>
  <si>
    <t>佐賀あかつき保育園（Ⅰ期）</t>
    <rPh sb="11" eb="12">
      <t>キ</t>
    </rPh>
    <phoneticPr fontId="3"/>
  </si>
  <si>
    <t>玉縄子どもセンター</t>
  </si>
  <si>
    <t>浜山保育園</t>
    <rPh sb="0" eb="1">
      <t>ハマ</t>
    </rPh>
    <rPh sb="1" eb="2">
      <t>ヤマ</t>
    </rPh>
    <rPh sb="2" eb="5">
      <t>ホイクエン</t>
    </rPh>
    <phoneticPr fontId="3"/>
  </si>
  <si>
    <t>エンヂェルハート保育園</t>
  </si>
  <si>
    <t>木造</t>
    <phoneticPr fontId="2"/>
  </si>
  <si>
    <t>第2みさとしらゆり保育園</t>
  </si>
  <si>
    <t>高和保育園</t>
  </si>
  <si>
    <t>2015.10</t>
    <phoneticPr fontId="2"/>
  </si>
  <si>
    <t>３階建</t>
    <phoneticPr fontId="2"/>
  </si>
  <si>
    <t>中川保育園</t>
  </si>
  <si>
    <t>平屋建</t>
    <phoneticPr fontId="2"/>
  </si>
  <si>
    <t>河原木中央保育園</t>
    <rPh sb="0" eb="2">
      <t>カワラ</t>
    </rPh>
    <phoneticPr fontId="3"/>
  </si>
  <si>
    <t>おおぼし保育園</t>
    <rPh sb="4" eb="7">
      <t>ホイクエン</t>
    </rPh>
    <phoneticPr fontId="3"/>
  </si>
  <si>
    <t>助任学童保育会館</t>
    <phoneticPr fontId="2"/>
  </si>
  <si>
    <t>新子安方面保育所</t>
  </si>
  <si>
    <t>渋谷教育学園浦安こども園</t>
  </si>
  <si>
    <t>３階建</t>
    <phoneticPr fontId="2"/>
  </si>
  <si>
    <t>キッズルームにこにこ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</si>
  <si>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</si>
  <si>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認定こども園</t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</si>
  <si>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</si>
  <si>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</si>
  <si>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保育園七色のみち</t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</si>
  <si>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</si>
  <si>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島根県安来市</t>
    <phoneticPr fontId="2"/>
  </si>
  <si>
    <t>あすなろ第２保育園</t>
  </si>
  <si>
    <t>島根県出雲市</t>
    <phoneticPr fontId="2"/>
  </si>
  <si>
    <t>八幡浜幼稚園計画</t>
  </si>
  <si>
    <t>ゆきのこ保育園</t>
  </si>
  <si>
    <t>光禅寺認定こども園</t>
  </si>
  <si>
    <t>保育園</t>
    <phoneticPr fontId="2"/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</si>
  <si>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</si>
  <si>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ホームセンター</t>
    <phoneticPr fontId="2"/>
  </si>
  <si>
    <t>ユーホー向島店</t>
  </si>
  <si>
    <t>ユーホー松永店</t>
  </si>
  <si>
    <t>ユーホー瀬戸店</t>
  </si>
  <si>
    <t>ユーホー三次店</t>
  </si>
  <si>
    <t>ユーホー神辺店</t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</si>
  <si>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</si>
  <si>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</si>
  <si>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</si>
  <si>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</si>
  <si>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</si>
  <si>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ジュンテンドー大崎店</t>
    <rPh sb="7" eb="9">
      <t>オオサキ</t>
    </rPh>
    <rPh sb="9" eb="10">
      <t>テン</t>
    </rPh>
    <phoneticPr fontId="3"/>
  </si>
  <si>
    <t>ジュンテンドー廿日市店</t>
    <rPh sb="7" eb="10">
      <t>ハツカイチ</t>
    </rPh>
    <rPh sb="10" eb="11">
      <t>テン</t>
    </rPh>
    <phoneticPr fontId="3"/>
  </si>
  <si>
    <t>ジュンテンドー中庄店</t>
    <rPh sb="9" eb="10">
      <t>テン</t>
    </rPh>
    <phoneticPr fontId="2"/>
  </si>
  <si>
    <t>カインズモール大利根Aカインズ棟</t>
    <rPh sb="7" eb="10">
      <t>オオトネ</t>
    </rPh>
    <rPh sb="15" eb="16">
      <t>トウ</t>
    </rPh>
    <phoneticPr fontId="3"/>
  </si>
  <si>
    <t>ホームセンター</t>
    <phoneticPr fontId="4"/>
  </si>
  <si>
    <t>カインズ玉造店</t>
    <rPh sb="6" eb="7">
      <t>テン</t>
    </rPh>
    <phoneticPr fontId="2"/>
  </si>
  <si>
    <t>ニトリ大崎店</t>
    <rPh sb="3" eb="5">
      <t>オオサキ</t>
    </rPh>
    <rPh sb="5" eb="6">
      <t>ミセ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</si>
  <si>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</si>
  <si>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ニトリ上越店</t>
    <rPh sb="3" eb="5">
      <t>ジョウエツ</t>
    </rPh>
    <rPh sb="5" eb="6">
      <t>テン</t>
    </rPh>
    <phoneticPr fontId="3"/>
  </si>
  <si>
    <t>カインズ市原店</t>
    <rPh sb="4" eb="7">
      <t>イチハラテン</t>
    </rPh>
    <phoneticPr fontId="3"/>
  </si>
  <si>
    <t>2009.10</t>
    <phoneticPr fontId="2"/>
  </si>
  <si>
    <t>TNF+</t>
    <phoneticPr fontId="2"/>
  </si>
  <si>
    <t>ニトリ木更津店</t>
    <rPh sb="3" eb="6">
      <t>キサラヅ</t>
    </rPh>
    <rPh sb="6" eb="7">
      <t>テン</t>
    </rPh>
    <phoneticPr fontId="3"/>
  </si>
  <si>
    <t>エンチョー豊橋店</t>
    <rPh sb="5" eb="7">
      <t>トヨハシ</t>
    </rPh>
    <rPh sb="7" eb="8">
      <t>テン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</si>
  <si>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</si>
  <si>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TNF+</t>
    <phoneticPr fontId="2"/>
  </si>
  <si>
    <t>カインズ宇都宮店</t>
    <rPh sb="4" eb="7">
      <t>ウツノミヤ</t>
    </rPh>
    <rPh sb="7" eb="8">
      <t>テン</t>
    </rPh>
    <phoneticPr fontId="3"/>
  </si>
  <si>
    <t>ホームセンター</t>
    <phoneticPr fontId="2"/>
  </si>
  <si>
    <t>ジュンテンドー熊野店</t>
    <rPh sb="7" eb="9">
      <t>クマノ</t>
    </rPh>
    <rPh sb="9" eb="10">
      <t>テン</t>
    </rPh>
    <phoneticPr fontId="3"/>
  </si>
  <si>
    <t>ホームセンターバロー各務原中央店</t>
    <phoneticPr fontId="2"/>
  </si>
  <si>
    <t>ジュンテンドー大柿店</t>
    <phoneticPr fontId="2"/>
  </si>
  <si>
    <t>カインズホーム半田店</t>
    <rPh sb="7" eb="9">
      <t>ハンダ</t>
    </rPh>
    <rPh sb="9" eb="10">
      <t>テン</t>
    </rPh>
    <phoneticPr fontId="3"/>
  </si>
  <si>
    <t>カインズホーム佐倉店</t>
    <rPh sb="7" eb="10">
      <t>サクラテン</t>
    </rPh>
    <phoneticPr fontId="3"/>
  </si>
  <si>
    <t>カインズホーム高坂店</t>
    <rPh sb="7" eb="9">
      <t>タカサカ</t>
    </rPh>
    <rPh sb="9" eb="10">
      <t>テン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</si>
  <si>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</si>
  <si>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ホームセンター</t>
    <phoneticPr fontId="2"/>
  </si>
  <si>
    <t>スーパービバホーム岩槻店</t>
    <phoneticPr fontId="2"/>
  </si>
  <si>
    <t>スーパービバホーム岩槻店パーゴラ棟</t>
    <rPh sb="16" eb="17">
      <t>トウ</t>
    </rPh>
    <phoneticPr fontId="2"/>
  </si>
  <si>
    <t>ホームセンター</t>
    <phoneticPr fontId="2"/>
  </si>
  <si>
    <t>ジュンテンドー深溝店</t>
    <rPh sb="7" eb="8">
      <t>フカ</t>
    </rPh>
    <rPh sb="8" eb="9">
      <t>ミゾ</t>
    </rPh>
    <rPh sb="9" eb="10">
      <t>テン</t>
    </rPh>
    <phoneticPr fontId="3"/>
  </si>
  <si>
    <t>ホームセンター</t>
    <phoneticPr fontId="2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</si>
  <si>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</si>
  <si>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</si>
  <si>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スーパービバホーム春日部店</t>
    <rPh sb="9" eb="12">
      <t>カスカベ</t>
    </rPh>
    <rPh sb="12" eb="13">
      <t>テン</t>
    </rPh>
    <phoneticPr fontId="3"/>
  </si>
  <si>
    <t>カインズ下妻店</t>
    <rPh sb="4" eb="6">
      <t>シモヅマ</t>
    </rPh>
    <rPh sb="6" eb="7">
      <t>テン</t>
    </rPh>
    <phoneticPr fontId="3"/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</si>
  <si>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</si>
  <si>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バロー松阪店</t>
    <rPh sb="3" eb="5">
      <t>マツサカ</t>
    </rPh>
    <rPh sb="5" eb="6">
      <t>テン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</si>
  <si>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</si>
  <si>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</si>
  <si>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カインズ名古屋当知店</t>
    <rPh sb="4" eb="7">
      <t>ナゴヤ</t>
    </rPh>
    <rPh sb="9" eb="10">
      <t>テン</t>
    </rPh>
    <phoneticPr fontId="2"/>
  </si>
  <si>
    <t>HIひろせ明野店</t>
    <rPh sb="7" eb="8">
      <t>テン</t>
    </rPh>
    <phoneticPr fontId="2"/>
  </si>
  <si>
    <t>平屋/２階</t>
    <phoneticPr fontId="2"/>
  </si>
  <si>
    <t>ＨＩひろせ明野店(C棟)</t>
    <phoneticPr fontId="2"/>
  </si>
  <si>
    <t>ホーマック留萌店</t>
    <rPh sb="7" eb="8">
      <t>テン</t>
    </rPh>
    <phoneticPr fontId="2"/>
  </si>
  <si>
    <t>平屋建</t>
    <phoneticPr fontId="2"/>
  </si>
  <si>
    <t>ホーマックスーパーデポ横手店</t>
    <rPh sb="13" eb="14">
      <t>テン</t>
    </rPh>
    <phoneticPr fontId="2"/>
  </si>
  <si>
    <t>バロー北方店</t>
  </si>
  <si>
    <t>ホームセンター</t>
    <phoneticPr fontId="2"/>
  </si>
  <si>
    <t>平屋建</t>
    <phoneticPr fontId="2"/>
  </si>
  <si>
    <t>ホーマック倶知安町高砂店</t>
    <rPh sb="11" eb="12">
      <t>テン</t>
    </rPh>
    <phoneticPr fontId="2"/>
  </si>
  <si>
    <t>カインズ静岡清水店</t>
    <rPh sb="8" eb="9">
      <t>テン</t>
    </rPh>
    <phoneticPr fontId="2"/>
  </si>
  <si>
    <t>プラスワン長野店</t>
    <rPh sb="7" eb="8">
      <t>テン</t>
    </rPh>
    <phoneticPr fontId="2"/>
  </si>
  <si>
    <t>コメリパワー佐沼店</t>
  </si>
  <si>
    <t>ホームセンター</t>
    <phoneticPr fontId="2"/>
  </si>
  <si>
    <t>ホーマックニコット藤代店</t>
    <rPh sb="9" eb="11">
      <t>フジシロ</t>
    </rPh>
    <rPh sb="11" eb="12">
      <t>テン</t>
    </rPh>
    <phoneticPr fontId="3"/>
  </si>
  <si>
    <t>DCMホーマック東苗穂店</t>
    <rPh sb="11" eb="12">
      <t>テン</t>
    </rPh>
    <phoneticPr fontId="2"/>
  </si>
  <si>
    <t>-</t>
    <phoneticPr fontId="2"/>
  </si>
  <si>
    <t>カインズ相模原愛川インター店</t>
  </si>
  <si>
    <t>ホームセンター</t>
    <phoneticPr fontId="2"/>
  </si>
  <si>
    <t>サンデーいわき泉店</t>
    <phoneticPr fontId="2"/>
  </si>
  <si>
    <t>ホーマックニコット当別太美店</t>
  </si>
  <si>
    <t>スーパービバホーム大垣店</t>
  </si>
  <si>
    <t>DCMホーマック中島店</t>
    <rPh sb="8" eb="10">
      <t>ナカジマ</t>
    </rPh>
    <rPh sb="10" eb="11">
      <t>テン</t>
    </rPh>
    <phoneticPr fontId="2"/>
  </si>
  <si>
    <t>DCMカーマ豊田五ケ丘店</t>
    <rPh sb="11" eb="12">
      <t>テン</t>
    </rPh>
    <phoneticPr fontId="3"/>
  </si>
  <si>
    <t>ホーマックニコット磯原木皿店</t>
  </si>
  <si>
    <t>茨城県北茨城市</t>
    <phoneticPr fontId="2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</si>
  <si>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</si>
  <si>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大分県竹田市</t>
    <phoneticPr fontId="2"/>
  </si>
  <si>
    <t>カインズ幕張店</t>
    <rPh sb="4" eb="6">
      <t>マクハリ</t>
    </rPh>
    <rPh sb="6" eb="7">
      <t>テン</t>
    </rPh>
    <phoneticPr fontId="3"/>
  </si>
  <si>
    <t>千葉県習志野市</t>
    <phoneticPr fontId="2"/>
  </si>
  <si>
    <t>三重県四日市市</t>
    <phoneticPr fontId="2"/>
  </si>
  <si>
    <t>DCMホーマック菊水元町店</t>
  </si>
  <si>
    <t>北海道札幌市</t>
    <phoneticPr fontId="2"/>
  </si>
  <si>
    <t>コメリHC上越国分店</t>
  </si>
  <si>
    <t>新潟県上越市</t>
    <phoneticPr fontId="2"/>
  </si>
  <si>
    <t>カインズ宇都宮テクノポリス店</t>
    <rPh sb="4" eb="7">
      <t>ウツノミヤ</t>
    </rPh>
    <rPh sb="13" eb="14">
      <t>テン</t>
    </rPh>
    <phoneticPr fontId="16"/>
  </si>
  <si>
    <t>マルハンつくば店</t>
  </si>
  <si>
    <t>遊技場</t>
    <phoneticPr fontId="2"/>
  </si>
  <si>
    <t>マルハン橿原北店</t>
    <rPh sb="4" eb="6">
      <t>カシハラ</t>
    </rPh>
    <rPh sb="6" eb="8">
      <t>キタテン</t>
    </rPh>
    <phoneticPr fontId="3"/>
  </si>
  <si>
    <t>マルハン宮崎店</t>
    <rPh sb="4" eb="6">
      <t>ミヤザキ</t>
    </rPh>
    <rPh sb="6" eb="7">
      <t>テン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</si>
  <si>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</si>
  <si>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２階建</t>
    <phoneticPr fontId="2"/>
  </si>
  <si>
    <t>P-ARK竹ノ塚店</t>
    <rPh sb="5" eb="6">
      <t>タケ</t>
    </rPh>
    <rPh sb="7" eb="8">
      <t>ヅカ</t>
    </rPh>
    <rPh sb="8" eb="9">
      <t>テン</t>
    </rPh>
    <phoneticPr fontId="3"/>
  </si>
  <si>
    <t>マルハン新世界店</t>
    <rPh sb="4" eb="7">
      <t>シンセカイ</t>
    </rPh>
    <rPh sb="7" eb="8">
      <t>テン</t>
    </rPh>
    <phoneticPr fontId="3"/>
  </si>
  <si>
    <t>ニラク渋川白井店</t>
    <rPh sb="7" eb="8">
      <t>テン</t>
    </rPh>
    <phoneticPr fontId="2"/>
  </si>
  <si>
    <t>オーナースロット館</t>
  </si>
  <si>
    <t>遊技場</t>
    <phoneticPr fontId="2"/>
  </si>
  <si>
    <t>マルハン新発田店</t>
    <rPh sb="7" eb="8">
      <t>テン</t>
    </rPh>
    <phoneticPr fontId="2"/>
  </si>
  <si>
    <t>マルハン赤穂店</t>
    <rPh sb="6" eb="7">
      <t>テン</t>
    </rPh>
    <phoneticPr fontId="2"/>
  </si>
  <si>
    <t>遊技場</t>
    <phoneticPr fontId="2"/>
  </si>
  <si>
    <t>ダイナム山口宇部店</t>
    <rPh sb="8" eb="9">
      <t>テン</t>
    </rPh>
    <phoneticPr fontId="2"/>
  </si>
  <si>
    <t>平屋建</t>
    <phoneticPr fontId="2"/>
  </si>
  <si>
    <t>木造</t>
    <phoneticPr fontId="2"/>
  </si>
  <si>
    <t>ダイナム宮城角田店</t>
  </si>
  <si>
    <t>マルハン光明池店</t>
    <rPh sb="4" eb="7">
      <t>コウミョウイケ</t>
    </rPh>
    <rPh sb="7" eb="8">
      <t>テン</t>
    </rPh>
    <phoneticPr fontId="3"/>
  </si>
  <si>
    <t>５階建</t>
    <phoneticPr fontId="2"/>
  </si>
  <si>
    <t>マルハン高槻店</t>
    <rPh sb="6" eb="7">
      <t>テン</t>
    </rPh>
    <phoneticPr fontId="2"/>
  </si>
  <si>
    <t>なないろ芥見店</t>
  </si>
  <si>
    <t>豊洲プロジェクト</t>
    <rPh sb="0" eb="2">
      <t>トヨス</t>
    </rPh>
    <phoneticPr fontId="3"/>
  </si>
  <si>
    <t>東京都江東区</t>
    <phoneticPr fontId="2"/>
  </si>
  <si>
    <t>ダイナム山形天童店</t>
    <rPh sb="4" eb="6">
      <t>ヤマガタ</t>
    </rPh>
    <rPh sb="6" eb="9">
      <t>テンドウテン</t>
    </rPh>
    <phoneticPr fontId="3"/>
  </si>
  <si>
    <t>S造</t>
    <phoneticPr fontId="2"/>
  </si>
  <si>
    <t>サテライト八代</t>
  </si>
  <si>
    <t>フェイス田川店</t>
  </si>
  <si>
    <t>プラスイーグル稚内店</t>
  </si>
  <si>
    <t>マルハン静岡店
遊技場棟：TNF　立駐棟：杭</t>
    <rPh sb="6" eb="7">
      <t>テン</t>
    </rPh>
    <phoneticPr fontId="2"/>
  </si>
  <si>
    <t>TNF+</t>
    <phoneticPr fontId="2"/>
  </si>
  <si>
    <t>新浦安明海プロジェクト(公共施設棟)</t>
  </si>
  <si>
    <t>公共施設</t>
    <phoneticPr fontId="2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</si>
  <si>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</si>
  <si>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山形県東置賜郡</t>
    <phoneticPr fontId="2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</si>
  <si>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</si>
  <si>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2"/>
  </si>
  <si>
    <t>山口県宇部市</t>
    <phoneticPr fontId="2"/>
  </si>
  <si>
    <t>北電系統用レドックフロー蓄電池計画</t>
  </si>
  <si>
    <t>発電所</t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</si>
  <si>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</si>
  <si>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物販店</t>
    <phoneticPr fontId="2"/>
  </si>
  <si>
    <t>カインズモール大利根Dオートアールズ棟</t>
    <rPh sb="18" eb="19">
      <t>トウ</t>
    </rPh>
    <phoneticPr fontId="3"/>
  </si>
  <si>
    <t>物販店</t>
    <phoneticPr fontId="2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</si>
  <si>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</si>
  <si>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物販店</t>
  </si>
  <si>
    <t>2010.10</t>
    <phoneticPr fontId="2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</si>
  <si>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</si>
  <si>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ハローズ高松春日店テナント棟2</t>
    <rPh sb="13" eb="14">
      <t>トウ</t>
    </rPh>
    <phoneticPr fontId="2"/>
  </si>
  <si>
    <t>ハローズ西条飯岡テナント棟</t>
    <rPh sb="12" eb="13">
      <t>トウ</t>
    </rPh>
    <phoneticPr fontId="3"/>
  </si>
  <si>
    <t>平屋建</t>
    <phoneticPr fontId="2"/>
  </si>
  <si>
    <t>とやま駅特選館仮店舗</t>
    <phoneticPr fontId="2"/>
  </si>
  <si>
    <t>平屋建</t>
    <phoneticPr fontId="2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</si>
  <si>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</si>
  <si>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伊豆フルーツパーク</t>
    <rPh sb="0" eb="2">
      <t>イズ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</si>
  <si>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</si>
  <si>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ドコモショップ八潮店</t>
    <rPh sb="7" eb="9">
      <t>ヤシオ</t>
    </rPh>
    <rPh sb="9" eb="10">
      <t>テン</t>
    </rPh>
    <phoneticPr fontId="3"/>
  </si>
  <si>
    <t>２階建</t>
    <phoneticPr fontId="2"/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</si>
  <si>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</si>
  <si>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平屋建</t>
    <phoneticPr fontId="2"/>
  </si>
  <si>
    <t>ドラッグトップス三田店</t>
  </si>
  <si>
    <t>マナベインテリアハーツ川西店</t>
    <rPh sb="11" eb="13">
      <t>カワニシ</t>
    </rPh>
    <rPh sb="13" eb="14">
      <t>テン</t>
    </rPh>
    <phoneticPr fontId="3"/>
  </si>
  <si>
    <t>２階建</t>
    <phoneticPr fontId="2"/>
  </si>
  <si>
    <t>イエローハット加美店</t>
    <rPh sb="7" eb="8">
      <t>カ</t>
    </rPh>
    <rPh sb="8" eb="9">
      <t>ミ</t>
    </rPh>
    <rPh sb="9" eb="10">
      <t>テン</t>
    </rPh>
    <phoneticPr fontId="3"/>
  </si>
  <si>
    <t>平屋建</t>
    <phoneticPr fontId="2"/>
  </si>
  <si>
    <t>ラ・カーサ天童店</t>
    <rPh sb="5" eb="7">
      <t>テンドウ</t>
    </rPh>
    <rPh sb="7" eb="8">
      <t>ミセ</t>
    </rPh>
    <phoneticPr fontId="3"/>
  </si>
  <si>
    <t>庄交ショッピングセンター</t>
    <rPh sb="0" eb="2">
      <t>ショウコウ</t>
    </rPh>
    <phoneticPr fontId="3"/>
  </si>
  <si>
    <t>平屋建</t>
    <phoneticPr fontId="2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</si>
  <si>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</si>
  <si>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平屋建</t>
    <phoneticPr fontId="2"/>
  </si>
  <si>
    <t>てらお八千代店</t>
    <rPh sb="3" eb="6">
      <t>ヤチヨ</t>
    </rPh>
    <rPh sb="6" eb="7">
      <t>テン</t>
    </rPh>
    <phoneticPr fontId="3"/>
  </si>
  <si>
    <t>２階建</t>
    <phoneticPr fontId="2"/>
  </si>
  <si>
    <t>ドコモショップ藤代店</t>
    <rPh sb="7" eb="9">
      <t>フジシロ</t>
    </rPh>
    <rPh sb="9" eb="10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</si>
  <si>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</si>
  <si>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</si>
  <si>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アシーズブリッジ米子</t>
  </si>
  <si>
    <t>大川魚店</t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</si>
  <si>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</si>
  <si>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コムボックス大分</t>
    <rPh sb="6" eb="8">
      <t>オオイタ</t>
    </rPh>
    <phoneticPr fontId="2"/>
  </si>
  <si>
    <t>物販店</t>
    <phoneticPr fontId="2"/>
  </si>
  <si>
    <t>タイヤランド小名浜店</t>
    <rPh sb="9" eb="10">
      <t>テン</t>
    </rPh>
    <phoneticPr fontId="2"/>
  </si>
  <si>
    <t>ローソン清水店</t>
    <rPh sb="4" eb="6">
      <t>シミズ</t>
    </rPh>
    <rPh sb="6" eb="7">
      <t>テン</t>
    </rPh>
    <phoneticPr fontId="3"/>
  </si>
  <si>
    <t>平屋建</t>
    <phoneticPr fontId="2"/>
  </si>
  <si>
    <t>バロー春江店（テナント棟）</t>
    <rPh sb="5" eb="6">
      <t>テン</t>
    </rPh>
    <rPh sb="11" eb="12">
      <t>トウ</t>
    </rPh>
    <phoneticPr fontId="2"/>
  </si>
  <si>
    <t>平屋建</t>
    <phoneticPr fontId="2"/>
  </si>
  <si>
    <t>ハローズ住吉店テナント棟</t>
    <rPh sb="6" eb="7">
      <t>テン</t>
    </rPh>
    <rPh sb="11" eb="12">
      <t>トウ</t>
    </rPh>
    <phoneticPr fontId="2"/>
  </si>
  <si>
    <t>ヤマザワ寒河江プラザ店（テナント棟）</t>
    <rPh sb="16" eb="17">
      <t>トウ</t>
    </rPh>
    <phoneticPr fontId="2"/>
  </si>
  <si>
    <t>マルイ国府店（テナント棟）</t>
    <rPh sb="11" eb="12">
      <t>トウ</t>
    </rPh>
    <phoneticPr fontId="2"/>
  </si>
  <si>
    <t>キドキド学園南店</t>
  </si>
  <si>
    <t>フレスポいわき泉町(I-2,3棟)</t>
    <phoneticPr fontId="2"/>
  </si>
  <si>
    <t>八重田複合物販店舗</t>
  </si>
  <si>
    <t>マックスバリュ新発寒店（テナント棟）</t>
    <rPh sb="10" eb="11">
      <t>テン</t>
    </rPh>
    <rPh sb="16" eb="17">
      <t>トウ</t>
    </rPh>
    <phoneticPr fontId="2"/>
  </si>
  <si>
    <t>サンデーいわき泉店</t>
  </si>
  <si>
    <t>六町タカラスタンダードショールーム</t>
    <rPh sb="0" eb="1">
      <t>ロク</t>
    </rPh>
    <rPh sb="1" eb="2">
      <t>マチ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</si>
  <si>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</si>
  <si>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T-BAGS</t>
    <phoneticPr fontId="2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</si>
  <si>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</si>
  <si>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鴨沢塗料販売取扱所</t>
  </si>
  <si>
    <t>S造</t>
    <phoneticPr fontId="2"/>
  </si>
  <si>
    <t>モダン・プロ倉敷店</t>
    <rPh sb="6" eb="9">
      <t>クラシキテン</t>
    </rPh>
    <phoneticPr fontId="2"/>
  </si>
  <si>
    <t>イエローハット利府店</t>
  </si>
  <si>
    <t>TSUTAYA利府店</t>
  </si>
  <si>
    <t>２階建</t>
    <phoneticPr fontId="2"/>
  </si>
  <si>
    <t>タウンプラザかねひでよなばる</t>
  </si>
  <si>
    <t>TNF-D</t>
    <phoneticPr fontId="2"/>
  </si>
  <si>
    <t>北綾瀬高架下店舗</t>
  </si>
  <si>
    <t>サンデーペットショップ城下店</t>
  </si>
  <si>
    <t>バースデイ洲本店</t>
  </si>
  <si>
    <t>ケーズデンキ北上店</t>
  </si>
  <si>
    <t>イエローハット羽生店</t>
    <rPh sb="7" eb="9">
      <t>ハニュウ</t>
    </rPh>
    <rPh sb="9" eb="10">
      <t>テン</t>
    </rPh>
    <phoneticPr fontId="2"/>
  </si>
  <si>
    <t>老人ホーム</t>
    <phoneticPr fontId="2"/>
  </si>
  <si>
    <t>ウィズ諏訪</t>
    <rPh sb="3" eb="5">
      <t>スワ</t>
    </rPh>
    <phoneticPr fontId="3"/>
  </si>
  <si>
    <t>本道の街サービスセンター</t>
    <rPh sb="0" eb="2">
      <t>ホンドウ</t>
    </rPh>
    <rPh sb="3" eb="4">
      <t>マチ</t>
    </rPh>
    <phoneticPr fontId="3"/>
  </si>
  <si>
    <t>老人ホーム</t>
    <phoneticPr fontId="2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</si>
  <si>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</si>
  <si>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老人ホーム</t>
    <phoneticPr fontId="2"/>
  </si>
  <si>
    <t>2011.11</t>
    <phoneticPr fontId="2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</si>
  <si>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</si>
  <si>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老人ホーム</t>
    <phoneticPr fontId="2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</si>
  <si>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</si>
  <si>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老人ホーム</t>
    <phoneticPr fontId="2"/>
  </si>
  <si>
    <t>ライフコミュニティプラザ三沢</t>
    <rPh sb="12" eb="14">
      <t>ミサワ</t>
    </rPh>
    <phoneticPr fontId="3"/>
  </si>
  <si>
    <t>３階建</t>
    <phoneticPr fontId="2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</si>
  <si>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</si>
  <si>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老人ホーム</t>
    <phoneticPr fontId="2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</si>
  <si>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</si>
  <si>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老人ホーム</t>
    <phoneticPr fontId="2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</si>
  <si>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</si>
  <si>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老人ホーム</t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</si>
  <si>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</si>
  <si>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老人ホーム</t>
    <phoneticPr fontId="2"/>
  </si>
  <si>
    <t>３階建</t>
    <phoneticPr fontId="2"/>
  </si>
  <si>
    <t>デイサービスまちなか</t>
  </si>
  <si>
    <t>老人ホーム</t>
    <phoneticPr fontId="2"/>
  </si>
  <si>
    <t>平屋建</t>
    <phoneticPr fontId="2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</si>
  <si>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</si>
  <si>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３階建</t>
    <phoneticPr fontId="2"/>
  </si>
  <si>
    <t>ケアタウンいの</t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</si>
  <si>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</si>
  <si>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ふるさとホーム春日部武里</t>
  </si>
  <si>
    <t>グレースメイト練馬</t>
    <rPh sb="7" eb="9">
      <t>ネリマ</t>
    </rPh>
    <phoneticPr fontId="3"/>
  </si>
  <si>
    <t>３階建</t>
    <phoneticPr fontId="2"/>
  </si>
  <si>
    <t>RC造</t>
    <phoneticPr fontId="2"/>
  </si>
  <si>
    <t>座間2丁目老人ホーム</t>
    <rPh sb="5" eb="7">
      <t>ロウジン</t>
    </rPh>
    <phoneticPr fontId="2"/>
  </si>
  <si>
    <t>老人ホーム</t>
    <phoneticPr fontId="2"/>
  </si>
  <si>
    <t>３階建</t>
    <phoneticPr fontId="2"/>
  </si>
  <si>
    <t>ローズガーデンやすぎ</t>
  </si>
  <si>
    <t>グループホーム南観音ひまわり</t>
    <rPh sb="7" eb="8">
      <t>ミナミ</t>
    </rPh>
    <rPh sb="8" eb="10">
      <t>カンノン</t>
    </rPh>
    <phoneticPr fontId="2"/>
  </si>
  <si>
    <t>老人ホーム</t>
    <phoneticPr fontId="2"/>
  </si>
  <si>
    <t>老人ホーム偕生園（Ⅰ期）</t>
  </si>
  <si>
    <t>和幸セントラルハウス</t>
  </si>
  <si>
    <t>グッドタイムリビング新浦安</t>
    <rPh sb="10" eb="13">
      <t>シンウラヤス</t>
    </rPh>
    <phoneticPr fontId="2"/>
  </si>
  <si>
    <t>サン・サポート岡宮</t>
  </si>
  <si>
    <t>老人ホーム</t>
    <phoneticPr fontId="2"/>
  </si>
  <si>
    <t>みたけ老人福祉センター</t>
    <phoneticPr fontId="2"/>
  </si>
  <si>
    <t>老人ホーム</t>
    <phoneticPr fontId="2"/>
  </si>
  <si>
    <t>特別養護老人ﾎｰﾑささえ</t>
    <phoneticPr fontId="2"/>
  </si>
  <si>
    <t>平屋建</t>
    <phoneticPr fontId="2"/>
  </si>
  <si>
    <t>老人ホーム偕生園（Ⅱ期）</t>
  </si>
  <si>
    <t>老人ホーム</t>
    <phoneticPr fontId="2"/>
  </si>
  <si>
    <t>介護付き有料老人ホームさわやかあおい館</t>
  </si>
  <si>
    <t>老人ホーム</t>
    <phoneticPr fontId="2"/>
  </si>
  <si>
    <t>特別養護老人ホーム偕生園（Ⅲ期）</t>
    <rPh sb="0" eb="2">
      <t>トクベツ</t>
    </rPh>
    <rPh sb="2" eb="4">
      <t>ヨウゴ</t>
    </rPh>
    <phoneticPr fontId="3"/>
  </si>
  <si>
    <t>介護予防センターさくら</t>
    <rPh sb="0" eb="2">
      <t>カイゴ</t>
    </rPh>
    <rPh sb="2" eb="4">
      <t>ヨボウ</t>
    </rPh>
    <phoneticPr fontId="3"/>
  </si>
  <si>
    <t>老人ホーム</t>
    <phoneticPr fontId="2"/>
  </si>
  <si>
    <t>S造</t>
    <phoneticPr fontId="2"/>
  </si>
  <si>
    <t>特養老人ホームひだまり大麻</t>
  </si>
  <si>
    <t>第二配送センター</t>
  </si>
  <si>
    <t>奈良県北葛城郡</t>
  </si>
  <si>
    <t>㈱白馬物流菊陽物流センター営業所</t>
  </si>
  <si>
    <t>JAしまね種子選穀センター</t>
  </si>
  <si>
    <t>島根県松江市</t>
  </si>
  <si>
    <t>株式会社館脇倉庫　苫小牧倉庫</t>
  </si>
  <si>
    <t>北海道苫小牧市</t>
    <rPh sb="0" eb="3">
      <t>ホッカイドウ</t>
    </rPh>
    <phoneticPr fontId="2"/>
  </si>
  <si>
    <t>小名浜港東港地区石炭ターミナル</t>
  </si>
  <si>
    <t>MINI大阪南</t>
  </si>
  <si>
    <t>大阪府大阪市</t>
    <rPh sb="0" eb="3">
      <t>オオサカフ</t>
    </rPh>
    <phoneticPr fontId="2"/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</si>
  <si>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</si>
  <si>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</si>
  <si>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TNF-D・T-BAGS</t>
  </si>
  <si>
    <t>スーパーマルハチ若江岩田店</t>
  </si>
  <si>
    <t>大阪府東大阪市</t>
  </si>
  <si>
    <t>マルト平尼子店</t>
  </si>
  <si>
    <t>茨城県小美玉市</t>
    <rPh sb="0" eb="3">
      <t>イバラキケン</t>
    </rPh>
    <phoneticPr fontId="2"/>
  </si>
  <si>
    <t>医療法人美之会人工透析診療所</t>
  </si>
  <si>
    <t>その他工事</t>
  </si>
  <si>
    <t>株式会社北海道クボタ岩見沢営業所</t>
  </si>
  <si>
    <t>2020年12月末現在</t>
    <phoneticPr fontId="2"/>
  </si>
  <si>
    <t>特別養護老人ホーム　美野里陽だまり館整備計画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</si>
</sst>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4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hair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4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0" fillId="0" borderId="0"/>
    <xf numFmtId="0" fontId="5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381">
    <xf numFmtId="0" fontId="0" fillId="0" borderId="0" xfId="0">
      <alignment vertical="center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0" fontId="32" fillId="0" borderId="0" xfId="0" applyFont="1" applyFill="1" applyAlignment="1">
      <alignment vertical="center" shrinkToFit="1"/>
    </xf>
    <xf numFmtId="177" fontId="32" fillId="0" borderId="0" xfId="0" applyNumberFormat="1" applyFont="1" applyBorder="1" applyAlignment="1">
      <alignment vertical="center" shrinkToFit="1"/>
    </xf>
    <xf numFmtId="0" fontId="32" fillId="0" borderId="0" xfId="0" applyFont="1" applyFill="1" applyBorder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49" fontId="32" fillId="0" borderId="0" xfId="0" applyNumberFormat="1" applyFont="1" applyFill="1" applyBorder="1" applyAlignment="1">
      <alignment vertical="center" shrinkToFit="1"/>
    </xf>
    <xf numFmtId="49" fontId="32" fillId="24" borderId="0" xfId="0" applyNumberFormat="1" applyFont="1" applyFill="1" applyBorder="1" applyAlignment="1">
      <alignment vertical="center" shrinkToFit="1"/>
    </xf>
    <xf numFmtId="0" fontId="32" fillId="0" borderId="0" xfId="0" applyFont="1" applyFill="1" applyAlignment="1">
      <alignment horizontal="left" vertical="center" shrinkToFit="1"/>
    </xf>
    <xf numFmtId="0" fontId="32" fillId="27" borderId="0" xfId="0" applyFont="1" applyFill="1" applyAlignment="1">
      <alignment vertical="center" shrinkToFit="1"/>
    </xf>
    <xf numFmtId="0" fontId="34" fillId="0" borderId="0" xfId="0" applyFont="1" applyAlignment="1">
      <alignment horizontal="right" vertical="center" shrinkToFit="1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Alignment="1">
      <alignment vertical="center" shrinkToFit="1"/>
    </xf>
    <xf numFmtId="38" fontId="34" fillId="0" borderId="0" xfId="44" applyFont="1" applyAlignment="1">
      <alignment horizontal="right" vertical="center" shrinkToFit="1"/>
    </xf>
    <xf numFmtId="177" fontId="34" fillId="0" borderId="0" xfId="0" applyNumberFormat="1" applyFont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5" fillId="28" borderId="33" xfId="0" applyFont="1" applyFill="1" applyBorder="1" applyAlignment="1">
      <alignment vertical="center" shrinkToFit="1"/>
    </xf>
    <xf numFmtId="38" fontId="36" fillId="29" borderId="15" xfId="44" applyFont="1" applyFill="1" applyBorder="1" applyAlignment="1">
      <alignment horizontal="center" vertical="center" shrinkToFit="1"/>
    </xf>
    <xf numFmtId="0" fontId="34" fillId="0" borderId="24" xfId="0" applyFont="1" applyBorder="1" applyAlignment="1">
      <alignment horizontal="right" vertical="center" shrinkToFit="1"/>
    </xf>
    <xf numFmtId="0" fontId="34" fillId="0" borderId="12" xfId="0" applyFont="1" applyBorder="1" applyAlignment="1">
      <alignment horizontal="left" vertical="center" shrinkToFit="1"/>
    </xf>
    <xf numFmtId="0" fontId="34" fillId="0" borderId="12" xfId="0" applyFont="1" applyBorder="1" applyAlignment="1">
      <alignment vertical="center" shrinkToFit="1"/>
    </xf>
    <xf numFmtId="38" fontId="34" fillId="0" borderId="12" xfId="44" applyFont="1" applyBorder="1" applyAlignment="1">
      <alignment horizontal="right"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left" vertical="center" shrinkToFit="1"/>
    </xf>
    <xf numFmtId="0" fontId="34" fillId="0" borderId="12" xfId="0" applyFont="1" applyFill="1" applyBorder="1" applyAlignment="1">
      <alignment horizontal="left" vertical="center" shrinkToFit="1"/>
    </xf>
    <xf numFmtId="177" fontId="34" fillId="0" borderId="12" xfId="0" applyNumberFormat="1" applyFont="1" applyBorder="1" applyAlignment="1">
      <alignment horizontal="center" vertical="center" shrinkToFit="1"/>
    </xf>
    <xf numFmtId="0" fontId="34" fillId="0" borderId="12" xfId="0" applyFont="1" applyFill="1" applyBorder="1" applyAlignment="1">
      <alignment vertical="center" shrinkToFit="1"/>
    </xf>
    <xf numFmtId="38" fontId="34" fillId="0" borderId="12" xfId="44" applyFont="1" applyFill="1" applyBorder="1" applyAlignment="1">
      <alignment horizontal="right" vertical="center" shrinkToFit="1"/>
    </xf>
    <xf numFmtId="177" fontId="34" fillId="0" borderId="12" xfId="0" applyNumberFormat="1" applyFont="1" applyFill="1" applyBorder="1" applyAlignment="1">
      <alignment horizontal="center" vertical="center" shrinkToFit="1"/>
    </xf>
    <xf numFmtId="0" fontId="34" fillId="0" borderId="41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left" vertical="center" shrinkToFit="1"/>
    </xf>
    <xf numFmtId="0" fontId="34" fillId="0" borderId="20" xfId="0" applyFont="1" applyFill="1" applyBorder="1" applyAlignment="1">
      <alignment horizontal="left" vertical="center" shrinkToFit="1"/>
    </xf>
    <xf numFmtId="0" fontId="34" fillId="0" borderId="20" xfId="0" applyFont="1" applyBorder="1" applyAlignment="1">
      <alignment vertical="center" shrinkToFit="1"/>
    </xf>
    <xf numFmtId="38" fontId="34" fillId="0" borderId="20" xfId="44" applyFont="1" applyBorder="1" applyAlignment="1">
      <alignment horizontal="right" vertical="center" shrinkToFit="1"/>
    </xf>
    <xf numFmtId="177" fontId="34" fillId="0" borderId="20" xfId="0" applyNumberFormat="1" applyFont="1" applyBorder="1" applyAlignment="1">
      <alignment horizontal="center" vertical="center" shrinkToFit="1"/>
    </xf>
    <xf numFmtId="0" fontId="34" fillId="0" borderId="42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left" vertical="center" shrinkToFit="1"/>
    </xf>
    <xf numFmtId="0" fontId="34" fillId="0" borderId="19" xfId="0" applyFont="1" applyFill="1" applyBorder="1" applyAlignment="1">
      <alignment horizontal="left" vertical="center" shrinkToFit="1"/>
    </xf>
    <xf numFmtId="0" fontId="34" fillId="0" borderId="19" xfId="0" applyFont="1" applyBorder="1" applyAlignment="1">
      <alignment vertical="center" shrinkToFit="1"/>
    </xf>
    <xf numFmtId="38" fontId="34" fillId="0" borderId="19" xfId="44" applyFont="1" applyBorder="1" applyAlignment="1">
      <alignment horizontal="right" vertical="center" shrinkToFit="1"/>
    </xf>
    <xf numFmtId="0" fontId="34" fillId="0" borderId="43" xfId="0" applyFont="1" applyBorder="1" applyAlignment="1">
      <alignment horizontal="center" vertical="center" shrinkToFit="1"/>
    </xf>
    <xf numFmtId="178" fontId="34" fillId="0" borderId="21" xfId="0" applyNumberFormat="1" applyFont="1" applyFill="1" applyBorder="1" applyAlignment="1">
      <alignment horizontal="left" vertical="center" shrinkToFit="1"/>
    </xf>
    <xf numFmtId="0" fontId="34" fillId="0" borderId="21" xfId="0" applyFont="1" applyFill="1" applyBorder="1" applyAlignment="1">
      <alignment horizontal="left" vertical="center" shrinkToFit="1"/>
    </xf>
    <xf numFmtId="0" fontId="34" fillId="0" borderId="16" xfId="0" applyFont="1" applyBorder="1" applyAlignment="1">
      <alignment horizontal="left" vertical="center" shrinkToFit="1"/>
    </xf>
    <xf numFmtId="0" fontId="34" fillId="0" borderId="16" xfId="0" applyFont="1" applyBorder="1" applyAlignment="1">
      <alignment vertical="center" shrinkToFit="1"/>
    </xf>
    <xf numFmtId="38" fontId="34" fillId="0" borderId="16" xfId="44" applyFont="1" applyBorder="1" applyAlignment="1">
      <alignment horizontal="right" vertical="center" shrinkToFit="1"/>
    </xf>
    <xf numFmtId="177" fontId="34" fillId="0" borderId="16" xfId="0" applyNumberFormat="1" applyFont="1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 shrinkToFit="1"/>
    </xf>
    <xf numFmtId="178" fontId="34" fillId="0" borderId="12" xfId="0" applyNumberFormat="1" applyFont="1" applyFill="1" applyBorder="1" applyAlignment="1">
      <alignment vertical="center" shrinkToFit="1"/>
    </xf>
    <xf numFmtId="38" fontId="34" fillId="24" borderId="12" xfId="44" applyFont="1" applyFill="1" applyBorder="1" applyAlignment="1">
      <alignment horizontal="right" vertical="center" shrinkToFit="1"/>
    </xf>
    <xf numFmtId="0" fontId="34" fillId="0" borderId="16" xfId="0" applyFont="1" applyFill="1" applyBorder="1" applyAlignment="1">
      <alignment horizontal="left" vertical="center" shrinkToFit="1"/>
    </xf>
    <xf numFmtId="0" fontId="34" fillId="0" borderId="16" xfId="0" applyFont="1" applyFill="1" applyBorder="1" applyAlignment="1">
      <alignment vertical="center" shrinkToFit="1"/>
    </xf>
    <xf numFmtId="38" fontId="34" fillId="0" borderId="16" xfId="44" applyFont="1" applyFill="1" applyBorder="1" applyAlignment="1">
      <alignment horizontal="right" vertical="center" shrinkToFit="1"/>
    </xf>
    <xf numFmtId="177" fontId="34" fillId="0" borderId="16" xfId="0" applyNumberFormat="1" applyFont="1" applyFill="1" applyBorder="1" applyAlignment="1">
      <alignment horizontal="center" vertical="center" shrinkToFit="1"/>
    </xf>
    <xf numFmtId="0" fontId="34" fillId="0" borderId="39" xfId="0" applyFont="1" applyFill="1" applyBorder="1" applyAlignment="1">
      <alignment horizontal="center" vertical="center" shrinkToFit="1"/>
    </xf>
    <xf numFmtId="0" fontId="34" fillId="0" borderId="14" xfId="0" applyFont="1" applyFill="1" applyBorder="1" applyAlignment="1">
      <alignment vertical="center" shrinkToFit="1"/>
    </xf>
    <xf numFmtId="38" fontId="34" fillId="0" borderId="14" xfId="44" applyFont="1" applyFill="1" applyBorder="1" applyAlignment="1">
      <alignment horizontal="right" vertical="center" shrinkToFit="1"/>
    </xf>
    <xf numFmtId="38" fontId="34" fillId="0" borderId="12" xfId="45" applyFont="1" applyFill="1" applyBorder="1" applyAlignment="1">
      <alignment horizontal="left" vertical="center" shrinkToFit="1"/>
    </xf>
    <xf numFmtId="38" fontId="34" fillId="0" borderId="12" xfId="44" applyFont="1" applyFill="1" applyBorder="1" applyAlignment="1">
      <alignment horizontal="right" vertical="center" wrapText="1"/>
    </xf>
    <xf numFmtId="38" fontId="34" fillId="0" borderId="12" xfId="45" applyFont="1" applyFill="1" applyBorder="1" applyAlignment="1">
      <alignment horizontal="right" vertical="center" wrapText="1"/>
    </xf>
    <xf numFmtId="38" fontId="34" fillId="0" borderId="41" xfId="45" applyFont="1" applyFill="1" applyBorder="1" applyAlignment="1">
      <alignment horizontal="center" vertical="center"/>
    </xf>
    <xf numFmtId="38" fontId="34" fillId="0" borderId="12" xfId="45" applyFont="1" applyFill="1" applyBorder="1" applyAlignment="1">
      <alignment horizontal="center" vertical="center"/>
    </xf>
    <xf numFmtId="38" fontId="34" fillId="0" borderId="16" xfId="45" applyFont="1" applyFill="1" applyBorder="1" applyAlignment="1">
      <alignment horizontal="left" vertical="center" shrinkToFit="1"/>
    </xf>
    <xf numFmtId="38" fontId="34" fillId="0" borderId="16" xfId="44" applyFont="1" applyFill="1" applyBorder="1" applyAlignment="1">
      <alignment horizontal="right" vertical="center"/>
    </xf>
    <xf numFmtId="38" fontId="34" fillId="0" borderId="16" xfId="45" applyFont="1" applyFill="1" applyBorder="1" applyAlignment="1">
      <alignment horizontal="right" vertical="center"/>
    </xf>
    <xf numFmtId="38" fontId="34" fillId="0" borderId="16" xfId="45" applyFont="1" applyFill="1" applyBorder="1" applyAlignment="1">
      <alignment horizontal="center" vertical="center"/>
    </xf>
    <xf numFmtId="38" fontId="34" fillId="0" borderId="39" xfId="45" applyFont="1" applyFill="1" applyBorder="1" applyAlignment="1">
      <alignment horizontal="center" vertical="center"/>
    </xf>
    <xf numFmtId="38" fontId="34" fillId="0" borderId="16" xfId="44" applyFont="1" applyFill="1" applyBorder="1" applyAlignment="1">
      <alignment horizontal="right" vertical="center" wrapText="1"/>
    </xf>
    <xf numFmtId="0" fontId="34" fillId="26" borderId="21" xfId="0" applyFont="1" applyFill="1" applyBorder="1" applyAlignment="1">
      <alignment horizontal="left" vertical="center" shrinkToFit="1"/>
    </xf>
    <xf numFmtId="0" fontId="34" fillId="0" borderId="15" xfId="0" applyFont="1" applyFill="1" applyBorder="1" applyAlignment="1">
      <alignment horizontal="left" vertical="center" shrinkToFit="1"/>
    </xf>
    <xf numFmtId="38" fontId="34" fillId="0" borderId="15" xfId="44" applyFont="1" applyFill="1" applyBorder="1" applyAlignment="1">
      <alignment horizontal="right" vertical="center" shrinkToFit="1"/>
    </xf>
    <xf numFmtId="177" fontId="34" fillId="0" borderId="15" xfId="0" applyNumberFormat="1" applyFont="1" applyFill="1" applyBorder="1" applyAlignment="1">
      <alignment horizontal="center" vertical="center" shrinkToFit="1"/>
    </xf>
    <xf numFmtId="38" fontId="34" fillId="0" borderId="40" xfId="45" applyFont="1" applyFill="1" applyBorder="1" applyAlignment="1">
      <alignment horizontal="center" vertical="center"/>
    </xf>
    <xf numFmtId="38" fontId="34" fillId="0" borderId="12" xfId="44" applyFont="1" applyFill="1" applyBorder="1" applyAlignment="1">
      <alignment horizontal="right" vertical="center"/>
    </xf>
    <xf numFmtId="0" fontId="37" fillId="0" borderId="16" xfId="0" applyFont="1" applyFill="1" applyBorder="1" applyAlignment="1">
      <alignment horizontal="left" vertical="center" shrinkToFit="1"/>
    </xf>
    <xf numFmtId="0" fontId="37" fillId="0" borderId="12" xfId="0" applyFont="1" applyFill="1" applyBorder="1" applyAlignment="1">
      <alignment horizontal="left" vertical="center" shrinkToFit="1"/>
    </xf>
    <xf numFmtId="0" fontId="37" fillId="0" borderId="12" xfId="0" applyFont="1" applyFill="1" applyBorder="1" applyAlignment="1">
      <alignment vertical="center"/>
    </xf>
    <xf numFmtId="0" fontId="37" fillId="0" borderId="16" xfId="0" applyFont="1" applyFill="1" applyBorder="1" applyAlignment="1">
      <alignment vertical="center"/>
    </xf>
    <xf numFmtId="0" fontId="37" fillId="26" borderId="16" xfId="0" applyFont="1" applyFill="1" applyBorder="1" applyAlignment="1">
      <alignment horizontal="left" vertical="center" shrinkToFit="1"/>
    </xf>
    <xf numFmtId="0" fontId="34" fillId="26" borderId="16" xfId="0" applyFont="1" applyFill="1" applyBorder="1" applyAlignment="1">
      <alignment horizontal="left" vertical="center" shrinkToFit="1"/>
    </xf>
    <xf numFmtId="0" fontId="34" fillId="26" borderId="16" xfId="0" applyFont="1" applyFill="1" applyBorder="1" applyAlignment="1">
      <alignment vertical="center" shrinkToFit="1"/>
    </xf>
    <xf numFmtId="38" fontId="34" fillId="26" borderId="16" xfId="44" applyFont="1" applyFill="1" applyBorder="1" applyAlignment="1">
      <alignment horizontal="right" vertical="center" shrinkToFit="1"/>
    </xf>
    <xf numFmtId="177" fontId="34" fillId="26" borderId="16" xfId="0" applyNumberFormat="1" applyFont="1" applyFill="1" applyBorder="1" applyAlignment="1">
      <alignment horizontal="center" vertical="center" shrinkToFit="1"/>
    </xf>
    <xf numFmtId="0" fontId="34" fillId="26" borderId="39" xfId="0" applyFont="1" applyFill="1" applyBorder="1" applyAlignment="1">
      <alignment horizontal="center" vertical="center" shrinkToFit="1"/>
    </xf>
    <xf numFmtId="0" fontId="34" fillId="0" borderId="16" xfId="0" applyFont="1" applyFill="1" applyBorder="1" applyAlignment="1">
      <alignment vertical="center"/>
    </xf>
    <xf numFmtId="38" fontId="37" fillId="0" borderId="12" xfId="45" applyFont="1" applyFill="1" applyBorder="1" applyAlignment="1">
      <alignment horizontal="left" vertical="center" shrinkToFit="1"/>
    </xf>
    <xf numFmtId="38" fontId="34" fillId="0" borderId="12" xfId="44" applyFont="1" applyFill="1" applyBorder="1" applyAlignment="1">
      <alignment vertical="center" shrinkToFit="1"/>
    </xf>
    <xf numFmtId="38" fontId="34" fillId="0" borderId="12" xfId="44" applyFont="1" applyFill="1" applyBorder="1" applyAlignment="1">
      <alignment horizontal="center" vertical="center" shrinkToFit="1"/>
    </xf>
    <xf numFmtId="38" fontId="34" fillId="0" borderId="41" xfId="44" applyFont="1" applyFill="1" applyBorder="1" applyAlignment="1">
      <alignment horizontal="center" vertical="center" shrinkToFit="1"/>
    </xf>
    <xf numFmtId="38" fontId="34" fillId="0" borderId="16" xfId="44" applyFont="1" applyFill="1" applyBorder="1" applyAlignment="1">
      <alignment vertical="center" shrinkToFit="1"/>
    </xf>
    <xf numFmtId="38" fontId="34" fillId="0" borderId="39" xfId="44" applyFont="1" applyFill="1" applyBorder="1" applyAlignment="1">
      <alignment horizontal="center" vertical="center" shrinkToFit="1"/>
    </xf>
    <xf numFmtId="38" fontId="37" fillId="0" borderId="16" xfId="45" applyFont="1" applyFill="1" applyBorder="1" applyAlignment="1">
      <alignment horizontal="left" vertical="center" shrinkToFit="1"/>
    </xf>
    <xf numFmtId="0" fontId="34" fillId="0" borderId="16" xfId="0" applyFont="1" applyFill="1" applyBorder="1" applyAlignment="1">
      <alignment horizontal="left" vertical="center"/>
    </xf>
    <xf numFmtId="3" fontId="34" fillId="0" borderId="16" xfId="0" applyNumberFormat="1" applyFont="1" applyFill="1" applyBorder="1" applyAlignment="1">
      <alignment vertical="center"/>
    </xf>
    <xf numFmtId="38" fontId="34" fillId="0" borderId="16" xfId="44" applyFont="1" applyFill="1" applyBorder="1" applyAlignment="1">
      <alignment horizontal="center" vertical="center" shrinkToFit="1"/>
    </xf>
    <xf numFmtId="0" fontId="34" fillId="0" borderId="15" xfId="0" applyFont="1" applyFill="1" applyBorder="1" applyAlignment="1">
      <alignment vertical="center" shrinkToFit="1"/>
    </xf>
    <xf numFmtId="38" fontId="34" fillId="0" borderId="15" xfId="44" applyFont="1" applyFill="1" applyBorder="1" applyAlignment="1">
      <alignment vertical="center" shrinkToFit="1"/>
    </xf>
    <xf numFmtId="0" fontId="37" fillId="0" borderId="15" xfId="0" applyFont="1" applyFill="1" applyBorder="1" applyAlignment="1">
      <alignment horizontal="left" vertical="center" shrinkToFit="1"/>
    </xf>
    <xf numFmtId="0" fontId="34" fillId="0" borderId="15" xfId="0" applyFont="1" applyFill="1" applyBorder="1" applyAlignment="1">
      <alignment horizontal="left" vertical="center"/>
    </xf>
    <xf numFmtId="0" fontId="37" fillId="0" borderId="20" xfId="0" applyFont="1" applyFill="1" applyBorder="1" applyAlignment="1">
      <alignment horizontal="left" vertical="center" shrinkToFit="1"/>
    </xf>
    <xf numFmtId="0" fontId="34" fillId="0" borderId="20" xfId="0" applyFont="1" applyFill="1" applyBorder="1" applyAlignment="1">
      <alignment horizontal="left" vertical="center"/>
    </xf>
    <xf numFmtId="38" fontId="34" fillId="0" borderId="42" xfId="44" applyFont="1" applyFill="1" applyBorder="1" applyAlignment="1">
      <alignment horizontal="center" vertical="center" shrinkToFit="1"/>
    </xf>
    <xf numFmtId="38" fontId="37" fillId="0" borderId="19" xfId="45" applyFont="1" applyFill="1" applyBorder="1" applyAlignment="1">
      <alignment horizontal="left" vertical="center" shrinkToFit="1"/>
    </xf>
    <xf numFmtId="0" fontId="34" fillId="0" borderId="19" xfId="0" applyFont="1" applyFill="1" applyBorder="1" applyAlignment="1">
      <alignment horizontal="left" vertical="center"/>
    </xf>
    <xf numFmtId="38" fontId="34" fillId="0" borderId="19" xfId="44" applyFont="1" applyFill="1" applyBorder="1" applyAlignment="1">
      <alignment horizontal="right" vertical="center" shrinkToFit="1"/>
    </xf>
    <xf numFmtId="38" fontId="34" fillId="0" borderId="19" xfId="44" applyFont="1" applyFill="1" applyBorder="1" applyAlignment="1">
      <alignment horizontal="center" vertical="center" shrinkToFit="1"/>
    </xf>
    <xf numFmtId="38" fontId="34" fillId="0" borderId="43" xfId="44" applyFont="1" applyFill="1" applyBorder="1" applyAlignment="1">
      <alignment horizontal="center" vertical="center" shrinkToFit="1"/>
    </xf>
    <xf numFmtId="0" fontId="34" fillId="0" borderId="12" xfId="0" applyFont="1" applyFill="1" applyBorder="1" applyAlignment="1">
      <alignment horizontal="left" vertical="center"/>
    </xf>
    <xf numFmtId="0" fontId="34" fillId="0" borderId="12" xfId="0" applyFont="1" applyFill="1" applyBorder="1" applyAlignment="1">
      <alignment vertical="center"/>
    </xf>
    <xf numFmtId="38" fontId="34" fillId="0" borderId="21" xfId="45" applyFont="1" applyFill="1" applyBorder="1" applyAlignment="1">
      <alignment horizontal="left" vertical="center"/>
    </xf>
    <xf numFmtId="0" fontId="34" fillId="26" borderId="12" xfId="0" applyFont="1" applyFill="1" applyBorder="1" applyAlignment="1">
      <alignment horizontal="left" vertical="center" shrinkToFit="1"/>
    </xf>
    <xf numFmtId="0" fontId="34" fillId="26" borderId="12" xfId="0" applyFont="1" applyFill="1" applyBorder="1" applyAlignment="1">
      <alignment vertical="center" shrinkToFit="1"/>
    </xf>
    <xf numFmtId="38" fontId="34" fillId="26" borderId="12" xfId="44" applyFont="1" applyFill="1" applyBorder="1" applyAlignment="1">
      <alignment vertical="center"/>
    </xf>
    <xf numFmtId="38" fontId="34" fillId="26" borderId="12" xfId="44" applyFont="1" applyFill="1" applyBorder="1" applyAlignment="1">
      <alignment horizontal="center" vertical="center"/>
    </xf>
    <xf numFmtId="177" fontId="34" fillId="26" borderId="41" xfId="0" applyNumberFormat="1" applyFont="1" applyFill="1" applyBorder="1" applyAlignment="1">
      <alignment horizontal="center" vertical="center"/>
    </xf>
    <xf numFmtId="38" fontId="34" fillId="0" borderId="12" xfId="44" applyFont="1" applyBorder="1" applyAlignment="1">
      <alignment horizontal="right" vertical="center"/>
    </xf>
    <xf numFmtId="177" fontId="34" fillId="0" borderId="12" xfId="0" applyNumberFormat="1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center" shrinkToFit="1"/>
    </xf>
    <xf numFmtId="0" fontId="34" fillId="0" borderId="13" xfId="0" applyFont="1" applyFill="1" applyBorder="1" applyAlignment="1">
      <alignment horizontal="left" vertical="center" shrinkToFit="1"/>
    </xf>
    <xf numFmtId="0" fontId="34" fillId="0" borderId="13" xfId="0" applyFont="1" applyFill="1" applyBorder="1" applyAlignment="1">
      <alignment vertical="center" shrinkToFit="1"/>
    </xf>
    <xf numFmtId="38" fontId="34" fillId="0" borderId="13" xfId="44" applyFont="1" applyFill="1" applyBorder="1" applyAlignment="1">
      <alignment horizontal="right" vertical="center" shrinkToFit="1"/>
    </xf>
    <xf numFmtId="0" fontId="34" fillId="0" borderId="44" xfId="0" applyFont="1" applyFill="1" applyBorder="1" applyAlignment="1">
      <alignment horizontal="center" vertical="center" shrinkToFit="1"/>
    </xf>
    <xf numFmtId="38" fontId="34" fillId="0" borderId="21" xfId="44" applyFont="1" applyBorder="1" applyAlignment="1">
      <alignment horizontal="left" vertical="center" shrinkToFit="1"/>
    </xf>
    <xf numFmtId="0" fontId="34" fillId="0" borderId="12" xfId="61" applyFont="1" applyFill="1" applyBorder="1" applyAlignment="1" applyProtection="1">
      <alignment horizontal="left" vertical="center" shrinkToFit="1"/>
      <protection locked="0"/>
    </xf>
    <xf numFmtId="0" fontId="34" fillId="0" borderId="14" xfId="0" applyFont="1" applyBorder="1" applyAlignment="1">
      <alignment horizontal="left" vertical="center" shrinkToFit="1"/>
    </xf>
    <xf numFmtId="0" fontId="34" fillId="0" borderId="14" xfId="0" applyFont="1" applyFill="1" applyBorder="1" applyAlignment="1">
      <alignment horizontal="left" vertical="center" shrinkToFit="1"/>
    </xf>
    <xf numFmtId="0" fontId="34" fillId="0" borderId="14" xfId="0" applyFont="1" applyBorder="1" applyAlignment="1">
      <alignment vertical="center" shrinkToFit="1"/>
    </xf>
    <xf numFmtId="38" fontId="34" fillId="0" borderId="14" xfId="44" applyFont="1" applyBorder="1" applyAlignment="1">
      <alignment horizontal="right" vertical="center" shrinkToFit="1"/>
    </xf>
    <xf numFmtId="177" fontId="34" fillId="0" borderId="14" xfId="0" applyNumberFormat="1" applyFont="1" applyBorder="1" applyAlignment="1">
      <alignment horizontal="center" vertical="center" shrinkToFit="1"/>
    </xf>
    <xf numFmtId="0" fontId="34" fillId="0" borderId="45" xfId="0" applyFont="1" applyBorder="1" applyAlignment="1">
      <alignment horizontal="center" vertical="center" shrinkToFit="1"/>
    </xf>
    <xf numFmtId="178" fontId="34" fillId="0" borderId="16" xfId="0" applyNumberFormat="1" applyFont="1" applyFill="1" applyBorder="1" applyAlignment="1">
      <alignment vertical="center" shrinkToFit="1"/>
    </xf>
    <xf numFmtId="38" fontId="34" fillId="24" borderId="16" xfId="44" applyFont="1" applyFill="1" applyBorder="1" applyAlignment="1">
      <alignment horizontal="right" vertical="center" shrinkToFit="1"/>
    </xf>
    <xf numFmtId="38" fontId="34" fillId="0" borderId="15" xfId="44" applyFont="1" applyBorder="1" applyAlignment="1">
      <alignment horizontal="right" vertical="center" shrinkToFit="1"/>
    </xf>
    <xf numFmtId="0" fontId="34" fillId="0" borderId="40" xfId="0" applyFont="1" applyBorder="1" applyAlignment="1">
      <alignment horizontal="center" vertical="center" shrinkToFit="1"/>
    </xf>
    <xf numFmtId="177" fontId="34" fillId="0" borderId="14" xfId="0" applyNumberFormat="1" applyFont="1" applyFill="1" applyBorder="1" applyAlignment="1">
      <alignment horizontal="center" vertical="center" shrinkToFit="1"/>
    </xf>
    <xf numFmtId="0" fontId="34" fillId="0" borderId="45" xfId="0" applyFont="1" applyFill="1" applyBorder="1" applyAlignment="1">
      <alignment horizontal="center" vertical="center" shrinkToFit="1"/>
    </xf>
    <xf numFmtId="177" fontId="34" fillId="26" borderId="14" xfId="0" applyNumberFormat="1" applyFont="1" applyFill="1" applyBorder="1" applyAlignment="1">
      <alignment horizontal="center" vertical="center" shrinkToFit="1"/>
    </xf>
    <xf numFmtId="38" fontId="34" fillId="0" borderId="12" xfId="44" applyFont="1" applyBorder="1" applyAlignment="1">
      <alignment vertical="center"/>
    </xf>
    <xf numFmtId="38" fontId="34" fillId="0" borderId="12" xfId="44" applyFont="1" applyBorder="1" applyAlignment="1">
      <alignment horizontal="center" vertical="center"/>
    </xf>
    <xf numFmtId="177" fontId="34" fillId="0" borderId="41" xfId="0" applyNumberFormat="1" applyFont="1" applyBorder="1" applyAlignment="1">
      <alignment horizontal="center" vertical="center"/>
    </xf>
    <xf numFmtId="0" fontId="34" fillId="0" borderId="27" xfId="0" applyFont="1" applyFill="1" applyBorder="1" applyAlignment="1">
      <alignment horizontal="left" vertical="center" shrinkToFit="1"/>
    </xf>
    <xf numFmtId="38" fontId="34" fillId="0" borderId="27" xfId="44" applyFont="1" applyFill="1" applyBorder="1" applyAlignment="1">
      <alignment horizontal="right" vertical="center" shrinkToFit="1"/>
    </xf>
    <xf numFmtId="38" fontId="37" fillId="0" borderId="13" xfId="45" applyFont="1" applyFill="1" applyBorder="1" applyAlignment="1">
      <alignment horizontal="left" vertical="center" shrinkToFit="1"/>
    </xf>
    <xf numFmtId="0" fontId="34" fillId="0" borderId="13" xfId="0" applyFont="1" applyFill="1" applyBorder="1" applyAlignment="1">
      <alignment horizontal="left" vertical="center"/>
    </xf>
    <xf numFmtId="38" fontId="34" fillId="0" borderId="13" xfId="44" applyFont="1" applyFill="1" applyBorder="1" applyAlignment="1">
      <alignment horizontal="center" vertical="center" shrinkToFit="1"/>
    </xf>
    <xf numFmtId="38" fontId="34" fillId="0" borderId="44" xfId="44" applyFont="1" applyFill="1" applyBorder="1" applyAlignment="1">
      <alignment horizontal="center" vertical="center" shrinkToFit="1"/>
    </xf>
    <xf numFmtId="0" fontId="34" fillId="0" borderId="22" xfId="0" applyFont="1" applyFill="1" applyBorder="1" applyAlignment="1">
      <alignment horizontal="right" vertical="center" shrinkToFit="1"/>
    </xf>
    <xf numFmtId="38" fontId="34" fillId="0" borderId="12" xfId="44" applyFont="1" applyBorder="1" applyAlignment="1">
      <alignment horizontal="center" vertical="center" shrinkToFit="1"/>
    </xf>
    <xf numFmtId="38" fontId="34" fillId="0" borderId="41" xfId="44" applyFont="1" applyBorder="1" applyAlignment="1">
      <alignment horizontal="center" vertical="center" shrinkToFit="1"/>
    </xf>
    <xf numFmtId="176" fontId="38" fillId="0" borderId="21" xfId="0" applyNumberFormat="1" applyFont="1" applyBorder="1" applyAlignment="1">
      <alignment vertical="center" shrinkToFit="1"/>
    </xf>
    <xf numFmtId="3" fontId="34" fillId="0" borderId="12" xfId="0" applyNumberFormat="1" applyFont="1" applyFill="1" applyBorder="1" applyAlignment="1">
      <alignment vertical="center"/>
    </xf>
    <xf numFmtId="0" fontId="34" fillId="0" borderId="16" xfId="0" applyFont="1" applyBorder="1" applyAlignment="1">
      <alignment horizontal="center" vertical="center" shrinkToFit="1"/>
    </xf>
    <xf numFmtId="0" fontId="34" fillId="0" borderId="40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left" vertical="center" shrinkToFit="1"/>
    </xf>
    <xf numFmtId="0" fontId="34" fillId="0" borderId="17" xfId="0" applyFont="1" applyFill="1" applyBorder="1" applyAlignment="1">
      <alignment horizontal="left" vertical="center" shrinkToFit="1"/>
    </xf>
    <xf numFmtId="0" fontId="34" fillId="0" borderId="20" xfId="0" applyFont="1" applyFill="1" applyBorder="1" applyAlignment="1">
      <alignment vertical="center" shrinkToFit="1"/>
    </xf>
    <xf numFmtId="38" fontId="34" fillId="0" borderId="20" xfId="44" applyFont="1" applyFill="1" applyBorder="1" applyAlignment="1">
      <alignment horizontal="right" vertical="center" shrinkToFit="1"/>
    </xf>
    <xf numFmtId="177" fontId="34" fillId="0" borderId="20" xfId="0" applyNumberFormat="1" applyFont="1" applyFill="1" applyBorder="1" applyAlignment="1">
      <alignment horizontal="center" vertical="center" shrinkToFit="1"/>
    </xf>
    <xf numFmtId="0" fontId="34" fillId="0" borderId="42" xfId="0" applyFont="1" applyFill="1" applyBorder="1" applyAlignment="1">
      <alignment horizontal="center" vertical="center" shrinkToFit="1"/>
    </xf>
    <xf numFmtId="0" fontId="34" fillId="0" borderId="19" xfId="0" applyFont="1" applyFill="1" applyBorder="1" applyAlignment="1">
      <alignment vertical="center" shrinkToFit="1"/>
    </xf>
    <xf numFmtId="0" fontId="37" fillId="0" borderId="14" xfId="0" applyFont="1" applyFill="1" applyBorder="1" applyAlignment="1">
      <alignment horizontal="left" vertical="center" shrinkToFit="1"/>
    </xf>
    <xf numFmtId="38" fontId="34" fillId="0" borderId="40" xfId="44" applyFont="1" applyFill="1" applyBorder="1" applyAlignment="1">
      <alignment horizontal="center" vertical="center" shrinkToFit="1"/>
    </xf>
    <xf numFmtId="38" fontId="37" fillId="0" borderId="14" xfId="45" applyFont="1" applyFill="1" applyBorder="1" applyAlignment="1">
      <alignment horizontal="left" vertical="center" shrinkToFit="1"/>
    </xf>
    <xf numFmtId="0" fontId="34" fillId="0" borderId="14" xfId="0" applyFont="1" applyFill="1" applyBorder="1" applyAlignment="1">
      <alignment horizontal="left" vertical="center"/>
    </xf>
    <xf numFmtId="38" fontId="34" fillId="0" borderId="14" xfId="44" applyFont="1" applyFill="1" applyBorder="1" applyAlignment="1">
      <alignment horizontal="center" vertical="center" shrinkToFit="1"/>
    </xf>
    <xf numFmtId="0" fontId="34" fillId="0" borderId="13" xfId="0" applyFont="1" applyBorder="1" applyAlignment="1">
      <alignment vertical="center" shrinkToFit="1"/>
    </xf>
    <xf numFmtId="38" fontId="34" fillId="0" borderId="13" xfId="44" applyFont="1" applyBorder="1" applyAlignment="1">
      <alignment horizontal="center" vertical="center" shrinkToFit="1"/>
    </xf>
    <xf numFmtId="177" fontId="34" fillId="0" borderId="13" xfId="0" applyNumberFormat="1" applyFont="1" applyBorder="1" applyAlignment="1">
      <alignment horizontal="center" vertical="center" shrinkToFit="1"/>
    </xf>
    <xf numFmtId="38" fontId="34" fillId="0" borderId="14" xfId="44" applyFont="1" applyFill="1" applyBorder="1" applyAlignment="1">
      <alignment horizontal="right" vertical="center"/>
    </xf>
    <xf numFmtId="38" fontId="34" fillId="0" borderId="14" xfId="45" applyFont="1" applyFill="1" applyBorder="1" applyAlignment="1">
      <alignment horizontal="right" vertical="center"/>
    </xf>
    <xf numFmtId="38" fontId="34" fillId="0" borderId="45" xfId="45" applyFont="1" applyFill="1" applyBorder="1" applyAlignment="1">
      <alignment horizontal="center" vertical="center"/>
    </xf>
    <xf numFmtId="38" fontId="34" fillId="0" borderId="16" xfId="44" applyFont="1" applyBorder="1" applyAlignment="1">
      <alignment vertical="center"/>
    </xf>
    <xf numFmtId="38" fontId="34" fillId="0" borderId="16" xfId="44" applyFont="1" applyBorder="1" applyAlignment="1">
      <alignment horizontal="center" vertical="center"/>
    </xf>
    <xf numFmtId="177" fontId="34" fillId="0" borderId="39" xfId="0" applyNumberFormat="1" applyFont="1" applyBorder="1" applyAlignment="1">
      <alignment horizontal="center" vertical="center"/>
    </xf>
    <xf numFmtId="38" fontId="34" fillId="26" borderId="12" xfId="44" applyFont="1" applyFill="1" applyBorder="1" applyAlignment="1">
      <alignment horizontal="right" vertical="center" shrinkToFit="1"/>
    </xf>
    <xf numFmtId="177" fontId="34" fillId="26" borderId="12" xfId="0" applyNumberFormat="1" applyFont="1" applyFill="1" applyBorder="1" applyAlignment="1">
      <alignment horizontal="center" vertical="center" shrinkToFit="1"/>
    </xf>
    <xf numFmtId="0" fontId="34" fillId="26" borderId="41" xfId="0" applyFont="1" applyFill="1" applyBorder="1" applyAlignment="1">
      <alignment horizontal="center" vertical="center" shrinkToFit="1"/>
    </xf>
    <xf numFmtId="38" fontId="34" fillId="0" borderId="16" xfId="44" applyFont="1" applyBorder="1" applyAlignment="1">
      <alignment horizontal="right" vertical="center"/>
    </xf>
    <xf numFmtId="177" fontId="34" fillId="0" borderId="16" xfId="0" applyNumberFormat="1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38" fontId="34" fillId="0" borderId="12" xfId="45" applyFont="1" applyFill="1" applyBorder="1" applyAlignment="1">
      <alignment horizontal="right" vertical="center"/>
    </xf>
    <xf numFmtId="0" fontId="37" fillId="0" borderId="29" xfId="0" applyFont="1" applyFill="1" applyBorder="1" applyAlignment="1">
      <alignment horizontal="left" vertical="center" shrinkToFit="1"/>
    </xf>
    <xf numFmtId="0" fontId="34" fillId="0" borderId="29" xfId="0" applyFont="1" applyFill="1" applyBorder="1" applyAlignment="1">
      <alignment horizontal="left" vertical="center" shrinkToFit="1"/>
    </xf>
    <xf numFmtId="0" fontId="34" fillId="0" borderId="29" xfId="0" applyFont="1" applyFill="1" applyBorder="1" applyAlignment="1">
      <alignment vertical="center" shrinkToFit="1"/>
    </xf>
    <xf numFmtId="38" fontId="34" fillId="0" borderId="29" xfId="44" applyFont="1" applyFill="1" applyBorder="1" applyAlignment="1">
      <alignment horizontal="right" vertical="center" shrinkToFit="1"/>
    </xf>
    <xf numFmtId="177" fontId="34" fillId="0" borderId="29" xfId="0" applyNumberFormat="1" applyFont="1" applyFill="1" applyBorder="1" applyAlignment="1">
      <alignment horizontal="center" vertical="center" shrinkToFit="1"/>
    </xf>
    <xf numFmtId="0" fontId="34" fillId="0" borderId="48" xfId="0" applyFont="1" applyFill="1" applyBorder="1" applyAlignment="1">
      <alignment horizontal="center" vertical="center" shrinkToFit="1"/>
    </xf>
    <xf numFmtId="0" fontId="37" fillId="0" borderId="20" xfId="0" applyFont="1" applyFill="1" applyBorder="1" applyAlignment="1">
      <alignment vertical="center"/>
    </xf>
    <xf numFmtId="0" fontId="37" fillId="0" borderId="19" xfId="0" applyFont="1" applyFill="1" applyBorder="1" applyAlignment="1">
      <alignment horizontal="left" vertical="center" shrinkToFit="1"/>
    </xf>
    <xf numFmtId="0" fontId="37" fillId="0" borderId="19" xfId="0" applyFont="1" applyFill="1" applyBorder="1" applyAlignment="1">
      <alignment vertical="center"/>
    </xf>
    <xf numFmtId="177" fontId="34" fillId="0" borderId="19" xfId="0" applyNumberFormat="1" applyFont="1" applyFill="1" applyBorder="1" applyAlignment="1">
      <alignment horizontal="center" vertical="center" shrinkToFit="1"/>
    </xf>
    <xf numFmtId="0" fontId="34" fillId="0" borderId="43" xfId="0" applyFont="1" applyFill="1" applyBorder="1" applyAlignment="1">
      <alignment horizontal="center" vertical="center" shrinkToFit="1"/>
    </xf>
    <xf numFmtId="0" fontId="34" fillId="0" borderId="12" xfId="0" applyFont="1" applyFill="1" applyBorder="1" applyAlignment="1">
      <alignment horizontal="center" vertical="center" shrinkToFit="1"/>
    </xf>
    <xf numFmtId="38" fontId="37" fillId="0" borderId="21" xfId="45" applyFont="1" applyFill="1" applyBorder="1" applyAlignment="1">
      <alignment horizontal="left" vertical="center" shrinkToFit="1"/>
    </xf>
    <xf numFmtId="0" fontId="34" fillId="0" borderId="16" xfId="0" applyFont="1" applyFill="1" applyBorder="1" applyAlignment="1">
      <alignment horizontal="center" vertical="center" shrinkToFit="1"/>
    </xf>
    <xf numFmtId="177" fontId="34" fillId="0" borderId="13" xfId="0" applyNumberFormat="1" applyFont="1" applyFill="1" applyBorder="1" applyAlignment="1">
      <alignment horizontal="center" vertical="center" shrinkToFit="1"/>
    </xf>
    <xf numFmtId="0" fontId="34" fillId="0" borderId="25" xfId="0" applyFont="1" applyFill="1" applyBorder="1" applyAlignment="1">
      <alignment horizontal="left" vertical="center" shrinkToFit="1"/>
    </xf>
    <xf numFmtId="38" fontId="34" fillId="0" borderId="25" xfId="44" applyFont="1" applyFill="1" applyBorder="1" applyAlignment="1">
      <alignment horizontal="right" vertical="center" shrinkToFit="1"/>
    </xf>
    <xf numFmtId="0" fontId="34" fillId="0" borderId="29" xfId="0" applyFont="1" applyFill="1" applyBorder="1" applyAlignment="1">
      <alignment horizontal="center" vertical="center" shrinkToFit="1"/>
    </xf>
    <xf numFmtId="178" fontId="34" fillId="0" borderId="29" xfId="0" applyNumberFormat="1" applyFont="1" applyFill="1" applyBorder="1" applyAlignment="1">
      <alignment vertical="center" shrinkToFit="1"/>
    </xf>
    <xf numFmtId="38" fontId="37" fillId="26" borderId="12" xfId="45" applyFont="1" applyFill="1" applyBorder="1" applyAlignment="1">
      <alignment horizontal="left" vertical="center" shrinkToFit="1"/>
    </xf>
    <xf numFmtId="0" fontId="34" fillId="26" borderId="12" xfId="0" applyFont="1" applyFill="1" applyBorder="1" applyAlignment="1">
      <alignment vertical="center"/>
    </xf>
    <xf numFmtId="38" fontId="34" fillId="26" borderId="12" xfId="44" applyFont="1" applyFill="1" applyBorder="1" applyAlignment="1">
      <alignment vertical="center" shrinkToFit="1"/>
    </xf>
    <xf numFmtId="38" fontId="34" fillId="26" borderId="12" xfId="44" applyFont="1" applyFill="1" applyBorder="1" applyAlignment="1">
      <alignment horizontal="center" vertical="center" shrinkToFit="1"/>
    </xf>
    <xf numFmtId="38" fontId="34" fillId="26" borderId="41" xfId="44" applyFont="1" applyFill="1" applyBorder="1" applyAlignment="1">
      <alignment horizontal="center" vertical="center" shrinkToFit="1"/>
    </xf>
    <xf numFmtId="0" fontId="37" fillId="0" borderId="13" xfId="0" applyFont="1" applyFill="1" applyBorder="1" applyAlignment="1">
      <alignment horizontal="left" vertical="center" shrinkToFit="1"/>
    </xf>
    <xf numFmtId="38" fontId="34" fillId="0" borderId="44" xfId="45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vertical="center"/>
    </xf>
    <xf numFmtId="0" fontId="34" fillId="0" borderId="51" xfId="0" applyFont="1" applyBorder="1" applyAlignment="1">
      <alignment horizontal="left" vertical="center" shrinkToFit="1"/>
    </xf>
    <xf numFmtId="0" fontId="34" fillId="0" borderId="36" xfId="0" applyFont="1" applyBorder="1" applyAlignment="1">
      <alignment horizontal="left" vertical="center" shrinkToFit="1"/>
    </xf>
    <xf numFmtId="0" fontId="34" fillId="0" borderId="36" xfId="0" applyFont="1" applyFill="1" applyBorder="1" applyAlignment="1">
      <alignment horizontal="left" vertical="center" shrinkToFit="1"/>
    </xf>
    <xf numFmtId="0" fontId="34" fillId="0" borderId="15" xfId="0" applyFont="1" applyBorder="1" applyAlignment="1">
      <alignment horizontal="left" vertical="center" shrinkToFit="1"/>
    </xf>
    <xf numFmtId="0" fontId="34" fillId="0" borderId="24" xfId="0" applyFont="1" applyFill="1" applyBorder="1" applyAlignment="1">
      <alignment horizontal="right" vertical="center" shrinkToFit="1"/>
    </xf>
    <xf numFmtId="0" fontId="34" fillId="0" borderId="16" xfId="61" applyFont="1" applyFill="1" applyBorder="1" applyAlignment="1" applyProtection="1">
      <alignment horizontal="left" vertical="center" shrinkToFit="1"/>
      <protection locked="0"/>
    </xf>
    <xf numFmtId="0" fontId="34" fillId="0" borderId="38" xfId="0" applyFont="1" applyBorder="1" applyAlignment="1">
      <alignment horizontal="right" vertical="center" shrinkToFit="1"/>
    </xf>
    <xf numFmtId="49" fontId="34" fillId="0" borderId="14" xfId="0" applyNumberFormat="1" applyFont="1" applyBorder="1" applyAlignment="1">
      <alignment horizontal="left" vertical="center" shrinkToFit="1"/>
    </xf>
    <xf numFmtId="0" fontId="34" fillId="0" borderId="23" xfId="0" applyFont="1" applyBorder="1" applyAlignment="1">
      <alignment horizontal="left" vertical="center" shrinkToFit="1"/>
    </xf>
    <xf numFmtId="0" fontId="38" fillId="0" borderId="0" xfId="0" applyFont="1" applyBorder="1" applyAlignment="1">
      <alignment vertical="center" shrinkToFit="1"/>
    </xf>
    <xf numFmtId="49" fontId="34" fillId="0" borderId="16" xfId="0" applyNumberFormat="1" applyFont="1" applyBorder="1" applyAlignment="1">
      <alignment horizontal="left" vertical="center" shrinkToFit="1"/>
    </xf>
    <xf numFmtId="49" fontId="34" fillId="0" borderId="16" xfId="0" applyNumberFormat="1" applyFont="1" applyFill="1" applyBorder="1" applyAlignment="1">
      <alignment horizontal="left" vertical="center" shrinkToFit="1"/>
    </xf>
    <xf numFmtId="0" fontId="38" fillId="0" borderId="55" xfId="0" applyFont="1" applyBorder="1" applyAlignment="1">
      <alignment vertical="center" shrinkToFit="1"/>
    </xf>
    <xf numFmtId="38" fontId="34" fillId="0" borderId="16" xfId="44" applyFont="1" applyBorder="1" applyAlignment="1">
      <alignment horizontal="center" vertical="center" shrinkToFit="1"/>
    </xf>
    <xf numFmtId="38" fontId="34" fillId="0" borderId="39" xfId="44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right" vertical="center" shrinkToFit="1"/>
    </xf>
    <xf numFmtId="0" fontId="34" fillId="0" borderId="55" xfId="0" applyFont="1" applyBorder="1" applyAlignment="1">
      <alignment vertical="center" shrinkToFit="1"/>
    </xf>
    <xf numFmtId="0" fontId="34" fillId="0" borderId="55" xfId="0" applyFont="1" applyFill="1" applyBorder="1" applyAlignment="1">
      <alignment vertical="center" shrinkToFit="1"/>
    </xf>
    <xf numFmtId="0" fontId="34" fillId="0" borderId="0" xfId="0" applyFont="1" applyFill="1" applyAlignment="1">
      <alignment vertical="center" shrinkToFit="1"/>
    </xf>
    <xf numFmtId="49" fontId="34" fillId="0" borderId="19" xfId="0" applyNumberFormat="1" applyFont="1" applyFill="1" applyBorder="1" applyAlignment="1">
      <alignment horizontal="left" vertical="center" shrinkToFit="1"/>
    </xf>
    <xf numFmtId="49" fontId="34" fillId="0" borderId="12" xfId="0" applyNumberFormat="1" applyFont="1" applyFill="1" applyBorder="1" applyAlignment="1">
      <alignment horizontal="left" vertical="center" shrinkToFit="1"/>
    </xf>
    <xf numFmtId="49" fontId="34" fillId="26" borderId="12" xfId="0" applyNumberFormat="1" applyFont="1" applyFill="1" applyBorder="1" applyAlignment="1">
      <alignment horizontal="left" vertical="center" shrinkToFit="1"/>
    </xf>
    <xf numFmtId="49" fontId="34" fillId="0" borderId="12" xfId="0" applyNumberFormat="1" applyFont="1" applyBorder="1" applyAlignment="1">
      <alignment horizontal="left" vertical="center" shrinkToFit="1"/>
    </xf>
    <xf numFmtId="0" fontId="34" fillId="0" borderId="0" xfId="0" applyFont="1" applyBorder="1" applyAlignment="1">
      <alignment vertical="center" shrinkToFit="1"/>
    </xf>
    <xf numFmtId="49" fontId="34" fillId="0" borderId="20" xfId="0" applyNumberFormat="1" applyFont="1" applyFill="1" applyBorder="1" applyAlignment="1">
      <alignment horizontal="left" vertical="center" shrinkToFit="1"/>
    </xf>
    <xf numFmtId="177" fontId="34" fillId="0" borderId="0" xfId="0" applyNumberFormat="1" applyFont="1" applyAlignment="1">
      <alignment vertical="center" shrinkToFit="1"/>
    </xf>
    <xf numFmtId="0" fontId="34" fillId="26" borderId="19" xfId="0" applyFont="1" applyFill="1" applyBorder="1" applyAlignment="1">
      <alignment horizontal="left" vertical="center" shrinkToFit="1"/>
    </xf>
    <xf numFmtId="49" fontId="34" fillId="26" borderId="19" xfId="0" applyNumberFormat="1" applyFont="1" applyFill="1" applyBorder="1" applyAlignment="1">
      <alignment horizontal="left" vertical="center" shrinkToFit="1"/>
    </xf>
    <xf numFmtId="0" fontId="34" fillId="26" borderId="19" xfId="0" applyFont="1" applyFill="1" applyBorder="1" applyAlignment="1">
      <alignment vertical="center" shrinkToFit="1"/>
    </xf>
    <xf numFmtId="38" fontId="34" fillId="26" borderId="19" xfId="44" applyFont="1" applyFill="1" applyBorder="1" applyAlignment="1">
      <alignment horizontal="right" vertical="center" shrinkToFit="1"/>
    </xf>
    <xf numFmtId="0" fontId="34" fillId="26" borderId="43" xfId="0" applyFont="1" applyFill="1" applyBorder="1" applyAlignment="1">
      <alignment horizontal="center" vertical="center" shrinkToFit="1"/>
    </xf>
    <xf numFmtId="49" fontId="34" fillId="0" borderId="12" xfId="0" applyNumberFormat="1" applyFont="1" applyBorder="1" applyAlignment="1">
      <alignment horizontal="left" vertical="center"/>
    </xf>
    <xf numFmtId="176" fontId="34" fillId="0" borderId="0" xfId="0" applyNumberFormat="1" applyFont="1" applyAlignment="1">
      <alignment vertical="center" shrinkToFit="1"/>
    </xf>
    <xf numFmtId="177" fontId="34" fillId="0" borderId="12" xfId="0" applyNumberFormat="1" applyFont="1" applyBorder="1" applyAlignment="1">
      <alignment horizontal="left" vertical="center" shrinkToFit="1"/>
    </xf>
    <xf numFmtId="0" fontId="37" fillId="26" borderId="12" xfId="0" applyFont="1" applyFill="1" applyBorder="1" applyAlignment="1">
      <alignment horizontal="left" vertical="center" shrinkToFit="1"/>
    </xf>
    <xf numFmtId="0" fontId="34" fillId="0" borderId="21" xfId="0" applyFont="1" applyFill="1" applyBorder="1" applyAlignment="1">
      <alignment horizontal="left" vertical="center" wrapText="1" shrinkToFit="1"/>
    </xf>
    <xf numFmtId="49" fontId="34" fillId="26" borderId="12" xfId="0" applyNumberFormat="1" applyFont="1" applyFill="1" applyBorder="1" applyAlignment="1">
      <alignment horizontal="left" vertical="center"/>
    </xf>
    <xf numFmtId="177" fontId="34" fillId="0" borderId="0" xfId="0" applyNumberFormat="1" applyFont="1" applyBorder="1" applyAlignment="1">
      <alignment vertical="center" shrinkToFit="1"/>
    </xf>
    <xf numFmtId="49" fontId="34" fillId="24" borderId="0" xfId="0" applyNumberFormat="1" applyFont="1" applyFill="1" applyBorder="1" applyAlignment="1">
      <alignment vertical="center" shrinkToFit="1"/>
    </xf>
    <xf numFmtId="0" fontId="34" fillId="0" borderId="56" xfId="0" applyFont="1" applyFill="1" applyBorder="1" applyAlignment="1">
      <alignment horizontal="left" vertical="center" shrinkToFit="1"/>
    </xf>
    <xf numFmtId="0" fontId="34" fillId="0" borderId="57" xfId="0" applyFont="1" applyFill="1" applyBorder="1" applyAlignment="1">
      <alignment horizontal="left" vertical="center" shrinkToFit="1"/>
    </xf>
    <xf numFmtId="0" fontId="34" fillId="0" borderId="58" xfId="0" applyFont="1" applyFill="1" applyBorder="1" applyAlignment="1">
      <alignment horizontal="left" vertical="center" shrinkToFit="1"/>
    </xf>
    <xf numFmtId="49" fontId="34" fillId="0" borderId="14" xfId="0" applyNumberFormat="1" applyFont="1" applyFill="1" applyBorder="1" applyAlignment="1">
      <alignment horizontal="left" vertical="center" shrinkToFit="1"/>
    </xf>
    <xf numFmtId="3" fontId="34" fillId="0" borderId="16" xfId="0" applyNumberFormat="1" applyFont="1" applyFill="1" applyBorder="1" applyAlignment="1">
      <alignment horizontal="right" vertical="center" shrinkToFit="1"/>
    </xf>
    <xf numFmtId="49" fontId="34" fillId="26" borderId="16" xfId="0" applyNumberFormat="1" applyFont="1" applyFill="1" applyBorder="1" applyAlignment="1">
      <alignment horizontal="left" vertical="center" shrinkToFit="1"/>
    </xf>
    <xf numFmtId="38" fontId="34" fillId="0" borderId="14" xfId="44" applyFont="1" applyFill="1" applyBorder="1" applyAlignment="1">
      <alignment vertical="center" shrinkToFit="1"/>
    </xf>
    <xf numFmtId="38" fontId="34" fillId="0" borderId="45" xfId="44" applyFont="1" applyFill="1" applyBorder="1" applyAlignment="1">
      <alignment horizontal="center" vertical="center" shrinkToFit="1"/>
    </xf>
    <xf numFmtId="49" fontId="34" fillId="0" borderId="16" xfId="0" applyNumberFormat="1" applyFont="1" applyBorder="1" applyAlignment="1">
      <alignment horizontal="left" vertical="center"/>
    </xf>
    <xf numFmtId="177" fontId="34" fillId="0" borderId="14" xfId="0" applyNumberFormat="1" applyFont="1" applyBorder="1" applyAlignment="1">
      <alignment horizontal="center" vertical="center"/>
    </xf>
    <xf numFmtId="38" fontId="34" fillId="0" borderId="15" xfId="44" applyFont="1" applyFill="1" applyBorder="1" applyAlignment="1">
      <alignment horizontal="center" vertical="center" shrinkToFit="1"/>
    </xf>
    <xf numFmtId="177" fontId="34" fillId="0" borderId="41" xfId="0" applyNumberFormat="1" applyFont="1" applyFill="1" applyBorder="1" applyAlignment="1">
      <alignment horizontal="center" vertical="center" shrinkToFit="1"/>
    </xf>
    <xf numFmtId="49" fontId="34" fillId="0" borderId="20" xfId="0" applyNumberFormat="1" applyFont="1" applyBorder="1" applyAlignment="1">
      <alignment horizontal="left" vertical="center" shrinkToFit="1"/>
    </xf>
    <xf numFmtId="49" fontId="34" fillId="0" borderId="19" xfId="0" applyNumberFormat="1" applyFont="1" applyBorder="1" applyAlignment="1">
      <alignment horizontal="left" vertical="center" shrinkToFit="1"/>
    </xf>
    <xf numFmtId="0" fontId="34" fillId="0" borderId="0" xfId="0" applyFont="1" applyFill="1" applyBorder="1" applyAlignment="1">
      <alignment vertical="center" shrinkToFit="1"/>
    </xf>
    <xf numFmtId="49" fontId="34" fillId="0" borderId="28" xfId="0" applyNumberFormat="1" applyFont="1" applyBorder="1" applyAlignment="1">
      <alignment horizontal="left" vertical="center" shrinkToFit="1"/>
    </xf>
    <xf numFmtId="49" fontId="34" fillId="0" borderId="28" xfId="0" applyNumberFormat="1" applyFont="1" applyFill="1" applyBorder="1" applyAlignment="1">
      <alignment horizontal="left" vertical="center" shrinkToFit="1"/>
    </xf>
    <xf numFmtId="49" fontId="34" fillId="0" borderId="27" xfId="0" applyNumberFormat="1" applyFont="1" applyFill="1" applyBorder="1" applyAlignment="1">
      <alignment horizontal="left" vertical="center" shrinkToFit="1"/>
    </xf>
    <xf numFmtId="0" fontId="34" fillId="0" borderId="27" xfId="0" applyFont="1" applyFill="1" applyBorder="1" applyAlignment="1">
      <alignment vertical="center" shrinkToFit="1"/>
    </xf>
    <xf numFmtId="177" fontId="34" fillId="0" borderId="27" xfId="0" applyNumberFormat="1" applyFont="1" applyFill="1" applyBorder="1" applyAlignment="1">
      <alignment horizontal="center" vertical="center" shrinkToFit="1"/>
    </xf>
    <xf numFmtId="0" fontId="34" fillId="0" borderId="46" xfId="0" applyFont="1" applyFill="1" applyBorder="1" applyAlignment="1">
      <alignment horizontal="center" vertical="center" shrinkToFit="1"/>
    </xf>
    <xf numFmtId="49" fontId="34" fillId="0" borderId="13" xfId="0" applyNumberFormat="1" applyFont="1" applyFill="1" applyBorder="1" applyAlignment="1">
      <alignment horizontal="left" vertical="center" shrinkToFit="1"/>
    </xf>
    <xf numFmtId="38" fontId="34" fillId="0" borderId="13" xfId="45" applyFont="1" applyFill="1" applyBorder="1" applyAlignment="1">
      <alignment horizontal="left" vertical="center" shrinkToFit="1"/>
    </xf>
    <xf numFmtId="38" fontId="34" fillId="0" borderId="13" xfId="44" applyFont="1" applyFill="1" applyBorder="1" applyAlignment="1">
      <alignment horizontal="right" vertical="center"/>
    </xf>
    <xf numFmtId="38" fontId="34" fillId="0" borderId="13" xfId="45" applyFont="1" applyFill="1" applyBorder="1" applyAlignment="1">
      <alignment horizontal="right" vertical="center"/>
    </xf>
    <xf numFmtId="38" fontId="34" fillId="0" borderId="13" xfId="45" applyFont="1" applyFill="1" applyBorder="1" applyAlignment="1">
      <alignment horizontal="center" vertical="center"/>
    </xf>
    <xf numFmtId="0" fontId="34" fillId="26" borderId="13" xfId="0" applyFont="1" applyFill="1" applyBorder="1" applyAlignment="1">
      <alignment horizontal="left" vertical="center" shrinkToFit="1"/>
    </xf>
    <xf numFmtId="49" fontId="34" fillId="26" borderId="13" xfId="0" applyNumberFormat="1" applyFont="1" applyFill="1" applyBorder="1" applyAlignment="1">
      <alignment horizontal="left" vertical="center" shrinkToFit="1"/>
    </xf>
    <xf numFmtId="0" fontId="34" fillId="26" borderId="13" xfId="0" applyFont="1" applyFill="1" applyBorder="1" applyAlignment="1">
      <alignment vertical="center" shrinkToFit="1"/>
    </xf>
    <xf numFmtId="38" fontId="34" fillId="26" borderId="13" xfId="44" applyFont="1" applyFill="1" applyBorder="1" applyAlignment="1">
      <alignment horizontal="right" vertical="center" shrinkToFit="1"/>
    </xf>
    <xf numFmtId="177" fontId="34" fillId="26" borderId="13" xfId="0" applyNumberFormat="1" applyFont="1" applyFill="1" applyBorder="1" applyAlignment="1">
      <alignment horizontal="center" vertical="center" shrinkToFit="1"/>
    </xf>
    <xf numFmtId="0" fontId="34" fillId="26" borderId="44" xfId="0" applyFont="1" applyFill="1" applyBorder="1" applyAlignment="1">
      <alignment horizontal="center" vertical="center" shrinkToFit="1"/>
    </xf>
    <xf numFmtId="3" fontId="34" fillId="0" borderId="13" xfId="0" applyNumberFormat="1" applyFont="1" applyFill="1" applyBorder="1" applyAlignment="1">
      <alignment vertical="center"/>
    </xf>
    <xf numFmtId="38" fontId="34" fillId="0" borderId="13" xfId="44" applyFont="1" applyFill="1" applyBorder="1" applyAlignment="1">
      <alignment vertical="center" shrinkToFit="1"/>
    </xf>
    <xf numFmtId="49" fontId="34" fillId="0" borderId="13" xfId="0" applyNumberFormat="1" applyFont="1" applyBorder="1" applyAlignment="1">
      <alignment horizontal="left" vertical="center"/>
    </xf>
    <xf numFmtId="38" fontId="34" fillId="0" borderId="13" xfId="44" applyFont="1" applyBorder="1" applyAlignment="1">
      <alignment vertical="center"/>
    </xf>
    <xf numFmtId="38" fontId="34" fillId="0" borderId="13" xfId="44" applyFont="1" applyBorder="1" applyAlignment="1">
      <alignment horizontal="center" vertical="center"/>
    </xf>
    <xf numFmtId="177" fontId="34" fillId="0" borderId="44" xfId="0" applyNumberFormat="1" applyFont="1" applyBorder="1" applyAlignment="1">
      <alignment horizontal="center" vertical="center"/>
    </xf>
    <xf numFmtId="38" fontId="37" fillId="0" borderId="25" xfId="45" applyFont="1" applyFill="1" applyBorder="1" applyAlignment="1">
      <alignment horizontal="left" vertical="center" shrinkToFit="1"/>
    </xf>
    <xf numFmtId="49" fontId="34" fillId="0" borderId="25" xfId="0" applyNumberFormat="1" applyFont="1" applyFill="1" applyBorder="1" applyAlignment="1">
      <alignment horizontal="left" vertical="center" shrinkToFit="1"/>
    </xf>
    <xf numFmtId="0" fontId="34" fillId="0" borderId="25" xfId="0" applyFont="1" applyFill="1" applyBorder="1" applyAlignment="1">
      <alignment horizontal="left" vertical="center"/>
    </xf>
    <xf numFmtId="38" fontId="34" fillId="0" borderId="25" xfId="44" applyFont="1" applyFill="1" applyBorder="1" applyAlignment="1">
      <alignment horizontal="center" vertical="center" shrinkToFit="1"/>
    </xf>
    <xf numFmtId="38" fontId="34" fillId="0" borderId="49" xfId="44" applyFont="1" applyFill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20" xfId="0" applyFont="1" applyFill="1" applyBorder="1" applyAlignment="1">
      <alignment vertical="center"/>
    </xf>
    <xf numFmtId="0" fontId="34" fillId="0" borderId="19" xfId="0" applyFont="1" applyFill="1" applyBorder="1" applyAlignment="1">
      <alignment vertical="center"/>
    </xf>
    <xf numFmtId="177" fontId="34" fillId="0" borderId="13" xfId="0" applyNumberFormat="1" applyFont="1" applyBorder="1" applyAlignment="1">
      <alignment horizontal="center" vertical="center"/>
    </xf>
    <xf numFmtId="0" fontId="34" fillId="0" borderId="0" xfId="0" applyFont="1" applyFill="1" applyAlignment="1">
      <alignment horizontal="left" vertical="center" shrinkToFit="1"/>
    </xf>
    <xf numFmtId="49" fontId="34" fillId="0" borderId="15" xfId="0" applyNumberFormat="1" applyFont="1" applyFill="1" applyBorder="1" applyAlignment="1">
      <alignment horizontal="left" vertical="center" shrinkToFit="1"/>
    </xf>
    <xf numFmtId="49" fontId="34" fillId="0" borderId="15" xfId="0" applyNumberFormat="1" applyFont="1" applyBorder="1" applyAlignment="1">
      <alignment horizontal="left" vertical="center" shrinkToFit="1"/>
    </xf>
    <xf numFmtId="0" fontId="34" fillId="0" borderId="15" xfId="0" applyFont="1" applyBorder="1" applyAlignment="1">
      <alignment vertical="center" shrinkToFit="1"/>
    </xf>
    <xf numFmtId="0" fontId="34" fillId="0" borderId="26" xfId="0" applyFont="1" applyBorder="1" applyAlignment="1">
      <alignment horizontal="left" vertical="center" shrinkToFit="1"/>
    </xf>
    <xf numFmtId="49" fontId="34" fillId="0" borderId="26" xfId="0" applyNumberFormat="1" applyFont="1" applyFill="1" applyBorder="1" applyAlignment="1">
      <alignment horizontal="left" vertical="center" shrinkToFit="1"/>
    </xf>
    <xf numFmtId="0" fontId="34" fillId="0" borderId="26" xfId="0" applyFont="1" applyBorder="1" applyAlignment="1">
      <alignment vertical="center" shrinkToFit="1"/>
    </xf>
    <xf numFmtId="38" fontId="34" fillId="0" borderId="26" xfId="44" applyFont="1" applyBorder="1" applyAlignment="1">
      <alignment horizontal="right" vertical="center" shrinkToFit="1"/>
    </xf>
    <xf numFmtId="0" fontId="34" fillId="0" borderId="47" xfId="0" applyFont="1" applyBorder="1" applyAlignment="1">
      <alignment horizontal="center" vertical="center" shrinkToFit="1"/>
    </xf>
    <xf numFmtId="0" fontId="34" fillId="0" borderId="29" xfId="0" applyFont="1" applyBorder="1" applyAlignment="1">
      <alignment horizontal="left" vertical="center" shrinkToFit="1"/>
    </xf>
    <xf numFmtId="49" fontId="34" fillId="0" borderId="29" xfId="0" applyNumberFormat="1" applyFont="1" applyFill="1" applyBorder="1" applyAlignment="1">
      <alignment horizontal="left" vertical="center" shrinkToFit="1"/>
    </xf>
    <xf numFmtId="0" fontId="34" fillId="0" borderId="29" xfId="0" applyFont="1" applyBorder="1" applyAlignment="1">
      <alignment vertical="center" shrinkToFit="1"/>
    </xf>
    <xf numFmtId="38" fontId="34" fillId="0" borderId="29" xfId="44" applyFont="1" applyBorder="1" applyAlignment="1">
      <alignment horizontal="right" vertical="center" shrinkToFit="1"/>
    </xf>
    <xf numFmtId="177" fontId="34" fillId="0" borderId="29" xfId="0" applyNumberFormat="1" applyFont="1" applyBorder="1" applyAlignment="1">
      <alignment horizontal="center" vertical="center" shrinkToFit="1"/>
    </xf>
    <xf numFmtId="0" fontId="34" fillId="0" borderId="48" xfId="0" applyFont="1" applyBorder="1" applyAlignment="1">
      <alignment horizontal="center" vertical="center" shrinkToFit="1"/>
    </xf>
    <xf numFmtId="38" fontId="34" fillId="0" borderId="48" xfId="45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vertical="center"/>
    </xf>
    <xf numFmtId="0" fontId="34" fillId="26" borderId="29" xfId="0" applyFont="1" applyFill="1" applyBorder="1" applyAlignment="1">
      <alignment horizontal="left" vertical="center" shrinkToFit="1"/>
    </xf>
    <xf numFmtId="49" fontId="34" fillId="26" borderId="29" xfId="0" applyNumberFormat="1" applyFont="1" applyFill="1" applyBorder="1" applyAlignment="1">
      <alignment horizontal="left" vertical="center" shrinkToFit="1"/>
    </xf>
    <xf numFmtId="0" fontId="34" fillId="26" borderId="29" xfId="0" applyFont="1" applyFill="1" applyBorder="1" applyAlignment="1">
      <alignment vertical="center" shrinkToFit="1"/>
    </xf>
    <xf numFmtId="38" fontId="34" fillId="26" borderId="29" xfId="44" applyFont="1" applyFill="1" applyBorder="1" applyAlignment="1">
      <alignment horizontal="right" vertical="center" shrinkToFit="1"/>
    </xf>
    <xf numFmtId="177" fontId="34" fillId="26" borderId="29" xfId="0" applyNumberFormat="1" applyFont="1" applyFill="1" applyBorder="1" applyAlignment="1">
      <alignment horizontal="center" vertical="center" shrinkToFit="1"/>
    </xf>
    <xf numFmtId="0" fontId="34" fillId="26" borderId="48" xfId="0" applyFont="1" applyFill="1" applyBorder="1" applyAlignment="1">
      <alignment horizontal="center" vertical="center" shrinkToFit="1"/>
    </xf>
    <xf numFmtId="0" fontId="34" fillId="0" borderId="29" xfId="0" applyFont="1" applyFill="1" applyBorder="1" applyAlignment="1">
      <alignment vertical="center"/>
    </xf>
    <xf numFmtId="0" fontId="34" fillId="0" borderId="59" xfId="0" applyFont="1" applyBorder="1" applyAlignment="1">
      <alignment horizontal="right" vertical="center" shrinkToFit="1"/>
    </xf>
    <xf numFmtId="49" fontId="34" fillId="0" borderId="29" xfId="0" applyNumberFormat="1" applyFont="1" applyBorder="1" applyAlignment="1">
      <alignment horizontal="left" vertical="center" shrinkToFit="1"/>
    </xf>
    <xf numFmtId="38" fontId="34" fillId="0" borderId="48" xfId="44" applyFont="1" applyBorder="1" applyAlignment="1">
      <alignment horizontal="center" vertical="center" shrinkToFit="1"/>
    </xf>
    <xf numFmtId="38" fontId="34" fillId="0" borderId="29" xfId="44" applyFont="1" applyBorder="1" applyAlignment="1">
      <alignment horizontal="center" vertical="center" shrinkToFit="1"/>
    </xf>
    <xf numFmtId="38" fontId="34" fillId="24" borderId="29" xfId="44" applyFont="1" applyFill="1" applyBorder="1" applyAlignment="1">
      <alignment horizontal="right" vertical="center" shrinkToFit="1"/>
    </xf>
    <xf numFmtId="0" fontId="34" fillId="27" borderId="0" xfId="0" applyFont="1" applyFill="1" applyAlignment="1">
      <alignment vertical="center" shrinkToFit="1"/>
    </xf>
    <xf numFmtId="0" fontId="34" fillId="26" borderId="22" xfId="0" applyFont="1" applyFill="1" applyBorder="1" applyAlignment="1">
      <alignment horizontal="right" vertical="center" shrinkToFit="1"/>
    </xf>
    <xf numFmtId="0" fontId="34" fillId="0" borderId="16" xfId="0" applyFont="1" applyFill="1" applyBorder="1" applyAlignment="1">
      <alignment horizontal="left" vertical="top" shrinkToFit="1"/>
    </xf>
    <xf numFmtId="0" fontId="37" fillId="0" borderId="15" xfId="0" applyFont="1" applyFill="1" applyBorder="1" applyAlignment="1">
      <alignment vertical="center"/>
    </xf>
    <xf numFmtId="177" fontId="34" fillId="0" borderId="15" xfId="0" applyNumberFormat="1" applyFont="1" applyBorder="1" applyAlignment="1">
      <alignment horizontal="center" vertical="center" shrinkToFit="1"/>
    </xf>
    <xf numFmtId="0" fontId="34" fillId="26" borderId="38" xfId="0" applyFont="1" applyFill="1" applyBorder="1" applyAlignment="1">
      <alignment horizontal="right" vertical="center" shrinkToFit="1"/>
    </xf>
    <xf numFmtId="0" fontId="34" fillId="0" borderId="14" xfId="0" applyFont="1" applyBorder="1" applyAlignment="1">
      <alignment horizontal="center" vertical="center" shrinkToFit="1"/>
    </xf>
    <xf numFmtId="178" fontId="34" fillId="0" borderId="50" xfId="0" applyNumberFormat="1" applyFont="1" applyFill="1" applyBorder="1" applyAlignment="1">
      <alignment horizontal="left" vertical="center" shrinkToFit="1"/>
    </xf>
    <xf numFmtId="178" fontId="34" fillId="0" borderId="36" xfId="0" applyNumberFormat="1" applyFont="1" applyFill="1" applyBorder="1" applyAlignment="1">
      <alignment horizontal="left" vertical="center" shrinkToFit="1"/>
    </xf>
    <xf numFmtId="0" fontId="34" fillId="0" borderId="60" xfId="0" applyFont="1" applyBorder="1" applyAlignment="1">
      <alignment horizontal="left" vertical="center" shrinkToFit="1"/>
    </xf>
    <xf numFmtId="49" fontId="34" fillId="0" borderId="60" xfId="0" applyNumberFormat="1" applyFont="1" applyBorder="1" applyAlignment="1">
      <alignment horizontal="left" vertical="center" shrinkToFit="1"/>
    </xf>
    <xf numFmtId="0" fontId="34" fillId="0" borderId="60" xfId="0" applyFont="1" applyBorder="1" applyAlignment="1">
      <alignment vertical="center" shrinkToFit="1"/>
    </xf>
    <xf numFmtId="38" fontId="34" fillId="0" borderId="60" xfId="44" applyFont="1" applyBorder="1" applyAlignment="1">
      <alignment horizontal="right" vertical="center" shrinkToFit="1"/>
    </xf>
    <xf numFmtId="177" fontId="34" fillId="0" borderId="60" xfId="0" applyNumberFormat="1" applyFont="1" applyBorder="1" applyAlignment="1">
      <alignment horizontal="center" vertical="center" shrinkToFit="1"/>
    </xf>
    <xf numFmtId="0" fontId="34" fillId="0" borderId="60" xfId="0" applyFont="1" applyBorder="1" applyAlignment="1">
      <alignment horizontal="center" vertical="center" shrinkToFit="1"/>
    </xf>
    <xf numFmtId="49" fontId="34" fillId="0" borderId="0" xfId="0" applyNumberFormat="1" applyFont="1" applyBorder="1" applyAlignment="1">
      <alignment horizontal="left" vertical="center" shrinkToFit="1"/>
    </xf>
    <xf numFmtId="0" fontId="36" fillId="28" borderId="61" xfId="0" applyFont="1" applyFill="1" applyBorder="1" applyAlignment="1">
      <alignment horizontal="left" vertical="center" shrinkToFit="1"/>
    </xf>
    <xf numFmtId="38" fontId="36" fillId="29" borderId="63" xfId="44" applyFont="1" applyFill="1" applyBorder="1" applyAlignment="1">
      <alignment horizontal="center" vertical="center" shrinkToFit="1"/>
    </xf>
    <xf numFmtId="0" fontId="34" fillId="0" borderId="62" xfId="0" applyFont="1" applyBorder="1" applyAlignment="1">
      <alignment horizontal="right" vertical="center" shrinkToFit="1"/>
    </xf>
    <xf numFmtId="0" fontId="34" fillId="0" borderId="65" xfId="0" applyFont="1" applyBorder="1" applyAlignment="1">
      <alignment horizontal="right" vertical="center" shrinkToFit="1"/>
    </xf>
    <xf numFmtId="0" fontId="34" fillId="0" borderId="66" xfId="0" applyFont="1" applyBorder="1" applyAlignment="1">
      <alignment horizontal="right" vertical="center" shrinkToFit="1"/>
    </xf>
    <xf numFmtId="0" fontId="34" fillId="0" borderId="66" xfId="0" applyFont="1" applyBorder="1" applyAlignment="1">
      <alignment horizontal="left" vertical="center" shrinkToFit="1"/>
    </xf>
    <xf numFmtId="49" fontId="34" fillId="0" borderId="66" xfId="0" applyNumberFormat="1" applyFont="1" applyBorder="1" applyAlignment="1">
      <alignment horizontal="left" vertical="center" shrinkToFit="1"/>
    </xf>
    <xf numFmtId="0" fontId="34" fillId="0" borderId="66" xfId="0" applyFont="1" applyBorder="1" applyAlignment="1">
      <alignment vertical="center" shrinkToFit="1"/>
    </xf>
    <xf numFmtId="38" fontId="34" fillId="0" borderId="66" xfId="44" applyFont="1" applyBorder="1" applyAlignment="1">
      <alignment horizontal="right" vertical="center" shrinkToFit="1"/>
    </xf>
    <xf numFmtId="177" fontId="34" fillId="0" borderId="66" xfId="0" applyNumberFormat="1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center" vertical="center" shrinkToFit="1"/>
    </xf>
    <xf numFmtId="0" fontId="34" fillId="0" borderId="67" xfId="0" applyFont="1" applyBorder="1" applyAlignment="1">
      <alignment horizontal="left" vertical="center" shrinkToFit="1"/>
    </xf>
    <xf numFmtId="0" fontId="34" fillId="0" borderId="68" xfId="0" applyFont="1" applyBorder="1" applyAlignment="1">
      <alignment horizontal="left" vertical="center" shrinkToFit="1"/>
    </xf>
    <xf numFmtId="0" fontId="34" fillId="25" borderId="70" xfId="0" applyFont="1" applyFill="1" applyBorder="1" applyAlignment="1">
      <alignment horizontal="center" vertical="center" shrinkToFit="1"/>
    </xf>
    <xf numFmtId="0" fontId="34" fillId="25" borderId="71" xfId="0" applyFont="1" applyFill="1" applyBorder="1" applyAlignment="1">
      <alignment horizontal="center" vertical="center" shrinkToFit="1"/>
    </xf>
    <xf numFmtId="0" fontId="34" fillId="25" borderId="69" xfId="0" applyFont="1" applyFill="1" applyBorder="1" applyAlignment="1">
      <alignment horizontal="center" vertical="center" shrinkToFit="1"/>
    </xf>
    <xf numFmtId="0" fontId="34" fillId="25" borderId="54" xfId="0" applyFont="1" applyFill="1" applyBorder="1" applyAlignment="1">
      <alignment horizontal="center" vertical="center" shrinkToFit="1"/>
    </xf>
    <xf numFmtId="0" fontId="36" fillId="25" borderId="37" xfId="0" applyFont="1" applyFill="1" applyBorder="1" applyAlignment="1">
      <alignment horizontal="center" vertical="center" shrinkToFit="1"/>
    </xf>
    <xf numFmtId="0" fontId="36" fillId="25" borderId="50" xfId="0" applyFont="1" applyFill="1" applyBorder="1" applyAlignment="1">
      <alignment horizontal="center" vertical="center" shrinkToFit="1"/>
    </xf>
    <xf numFmtId="0" fontId="35" fillId="28" borderId="31" xfId="0" applyFont="1" applyFill="1" applyBorder="1" applyAlignment="1">
      <alignment horizontal="right" vertical="center" shrinkToFit="1"/>
    </xf>
    <xf numFmtId="0" fontId="35" fillId="28" borderId="35" xfId="0" applyFont="1" applyFill="1" applyBorder="1" applyAlignment="1">
      <alignment horizontal="right" vertical="center" shrinkToFit="1"/>
    </xf>
    <xf numFmtId="0" fontId="36" fillId="29" borderId="22" xfId="0" applyFont="1" applyFill="1" applyBorder="1" applyAlignment="1">
      <alignment horizontal="center" vertical="center" shrinkToFit="1"/>
    </xf>
    <xf numFmtId="0" fontId="36" fillId="29" borderId="62" xfId="0" applyFont="1" applyFill="1" applyBorder="1" applyAlignment="1">
      <alignment horizontal="center" vertical="center" shrinkToFit="1"/>
    </xf>
    <xf numFmtId="0" fontId="36" fillId="29" borderId="16" xfId="0" applyFont="1" applyFill="1" applyBorder="1" applyAlignment="1">
      <alignment horizontal="center" vertical="center" shrinkToFit="1"/>
    </xf>
    <xf numFmtId="0" fontId="36" fillId="29" borderId="60" xfId="0" applyFont="1" applyFill="1" applyBorder="1" applyAlignment="1">
      <alignment horizontal="center" vertical="center" shrinkToFit="1"/>
    </xf>
    <xf numFmtId="177" fontId="36" fillId="29" borderId="16" xfId="0" applyNumberFormat="1" applyFont="1" applyFill="1" applyBorder="1" applyAlignment="1">
      <alignment horizontal="center" vertical="center" shrinkToFit="1"/>
    </xf>
    <xf numFmtId="177" fontId="36" fillId="29" borderId="60" xfId="0" applyNumberFormat="1" applyFont="1" applyFill="1" applyBorder="1" applyAlignment="1">
      <alignment horizontal="center" vertical="center" shrinkToFit="1"/>
    </xf>
    <xf numFmtId="177" fontId="36" fillId="29" borderId="32" xfId="0" applyNumberFormat="1" applyFont="1" applyFill="1" applyBorder="1" applyAlignment="1">
      <alignment horizontal="center" vertical="center" shrinkToFit="1"/>
    </xf>
    <xf numFmtId="177" fontId="36" fillId="29" borderId="64" xfId="0" applyNumberFormat="1" applyFont="1" applyFill="1" applyBorder="1" applyAlignment="1">
      <alignment horizontal="center" vertical="center" shrinkToFit="1"/>
    </xf>
    <xf numFmtId="0" fontId="34" fillId="25" borderId="52" xfId="0" applyFont="1" applyFill="1" applyBorder="1" applyAlignment="1">
      <alignment horizontal="center" vertical="center" shrinkToFit="1"/>
    </xf>
    <xf numFmtId="0" fontId="34" fillId="25" borderId="0" xfId="0" applyFont="1" applyFill="1" applyBorder="1" applyAlignment="1">
      <alignment horizontal="center" vertical="center" shrinkToFit="1"/>
    </xf>
    <xf numFmtId="0" fontId="34" fillId="25" borderId="53" xfId="0" applyFont="1" applyFill="1" applyBorder="1" applyAlignment="1">
      <alignment horizontal="center" vertical="center" shrinkToFit="1"/>
    </xf>
    <xf numFmtId="0" fontId="34" fillId="25" borderId="30" xfId="0" applyFont="1" applyFill="1" applyBorder="1" applyAlignment="1">
      <alignment horizontal="center" vertical="center" shrinkToFit="1"/>
    </xf>
    <xf numFmtId="0" fontId="34" fillId="25" borderId="36" xfId="0" applyFont="1" applyFill="1" applyBorder="1" applyAlignment="1">
      <alignment horizontal="center" vertical="center" shrinkToFit="1"/>
    </xf>
    <xf numFmtId="0" fontId="34" fillId="25" borderId="37" xfId="0" applyFont="1" applyFill="1" applyBorder="1" applyAlignment="1">
      <alignment horizontal="center" vertical="center" shrinkToFit="1"/>
    </xf>
    <xf numFmtId="0" fontId="34" fillId="25" borderId="50" xfId="0" applyFont="1" applyFill="1" applyBorder="1" applyAlignment="1">
      <alignment horizontal="center" vertical="center" shrinkToFit="1"/>
    </xf>
    <xf numFmtId="0" fontId="34" fillId="25" borderId="34" xfId="0" applyFont="1" applyFill="1" applyBorder="1" applyAlignment="1">
      <alignment horizontal="center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478"/>
  <sheetViews>
    <sheetView tabSelected="1" view="pageBreakPreview" zoomScale="40" zoomScaleNormal="40" zoomScaleSheetLayoutView="40" workbookViewId="0">
      <pane ySplit="4" topLeftCell="A1447" activePane="bottomLeft" state="frozen"/>
      <selection pane="bottomLeft" activeCell="L1451" sqref="L1451"/>
    </sheetView>
  </sheetViews>
  <sheetFormatPr defaultColWidth="56.6640625" defaultRowHeight="27" customHeight="1" x14ac:dyDescent="0.2"/>
  <cols>
    <col min="1" max="1" width="9.88671875" style="13" bestFit="1" customWidth="1"/>
    <col min="2" max="2" width="74.88671875" style="14" customWidth="1"/>
    <col min="3" max="3" width="37.88671875" style="14" customWidth="1"/>
    <col min="4" max="4" width="17.6640625" style="343" bestFit="1" customWidth="1"/>
    <col min="5" max="5" width="30.6640625" style="15" customWidth="1"/>
    <col min="6" max="6" width="17.109375" style="16" bestFit="1" customWidth="1"/>
    <col min="7" max="7" width="15.109375" style="16" bestFit="1" customWidth="1"/>
    <col min="8" max="8" width="17.21875" style="17" customWidth="1"/>
    <col min="9" max="9" width="17.33203125" style="18" customWidth="1"/>
    <col min="10" max="10" width="39" style="27" customWidth="1"/>
    <col min="11" max="11" width="44.21875" style="15" bestFit="1" customWidth="1"/>
    <col min="12" max="256" width="56.6640625" style="1"/>
    <col min="257" max="257" width="9.88671875" style="1" bestFit="1" customWidth="1"/>
    <col min="258" max="258" width="74.88671875" style="1" customWidth="1"/>
    <col min="259" max="259" width="37.88671875" style="1" customWidth="1"/>
    <col min="260" max="260" width="17.6640625" style="1" bestFit="1" customWidth="1"/>
    <col min="261" max="261" width="30.6640625" style="1" customWidth="1"/>
    <col min="262" max="262" width="17.109375" style="1" bestFit="1" customWidth="1"/>
    <col min="263" max="263" width="15.109375" style="1" bestFit="1" customWidth="1"/>
    <col min="264" max="264" width="17.21875" style="1" customWidth="1"/>
    <col min="265" max="265" width="17.33203125" style="1" customWidth="1"/>
    <col min="266" max="266" width="39" style="1" customWidth="1"/>
    <col min="267" max="267" width="44.21875" style="1" bestFit="1" customWidth="1"/>
    <col min="268" max="512" width="56.6640625" style="1"/>
    <col min="513" max="513" width="9.88671875" style="1" bestFit="1" customWidth="1"/>
    <col min="514" max="514" width="74.88671875" style="1" customWidth="1"/>
    <col min="515" max="515" width="37.88671875" style="1" customWidth="1"/>
    <col min="516" max="516" width="17.6640625" style="1" bestFit="1" customWidth="1"/>
    <col min="517" max="517" width="30.6640625" style="1" customWidth="1"/>
    <col min="518" max="518" width="17.109375" style="1" bestFit="1" customWidth="1"/>
    <col min="519" max="519" width="15.109375" style="1" bestFit="1" customWidth="1"/>
    <col min="520" max="520" width="17.21875" style="1" customWidth="1"/>
    <col min="521" max="521" width="17.33203125" style="1" customWidth="1"/>
    <col min="522" max="522" width="39" style="1" customWidth="1"/>
    <col min="523" max="523" width="44.21875" style="1" bestFit="1" customWidth="1"/>
    <col min="524" max="768" width="56.6640625" style="1"/>
    <col min="769" max="769" width="9.88671875" style="1" bestFit="1" customWidth="1"/>
    <col min="770" max="770" width="74.88671875" style="1" customWidth="1"/>
    <col min="771" max="771" width="37.88671875" style="1" customWidth="1"/>
    <col min="772" max="772" width="17.6640625" style="1" bestFit="1" customWidth="1"/>
    <col min="773" max="773" width="30.6640625" style="1" customWidth="1"/>
    <col min="774" max="774" width="17.109375" style="1" bestFit="1" customWidth="1"/>
    <col min="775" max="775" width="15.109375" style="1" bestFit="1" customWidth="1"/>
    <col min="776" max="776" width="17.21875" style="1" customWidth="1"/>
    <col min="777" max="777" width="17.33203125" style="1" customWidth="1"/>
    <col min="778" max="778" width="39" style="1" customWidth="1"/>
    <col min="779" max="779" width="44.21875" style="1" bestFit="1" customWidth="1"/>
    <col min="780" max="1024" width="56.6640625" style="1"/>
    <col min="1025" max="1025" width="9.88671875" style="1" bestFit="1" customWidth="1"/>
    <col min="1026" max="1026" width="74.88671875" style="1" customWidth="1"/>
    <col min="1027" max="1027" width="37.88671875" style="1" customWidth="1"/>
    <col min="1028" max="1028" width="17.6640625" style="1" bestFit="1" customWidth="1"/>
    <col min="1029" max="1029" width="30.6640625" style="1" customWidth="1"/>
    <col min="1030" max="1030" width="17.109375" style="1" bestFit="1" customWidth="1"/>
    <col min="1031" max="1031" width="15.109375" style="1" bestFit="1" customWidth="1"/>
    <col min="1032" max="1032" width="17.21875" style="1" customWidth="1"/>
    <col min="1033" max="1033" width="17.33203125" style="1" customWidth="1"/>
    <col min="1034" max="1034" width="39" style="1" customWidth="1"/>
    <col min="1035" max="1035" width="44.21875" style="1" bestFit="1" customWidth="1"/>
    <col min="1036" max="1280" width="56.6640625" style="1"/>
    <col min="1281" max="1281" width="9.88671875" style="1" bestFit="1" customWidth="1"/>
    <col min="1282" max="1282" width="74.88671875" style="1" customWidth="1"/>
    <col min="1283" max="1283" width="37.88671875" style="1" customWidth="1"/>
    <col min="1284" max="1284" width="17.6640625" style="1" bestFit="1" customWidth="1"/>
    <col min="1285" max="1285" width="30.6640625" style="1" customWidth="1"/>
    <col min="1286" max="1286" width="17.109375" style="1" bestFit="1" customWidth="1"/>
    <col min="1287" max="1287" width="15.109375" style="1" bestFit="1" customWidth="1"/>
    <col min="1288" max="1288" width="17.21875" style="1" customWidth="1"/>
    <col min="1289" max="1289" width="17.33203125" style="1" customWidth="1"/>
    <col min="1290" max="1290" width="39" style="1" customWidth="1"/>
    <col min="1291" max="1291" width="44.21875" style="1" bestFit="1" customWidth="1"/>
    <col min="1292" max="1536" width="56.6640625" style="1"/>
    <col min="1537" max="1537" width="9.88671875" style="1" bestFit="1" customWidth="1"/>
    <col min="1538" max="1538" width="74.88671875" style="1" customWidth="1"/>
    <col min="1539" max="1539" width="37.88671875" style="1" customWidth="1"/>
    <col min="1540" max="1540" width="17.6640625" style="1" bestFit="1" customWidth="1"/>
    <col min="1541" max="1541" width="30.6640625" style="1" customWidth="1"/>
    <col min="1542" max="1542" width="17.109375" style="1" bestFit="1" customWidth="1"/>
    <col min="1543" max="1543" width="15.109375" style="1" bestFit="1" customWidth="1"/>
    <col min="1544" max="1544" width="17.21875" style="1" customWidth="1"/>
    <col min="1545" max="1545" width="17.33203125" style="1" customWidth="1"/>
    <col min="1546" max="1546" width="39" style="1" customWidth="1"/>
    <col min="1547" max="1547" width="44.21875" style="1" bestFit="1" customWidth="1"/>
    <col min="1548" max="1792" width="56.6640625" style="1"/>
    <col min="1793" max="1793" width="9.88671875" style="1" bestFit="1" customWidth="1"/>
    <col min="1794" max="1794" width="74.88671875" style="1" customWidth="1"/>
    <col min="1795" max="1795" width="37.88671875" style="1" customWidth="1"/>
    <col min="1796" max="1796" width="17.6640625" style="1" bestFit="1" customWidth="1"/>
    <col min="1797" max="1797" width="30.6640625" style="1" customWidth="1"/>
    <col min="1798" max="1798" width="17.109375" style="1" bestFit="1" customWidth="1"/>
    <col min="1799" max="1799" width="15.109375" style="1" bestFit="1" customWidth="1"/>
    <col min="1800" max="1800" width="17.21875" style="1" customWidth="1"/>
    <col min="1801" max="1801" width="17.33203125" style="1" customWidth="1"/>
    <col min="1802" max="1802" width="39" style="1" customWidth="1"/>
    <col min="1803" max="1803" width="44.21875" style="1" bestFit="1" customWidth="1"/>
    <col min="1804" max="2048" width="56.6640625" style="1"/>
    <col min="2049" max="2049" width="9.88671875" style="1" bestFit="1" customWidth="1"/>
    <col min="2050" max="2050" width="74.88671875" style="1" customWidth="1"/>
    <col min="2051" max="2051" width="37.88671875" style="1" customWidth="1"/>
    <col min="2052" max="2052" width="17.6640625" style="1" bestFit="1" customWidth="1"/>
    <col min="2053" max="2053" width="30.6640625" style="1" customWidth="1"/>
    <col min="2054" max="2054" width="17.109375" style="1" bestFit="1" customWidth="1"/>
    <col min="2055" max="2055" width="15.109375" style="1" bestFit="1" customWidth="1"/>
    <col min="2056" max="2056" width="17.21875" style="1" customWidth="1"/>
    <col min="2057" max="2057" width="17.33203125" style="1" customWidth="1"/>
    <col min="2058" max="2058" width="39" style="1" customWidth="1"/>
    <col min="2059" max="2059" width="44.21875" style="1" bestFit="1" customWidth="1"/>
    <col min="2060" max="2304" width="56.6640625" style="1"/>
    <col min="2305" max="2305" width="9.88671875" style="1" bestFit="1" customWidth="1"/>
    <col min="2306" max="2306" width="74.88671875" style="1" customWidth="1"/>
    <col min="2307" max="2307" width="37.88671875" style="1" customWidth="1"/>
    <col min="2308" max="2308" width="17.6640625" style="1" bestFit="1" customWidth="1"/>
    <col min="2309" max="2309" width="30.6640625" style="1" customWidth="1"/>
    <col min="2310" max="2310" width="17.109375" style="1" bestFit="1" customWidth="1"/>
    <col min="2311" max="2311" width="15.109375" style="1" bestFit="1" customWidth="1"/>
    <col min="2312" max="2312" width="17.21875" style="1" customWidth="1"/>
    <col min="2313" max="2313" width="17.33203125" style="1" customWidth="1"/>
    <col min="2314" max="2314" width="39" style="1" customWidth="1"/>
    <col min="2315" max="2315" width="44.21875" style="1" bestFit="1" customWidth="1"/>
    <col min="2316" max="2560" width="56.6640625" style="1"/>
    <col min="2561" max="2561" width="9.88671875" style="1" bestFit="1" customWidth="1"/>
    <col min="2562" max="2562" width="74.88671875" style="1" customWidth="1"/>
    <col min="2563" max="2563" width="37.88671875" style="1" customWidth="1"/>
    <col min="2564" max="2564" width="17.6640625" style="1" bestFit="1" customWidth="1"/>
    <col min="2565" max="2565" width="30.6640625" style="1" customWidth="1"/>
    <col min="2566" max="2566" width="17.109375" style="1" bestFit="1" customWidth="1"/>
    <col min="2567" max="2567" width="15.109375" style="1" bestFit="1" customWidth="1"/>
    <col min="2568" max="2568" width="17.21875" style="1" customWidth="1"/>
    <col min="2569" max="2569" width="17.33203125" style="1" customWidth="1"/>
    <col min="2570" max="2570" width="39" style="1" customWidth="1"/>
    <col min="2571" max="2571" width="44.21875" style="1" bestFit="1" customWidth="1"/>
    <col min="2572" max="2816" width="56.6640625" style="1"/>
    <col min="2817" max="2817" width="9.88671875" style="1" bestFit="1" customWidth="1"/>
    <col min="2818" max="2818" width="74.88671875" style="1" customWidth="1"/>
    <col min="2819" max="2819" width="37.88671875" style="1" customWidth="1"/>
    <col min="2820" max="2820" width="17.6640625" style="1" bestFit="1" customWidth="1"/>
    <col min="2821" max="2821" width="30.6640625" style="1" customWidth="1"/>
    <col min="2822" max="2822" width="17.109375" style="1" bestFit="1" customWidth="1"/>
    <col min="2823" max="2823" width="15.109375" style="1" bestFit="1" customWidth="1"/>
    <col min="2824" max="2824" width="17.21875" style="1" customWidth="1"/>
    <col min="2825" max="2825" width="17.33203125" style="1" customWidth="1"/>
    <col min="2826" max="2826" width="39" style="1" customWidth="1"/>
    <col min="2827" max="2827" width="44.21875" style="1" bestFit="1" customWidth="1"/>
    <col min="2828" max="3072" width="56.6640625" style="1"/>
    <col min="3073" max="3073" width="9.88671875" style="1" bestFit="1" customWidth="1"/>
    <col min="3074" max="3074" width="74.88671875" style="1" customWidth="1"/>
    <col min="3075" max="3075" width="37.88671875" style="1" customWidth="1"/>
    <col min="3076" max="3076" width="17.6640625" style="1" bestFit="1" customWidth="1"/>
    <col min="3077" max="3077" width="30.6640625" style="1" customWidth="1"/>
    <col min="3078" max="3078" width="17.109375" style="1" bestFit="1" customWidth="1"/>
    <col min="3079" max="3079" width="15.109375" style="1" bestFit="1" customWidth="1"/>
    <col min="3080" max="3080" width="17.21875" style="1" customWidth="1"/>
    <col min="3081" max="3081" width="17.33203125" style="1" customWidth="1"/>
    <col min="3082" max="3082" width="39" style="1" customWidth="1"/>
    <col min="3083" max="3083" width="44.21875" style="1" bestFit="1" customWidth="1"/>
    <col min="3084" max="3328" width="56.6640625" style="1"/>
    <col min="3329" max="3329" width="9.88671875" style="1" bestFit="1" customWidth="1"/>
    <col min="3330" max="3330" width="74.88671875" style="1" customWidth="1"/>
    <col min="3331" max="3331" width="37.88671875" style="1" customWidth="1"/>
    <col min="3332" max="3332" width="17.6640625" style="1" bestFit="1" customWidth="1"/>
    <col min="3333" max="3333" width="30.6640625" style="1" customWidth="1"/>
    <col min="3334" max="3334" width="17.109375" style="1" bestFit="1" customWidth="1"/>
    <col min="3335" max="3335" width="15.109375" style="1" bestFit="1" customWidth="1"/>
    <col min="3336" max="3336" width="17.21875" style="1" customWidth="1"/>
    <col min="3337" max="3337" width="17.33203125" style="1" customWidth="1"/>
    <col min="3338" max="3338" width="39" style="1" customWidth="1"/>
    <col min="3339" max="3339" width="44.21875" style="1" bestFit="1" customWidth="1"/>
    <col min="3340" max="3584" width="56.6640625" style="1"/>
    <col min="3585" max="3585" width="9.88671875" style="1" bestFit="1" customWidth="1"/>
    <col min="3586" max="3586" width="74.88671875" style="1" customWidth="1"/>
    <col min="3587" max="3587" width="37.88671875" style="1" customWidth="1"/>
    <col min="3588" max="3588" width="17.6640625" style="1" bestFit="1" customWidth="1"/>
    <col min="3589" max="3589" width="30.6640625" style="1" customWidth="1"/>
    <col min="3590" max="3590" width="17.109375" style="1" bestFit="1" customWidth="1"/>
    <col min="3591" max="3591" width="15.109375" style="1" bestFit="1" customWidth="1"/>
    <col min="3592" max="3592" width="17.21875" style="1" customWidth="1"/>
    <col min="3593" max="3593" width="17.33203125" style="1" customWidth="1"/>
    <col min="3594" max="3594" width="39" style="1" customWidth="1"/>
    <col min="3595" max="3595" width="44.21875" style="1" bestFit="1" customWidth="1"/>
    <col min="3596" max="3840" width="56.6640625" style="1"/>
    <col min="3841" max="3841" width="9.88671875" style="1" bestFit="1" customWidth="1"/>
    <col min="3842" max="3842" width="74.88671875" style="1" customWidth="1"/>
    <col min="3843" max="3843" width="37.88671875" style="1" customWidth="1"/>
    <col min="3844" max="3844" width="17.6640625" style="1" bestFit="1" customWidth="1"/>
    <col min="3845" max="3845" width="30.6640625" style="1" customWidth="1"/>
    <col min="3846" max="3846" width="17.109375" style="1" bestFit="1" customWidth="1"/>
    <col min="3847" max="3847" width="15.109375" style="1" bestFit="1" customWidth="1"/>
    <col min="3848" max="3848" width="17.21875" style="1" customWidth="1"/>
    <col min="3849" max="3849" width="17.33203125" style="1" customWidth="1"/>
    <col min="3850" max="3850" width="39" style="1" customWidth="1"/>
    <col min="3851" max="3851" width="44.21875" style="1" bestFit="1" customWidth="1"/>
    <col min="3852" max="4096" width="56.6640625" style="1"/>
    <col min="4097" max="4097" width="9.88671875" style="1" bestFit="1" customWidth="1"/>
    <col min="4098" max="4098" width="74.88671875" style="1" customWidth="1"/>
    <col min="4099" max="4099" width="37.88671875" style="1" customWidth="1"/>
    <col min="4100" max="4100" width="17.6640625" style="1" bestFit="1" customWidth="1"/>
    <col min="4101" max="4101" width="30.6640625" style="1" customWidth="1"/>
    <col min="4102" max="4102" width="17.109375" style="1" bestFit="1" customWidth="1"/>
    <col min="4103" max="4103" width="15.109375" style="1" bestFit="1" customWidth="1"/>
    <col min="4104" max="4104" width="17.21875" style="1" customWidth="1"/>
    <col min="4105" max="4105" width="17.33203125" style="1" customWidth="1"/>
    <col min="4106" max="4106" width="39" style="1" customWidth="1"/>
    <col min="4107" max="4107" width="44.21875" style="1" bestFit="1" customWidth="1"/>
    <col min="4108" max="4352" width="56.6640625" style="1"/>
    <col min="4353" max="4353" width="9.88671875" style="1" bestFit="1" customWidth="1"/>
    <col min="4354" max="4354" width="74.88671875" style="1" customWidth="1"/>
    <col min="4355" max="4355" width="37.88671875" style="1" customWidth="1"/>
    <col min="4356" max="4356" width="17.6640625" style="1" bestFit="1" customWidth="1"/>
    <col min="4357" max="4357" width="30.6640625" style="1" customWidth="1"/>
    <col min="4358" max="4358" width="17.109375" style="1" bestFit="1" customWidth="1"/>
    <col min="4359" max="4359" width="15.109375" style="1" bestFit="1" customWidth="1"/>
    <col min="4360" max="4360" width="17.21875" style="1" customWidth="1"/>
    <col min="4361" max="4361" width="17.33203125" style="1" customWidth="1"/>
    <col min="4362" max="4362" width="39" style="1" customWidth="1"/>
    <col min="4363" max="4363" width="44.21875" style="1" bestFit="1" customWidth="1"/>
    <col min="4364" max="4608" width="56.6640625" style="1"/>
    <col min="4609" max="4609" width="9.88671875" style="1" bestFit="1" customWidth="1"/>
    <col min="4610" max="4610" width="74.88671875" style="1" customWidth="1"/>
    <col min="4611" max="4611" width="37.88671875" style="1" customWidth="1"/>
    <col min="4612" max="4612" width="17.6640625" style="1" bestFit="1" customWidth="1"/>
    <col min="4613" max="4613" width="30.6640625" style="1" customWidth="1"/>
    <col min="4614" max="4614" width="17.109375" style="1" bestFit="1" customWidth="1"/>
    <col min="4615" max="4615" width="15.109375" style="1" bestFit="1" customWidth="1"/>
    <col min="4616" max="4616" width="17.21875" style="1" customWidth="1"/>
    <col min="4617" max="4617" width="17.33203125" style="1" customWidth="1"/>
    <col min="4618" max="4618" width="39" style="1" customWidth="1"/>
    <col min="4619" max="4619" width="44.21875" style="1" bestFit="1" customWidth="1"/>
    <col min="4620" max="4864" width="56.6640625" style="1"/>
    <col min="4865" max="4865" width="9.88671875" style="1" bestFit="1" customWidth="1"/>
    <col min="4866" max="4866" width="74.88671875" style="1" customWidth="1"/>
    <col min="4867" max="4867" width="37.88671875" style="1" customWidth="1"/>
    <col min="4868" max="4868" width="17.6640625" style="1" bestFit="1" customWidth="1"/>
    <col min="4869" max="4869" width="30.6640625" style="1" customWidth="1"/>
    <col min="4870" max="4870" width="17.109375" style="1" bestFit="1" customWidth="1"/>
    <col min="4871" max="4871" width="15.109375" style="1" bestFit="1" customWidth="1"/>
    <col min="4872" max="4872" width="17.21875" style="1" customWidth="1"/>
    <col min="4873" max="4873" width="17.33203125" style="1" customWidth="1"/>
    <col min="4874" max="4874" width="39" style="1" customWidth="1"/>
    <col min="4875" max="4875" width="44.21875" style="1" bestFit="1" customWidth="1"/>
    <col min="4876" max="5120" width="56.6640625" style="1"/>
    <col min="5121" max="5121" width="9.88671875" style="1" bestFit="1" customWidth="1"/>
    <col min="5122" max="5122" width="74.88671875" style="1" customWidth="1"/>
    <col min="5123" max="5123" width="37.88671875" style="1" customWidth="1"/>
    <col min="5124" max="5124" width="17.6640625" style="1" bestFit="1" customWidth="1"/>
    <col min="5125" max="5125" width="30.6640625" style="1" customWidth="1"/>
    <col min="5126" max="5126" width="17.109375" style="1" bestFit="1" customWidth="1"/>
    <col min="5127" max="5127" width="15.109375" style="1" bestFit="1" customWidth="1"/>
    <col min="5128" max="5128" width="17.21875" style="1" customWidth="1"/>
    <col min="5129" max="5129" width="17.33203125" style="1" customWidth="1"/>
    <col min="5130" max="5130" width="39" style="1" customWidth="1"/>
    <col min="5131" max="5131" width="44.21875" style="1" bestFit="1" customWidth="1"/>
    <col min="5132" max="5376" width="56.6640625" style="1"/>
    <col min="5377" max="5377" width="9.88671875" style="1" bestFit="1" customWidth="1"/>
    <col min="5378" max="5378" width="74.88671875" style="1" customWidth="1"/>
    <col min="5379" max="5379" width="37.88671875" style="1" customWidth="1"/>
    <col min="5380" max="5380" width="17.6640625" style="1" bestFit="1" customWidth="1"/>
    <col min="5381" max="5381" width="30.6640625" style="1" customWidth="1"/>
    <col min="5382" max="5382" width="17.109375" style="1" bestFit="1" customWidth="1"/>
    <col min="5383" max="5383" width="15.109375" style="1" bestFit="1" customWidth="1"/>
    <col min="5384" max="5384" width="17.21875" style="1" customWidth="1"/>
    <col min="5385" max="5385" width="17.33203125" style="1" customWidth="1"/>
    <col min="5386" max="5386" width="39" style="1" customWidth="1"/>
    <col min="5387" max="5387" width="44.21875" style="1" bestFit="1" customWidth="1"/>
    <col min="5388" max="5632" width="56.6640625" style="1"/>
    <col min="5633" max="5633" width="9.88671875" style="1" bestFit="1" customWidth="1"/>
    <col min="5634" max="5634" width="74.88671875" style="1" customWidth="1"/>
    <col min="5635" max="5635" width="37.88671875" style="1" customWidth="1"/>
    <col min="5636" max="5636" width="17.6640625" style="1" bestFit="1" customWidth="1"/>
    <col min="5637" max="5637" width="30.6640625" style="1" customWidth="1"/>
    <col min="5638" max="5638" width="17.109375" style="1" bestFit="1" customWidth="1"/>
    <col min="5639" max="5639" width="15.109375" style="1" bestFit="1" customWidth="1"/>
    <col min="5640" max="5640" width="17.21875" style="1" customWidth="1"/>
    <col min="5641" max="5641" width="17.33203125" style="1" customWidth="1"/>
    <col min="5642" max="5642" width="39" style="1" customWidth="1"/>
    <col min="5643" max="5643" width="44.21875" style="1" bestFit="1" customWidth="1"/>
    <col min="5644" max="5888" width="56.6640625" style="1"/>
    <col min="5889" max="5889" width="9.88671875" style="1" bestFit="1" customWidth="1"/>
    <col min="5890" max="5890" width="74.88671875" style="1" customWidth="1"/>
    <col min="5891" max="5891" width="37.88671875" style="1" customWidth="1"/>
    <col min="5892" max="5892" width="17.6640625" style="1" bestFit="1" customWidth="1"/>
    <col min="5893" max="5893" width="30.6640625" style="1" customWidth="1"/>
    <col min="5894" max="5894" width="17.109375" style="1" bestFit="1" customWidth="1"/>
    <col min="5895" max="5895" width="15.109375" style="1" bestFit="1" customWidth="1"/>
    <col min="5896" max="5896" width="17.21875" style="1" customWidth="1"/>
    <col min="5897" max="5897" width="17.33203125" style="1" customWidth="1"/>
    <col min="5898" max="5898" width="39" style="1" customWidth="1"/>
    <col min="5899" max="5899" width="44.21875" style="1" bestFit="1" customWidth="1"/>
    <col min="5900" max="6144" width="56.6640625" style="1"/>
    <col min="6145" max="6145" width="9.88671875" style="1" bestFit="1" customWidth="1"/>
    <col min="6146" max="6146" width="74.88671875" style="1" customWidth="1"/>
    <col min="6147" max="6147" width="37.88671875" style="1" customWidth="1"/>
    <col min="6148" max="6148" width="17.6640625" style="1" bestFit="1" customWidth="1"/>
    <col min="6149" max="6149" width="30.6640625" style="1" customWidth="1"/>
    <col min="6150" max="6150" width="17.109375" style="1" bestFit="1" customWidth="1"/>
    <col min="6151" max="6151" width="15.109375" style="1" bestFit="1" customWidth="1"/>
    <col min="6152" max="6152" width="17.21875" style="1" customWidth="1"/>
    <col min="6153" max="6153" width="17.33203125" style="1" customWidth="1"/>
    <col min="6154" max="6154" width="39" style="1" customWidth="1"/>
    <col min="6155" max="6155" width="44.21875" style="1" bestFit="1" customWidth="1"/>
    <col min="6156" max="6400" width="56.6640625" style="1"/>
    <col min="6401" max="6401" width="9.88671875" style="1" bestFit="1" customWidth="1"/>
    <col min="6402" max="6402" width="74.88671875" style="1" customWidth="1"/>
    <col min="6403" max="6403" width="37.88671875" style="1" customWidth="1"/>
    <col min="6404" max="6404" width="17.6640625" style="1" bestFit="1" customWidth="1"/>
    <col min="6405" max="6405" width="30.6640625" style="1" customWidth="1"/>
    <col min="6406" max="6406" width="17.109375" style="1" bestFit="1" customWidth="1"/>
    <col min="6407" max="6407" width="15.109375" style="1" bestFit="1" customWidth="1"/>
    <col min="6408" max="6408" width="17.21875" style="1" customWidth="1"/>
    <col min="6409" max="6409" width="17.33203125" style="1" customWidth="1"/>
    <col min="6410" max="6410" width="39" style="1" customWidth="1"/>
    <col min="6411" max="6411" width="44.21875" style="1" bestFit="1" customWidth="1"/>
    <col min="6412" max="6656" width="56.6640625" style="1"/>
    <col min="6657" max="6657" width="9.88671875" style="1" bestFit="1" customWidth="1"/>
    <col min="6658" max="6658" width="74.88671875" style="1" customWidth="1"/>
    <col min="6659" max="6659" width="37.88671875" style="1" customWidth="1"/>
    <col min="6660" max="6660" width="17.6640625" style="1" bestFit="1" customWidth="1"/>
    <col min="6661" max="6661" width="30.6640625" style="1" customWidth="1"/>
    <col min="6662" max="6662" width="17.109375" style="1" bestFit="1" customWidth="1"/>
    <col min="6663" max="6663" width="15.109375" style="1" bestFit="1" customWidth="1"/>
    <col min="6664" max="6664" width="17.21875" style="1" customWidth="1"/>
    <col min="6665" max="6665" width="17.33203125" style="1" customWidth="1"/>
    <col min="6666" max="6666" width="39" style="1" customWidth="1"/>
    <col min="6667" max="6667" width="44.21875" style="1" bestFit="1" customWidth="1"/>
    <col min="6668" max="6912" width="56.6640625" style="1"/>
    <col min="6913" max="6913" width="9.88671875" style="1" bestFit="1" customWidth="1"/>
    <col min="6914" max="6914" width="74.88671875" style="1" customWidth="1"/>
    <col min="6915" max="6915" width="37.88671875" style="1" customWidth="1"/>
    <col min="6916" max="6916" width="17.6640625" style="1" bestFit="1" customWidth="1"/>
    <col min="6917" max="6917" width="30.6640625" style="1" customWidth="1"/>
    <col min="6918" max="6918" width="17.109375" style="1" bestFit="1" customWidth="1"/>
    <col min="6919" max="6919" width="15.109375" style="1" bestFit="1" customWidth="1"/>
    <col min="6920" max="6920" width="17.21875" style="1" customWidth="1"/>
    <col min="6921" max="6921" width="17.33203125" style="1" customWidth="1"/>
    <col min="6922" max="6922" width="39" style="1" customWidth="1"/>
    <col min="6923" max="6923" width="44.21875" style="1" bestFit="1" customWidth="1"/>
    <col min="6924" max="7168" width="56.6640625" style="1"/>
    <col min="7169" max="7169" width="9.88671875" style="1" bestFit="1" customWidth="1"/>
    <col min="7170" max="7170" width="74.88671875" style="1" customWidth="1"/>
    <col min="7171" max="7171" width="37.88671875" style="1" customWidth="1"/>
    <col min="7172" max="7172" width="17.6640625" style="1" bestFit="1" customWidth="1"/>
    <col min="7173" max="7173" width="30.6640625" style="1" customWidth="1"/>
    <col min="7174" max="7174" width="17.109375" style="1" bestFit="1" customWidth="1"/>
    <col min="7175" max="7175" width="15.109375" style="1" bestFit="1" customWidth="1"/>
    <col min="7176" max="7176" width="17.21875" style="1" customWidth="1"/>
    <col min="7177" max="7177" width="17.33203125" style="1" customWidth="1"/>
    <col min="7178" max="7178" width="39" style="1" customWidth="1"/>
    <col min="7179" max="7179" width="44.21875" style="1" bestFit="1" customWidth="1"/>
    <col min="7180" max="7424" width="56.6640625" style="1"/>
    <col min="7425" max="7425" width="9.88671875" style="1" bestFit="1" customWidth="1"/>
    <col min="7426" max="7426" width="74.88671875" style="1" customWidth="1"/>
    <col min="7427" max="7427" width="37.88671875" style="1" customWidth="1"/>
    <col min="7428" max="7428" width="17.6640625" style="1" bestFit="1" customWidth="1"/>
    <col min="7429" max="7429" width="30.6640625" style="1" customWidth="1"/>
    <col min="7430" max="7430" width="17.109375" style="1" bestFit="1" customWidth="1"/>
    <col min="7431" max="7431" width="15.109375" style="1" bestFit="1" customWidth="1"/>
    <col min="7432" max="7432" width="17.21875" style="1" customWidth="1"/>
    <col min="7433" max="7433" width="17.33203125" style="1" customWidth="1"/>
    <col min="7434" max="7434" width="39" style="1" customWidth="1"/>
    <col min="7435" max="7435" width="44.21875" style="1" bestFit="1" customWidth="1"/>
    <col min="7436" max="7680" width="56.6640625" style="1"/>
    <col min="7681" max="7681" width="9.88671875" style="1" bestFit="1" customWidth="1"/>
    <col min="7682" max="7682" width="74.88671875" style="1" customWidth="1"/>
    <col min="7683" max="7683" width="37.88671875" style="1" customWidth="1"/>
    <col min="7684" max="7684" width="17.6640625" style="1" bestFit="1" customWidth="1"/>
    <col min="7685" max="7685" width="30.6640625" style="1" customWidth="1"/>
    <col min="7686" max="7686" width="17.109375" style="1" bestFit="1" customWidth="1"/>
    <col min="7687" max="7687" width="15.109375" style="1" bestFit="1" customWidth="1"/>
    <col min="7688" max="7688" width="17.21875" style="1" customWidth="1"/>
    <col min="7689" max="7689" width="17.33203125" style="1" customWidth="1"/>
    <col min="7690" max="7690" width="39" style="1" customWidth="1"/>
    <col min="7691" max="7691" width="44.21875" style="1" bestFit="1" customWidth="1"/>
    <col min="7692" max="7936" width="56.6640625" style="1"/>
    <col min="7937" max="7937" width="9.88671875" style="1" bestFit="1" customWidth="1"/>
    <col min="7938" max="7938" width="74.88671875" style="1" customWidth="1"/>
    <col min="7939" max="7939" width="37.88671875" style="1" customWidth="1"/>
    <col min="7940" max="7940" width="17.6640625" style="1" bestFit="1" customWidth="1"/>
    <col min="7941" max="7941" width="30.6640625" style="1" customWidth="1"/>
    <col min="7942" max="7942" width="17.109375" style="1" bestFit="1" customWidth="1"/>
    <col min="7943" max="7943" width="15.109375" style="1" bestFit="1" customWidth="1"/>
    <col min="7944" max="7944" width="17.21875" style="1" customWidth="1"/>
    <col min="7945" max="7945" width="17.33203125" style="1" customWidth="1"/>
    <col min="7946" max="7946" width="39" style="1" customWidth="1"/>
    <col min="7947" max="7947" width="44.21875" style="1" bestFit="1" customWidth="1"/>
    <col min="7948" max="8192" width="56.6640625" style="1"/>
    <col min="8193" max="8193" width="9.88671875" style="1" bestFit="1" customWidth="1"/>
    <col min="8194" max="8194" width="74.88671875" style="1" customWidth="1"/>
    <col min="8195" max="8195" width="37.88671875" style="1" customWidth="1"/>
    <col min="8196" max="8196" width="17.6640625" style="1" bestFit="1" customWidth="1"/>
    <col min="8197" max="8197" width="30.6640625" style="1" customWidth="1"/>
    <col min="8198" max="8198" width="17.109375" style="1" bestFit="1" customWidth="1"/>
    <col min="8199" max="8199" width="15.109375" style="1" bestFit="1" customWidth="1"/>
    <col min="8200" max="8200" width="17.21875" style="1" customWidth="1"/>
    <col min="8201" max="8201" width="17.33203125" style="1" customWidth="1"/>
    <col min="8202" max="8202" width="39" style="1" customWidth="1"/>
    <col min="8203" max="8203" width="44.21875" style="1" bestFit="1" customWidth="1"/>
    <col min="8204" max="8448" width="56.6640625" style="1"/>
    <col min="8449" max="8449" width="9.88671875" style="1" bestFit="1" customWidth="1"/>
    <col min="8450" max="8450" width="74.88671875" style="1" customWidth="1"/>
    <col min="8451" max="8451" width="37.88671875" style="1" customWidth="1"/>
    <col min="8452" max="8452" width="17.6640625" style="1" bestFit="1" customWidth="1"/>
    <col min="8453" max="8453" width="30.6640625" style="1" customWidth="1"/>
    <col min="8454" max="8454" width="17.109375" style="1" bestFit="1" customWidth="1"/>
    <col min="8455" max="8455" width="15.109375" style="1" bestFit="1" customWidth="1"/>
    <col min="8456" max="8456" width="17.21875" style="1" customWidth="1"/>
    <col min="8457" max="8457" width="17.33203125" style="1" customWidth="1"/>
    <col min="8458" max="8458" width="39" style="1" customWidth="1"/>
    <col min="8459" max="8459" width="44.21875" style="1" bestFit="1" customWidth="1"/>
    <col min="8460" max="8704" width="56.6640625" style="1"/>
    <col min="8705" max="8705" width="9.88671875" style="1" bestFit="1" customWidth="1"/>
    <col min="8706" max="8706" width="74.88671875" style="1" customWidth="1"/>
    <col min="8707" max="8707" width="37.88671875" style="1" customWidth="1"/>
    <col min="8708" max="8708" width="17.6640625" style="1" bestFit="1" customWidth="1"/>
    <col min="8709" max="8709" width="30.6640625" style="1" customWidth="1"/>
    <col min="8710" max="8710" width="17.109375" style="1" bestFit="1" customWidth="1"/>
    <col min="8711" max="8711" width="15.109375" style="1" bestFit="1" customWidth="1"/>
    <col min="8712" max="8712" width="17.21875" style="1" customWidth="1"/>
    <col min="8713" max="8713" width="17.33203125" style="1" customWidth="1"/>
    <col min="8714" max="8714" width="39" style="1" customWidth="1"/>
    <col min="8715" max="8715" width="44.21875" style="1" bestFit="1" customWidth="1"/>
    <col min="8716" max="8960" width="56.6640625" style="1"/>
    <col min="8961" max="8961" width="9.88671875" style="1" bestFit="1" customWidth="1"/>
    <col min="8962" max="8962" width="74.88671875" style="1" customWidth="1"/>
    <col min="8963" max="8963" width="37.88671875" style="1" customWidth="1"/>
    <col min="8964" max="8964" width="17.6640625" style="1" bestFit="1" customWidth="1"/>
    <col min="8965" max="8965" width="30.6640625" style="1" customWidth="1"/>
    <col min="8966" max="8966" width="17.109375" style="1" bestFit="1" customWidth="1"/>
    <col min="8967" max="8967" width="15.109375" style="1" bestFit="1" customWidth="1"/>
    <col min="8968" max="8968" width="17.21875" style="1" customWidth="1"/>
    <col min="8969" max="8969" width="17.33203125" style="1" customWidth="1"/>
    <col min="8970" max="8970" width="39" style="1" customWidth="1"/>
    <col min="8971" max="8971" width="44.21875" style="1" bestFit="1" customWidth="1"/>
    <col min="8972" max="9216" width="56.6640625" style="1"/>
    <col min="9217" max="9217" width="9.88671875" style="1" bestFit="1" customWidth="1"/>
    <col min="9218" max="9218" width="74.88671875" style="1" customWidth="1"/>
    <col min="9219" max="9219" width="37.88671875" style="1" customWidth="1"/>
    <col min="9220" max="9220" width="17.6640625" style="1" bestFit="1" customWidth="1"/>
    <col min="9221" max="9221" width="30.6640625" style="1" customWidth="1"/>
    <col min="9222" max="9222" width="17.109375" style="1" bestFit="1" customWidth="1"/>
    <col min="9223" max="9223" width="15.109375" style="1" bestFit="1" customWidth="1"/>
    <col min="9224" max="9224" width="17.21875" style="1" customWidth="1"/>
    <col min="9225" max="9225" width="17.33203125" style="1" customWidth="1"/>
    <col min="9226" max="9226" width="39" style="1" customWidth="1"/>
    <col min="9227" max="9227" width="44.21875" style="1" bestFit="1" customWidth="1"/>
    <col min="9228" max="9472" width="56.6640625" style="1"/>
    <col min="9473" max="9473" width="9.88671875" style="1" bestFit="1" customWidth="1"/>
    <col min="9474" max="9474" width="74.88671875" style="1" customWidth="1"/>
    <col min="9475" max="9475" width="37.88671875" style="1" customWidth="1"/>
    <col min="9476" max="9476" width="17.6640625" style="1" bestFit="1" customWidth="1"/>
    <col min="9477" max="9477" width="30.6640625" style="1" customWidth="1"/>
    <col min="9478" max="9478" width="17.109375" style="1" bestFit="1" customWidth="1"/>
    <col min="9479" max="9479" width="15.109375" style="1" bestFit="1" customWidth="1"/>
    <col min="9480" max="9480" width="17.21875" style="1" customWidth="1"/>
    <col min="9481" max="9481" width="17.33203125" style="1" customWidth="1"/>
    <col min="9482" max="9482" width="39" style="1" customWidth="1"/>
    <col min="9483" max="9483" width="44.21875" style="1" bestFit="1" customWidth="1"/>
    <col min="9484" max="9728" width="56.6640625" style="1"/>
    <col min="9729" max="9729" width="9.88671875" style="1" bestFit="1" customWidth="1"/>
    <col min="9730" max="9730" width="74.88671875" style="1" customWidth="1"/>
    <col min="9731" max="9731" width="37.88671875" style="1" customWidth="1"/>
    <col min="9732" max="9732" width="17.6640625" style="1" bestFit="1" customWidth="1"/>
    <col min="9733" max="9733" width="30.6640625" style="1" customWidth="1"/>
    <col min="9734" max="9734" width="17.109375" style="1" bestFit="1" customWidth="1"/>
    <col min="9735" max="9735" width="15.109375" style="1" bestFit="1" customWidth="1"/>
    <col min="9736" max="9736" width="17.21875" style="1" customWidth="1"/>
    <col min="9737" max="9737" width="17.33203125" style="1" customWidth="1"/>
    <col min="9738" max="9738" width="39" style="1" customWidth="1"/>
    <col min="9739" max="9739" width="44.21875" style="1" bestFit="1" customWidth="1"/>
    <col min="9740" max="9984" width="56.6640625" style="1"/>
    <col min="9985" max="9985" width="9.88671875" style="1" bestFit="1" customWidth="1"/>
    <col min="9986" max="9986" width="74.88671875" style="1" customWidth="1"/>
    <col min="9987" max="9987" width="37.88671875" style="1" customWidth="1"/>
    <col min="9988" max="9988" width="17.6640625" style="1" bestFit="1" customWidth="1"/>
    <col min="9989" max="9989" width="30.6640625" style="1" customWidth="1"/>
    <col min="9990" max="9990" width="17.109375" style="1" bestFit="1" customWidth="1"/>
    <col min="9991" max="9991" width="15.109375" style="1" bestFit="1" customWidth="1"/>
    <col min="9992" max="9992" width="17.21875" style="1" customWidth="1"/>
    <col min="9993" max="9993" width="17.33203125" style="1" customWidth="1"/>
    <col min="9994" max="9994" width="39" style="1" customWidth="1"/>
    <col min="9995" max="9995" width="44.21875" style="1" bestFit="1" customWidth="1"/>
    <col min="9996" max="10240" width="56.6640625" style="1"/>
    <col min="10241" max="10241" width="9.88671875" style="1" bestFit="1" customWidth="1"/>
    <col min="10242" max="10242" width="74.88671875" style="1" customWidth="1"/>
    <col min="10243" max="10243" width="37.88671875" style="1" customWidth="1"/>
    <col min="10244" max="10244" width="17.6640625" style="1" bestFit="1" customWidth="1"/>
    <col min="10245" max="10245" width="30.6640625" style="1" customWidth="1"/>
    <col min="10246" max="10246" width="17.109375" style="1" bestFit="1" customWidth="1"/>
    <col min="10247" max="10247" width="15.109375" style="1" bestFit="1" customWidth="1"/>
    <col min="10248" max="10248" width="17.21875" style="1" customWidth="1"/>
    <col min="10249" max="10249" width="17.33203125" style="1" customWidth="1"/>
    <col min="10250" max="10250" width="39" style="1" customWidth="1"/>
    <col min="10251" max="10251" width="44.21875" style="1" bestFit="1" customWidth="1"/>
    <col min="10252" max="10496" width="56.6640625" style="1"/>
    <col min="10497" max="10497" width="9.88671875" style="1" bestFit="1" customWidth="1"/>
    <col min="10498" max="10498" width="74.88671875" style="1" customWidth="1"/>
    <col min="10499" max="10499" width="37.88671875" style="1" customWidth="1"/>
    <col min="10500" max="10500" width="17.6640625" style="1" bestFit="1" customWidth="1"/>
    <col min="10501" max="10501" width="30.6640625" style="1" customWidth="1"/>
    <col min="10502" max="10502" width="17.109375" style="1" bestFit="1" customWidth="1"/>
    <col min="10503" max="10503" width="15.109375" style="1" bestFit="1" customWidth="1"/>
    <col min="10504" max="10504" width="17.21875" style="1" customWidth="1"/>
    <col min="10505" max="10505" width="17.33203125" style="1" customWidth="1"/>
    <col min="10506" max="10506" width="39" style="1" customWidth="1"/>
    <col min="10507" max="10507" width="44.21875" style="1" bestFit="1" customWidth="1"/>
    <col min="10508" max="10752" width="56.6640625" style="1"/>
    <col min="10753" max="10753" width="9.88671875" style="1" bestFit="1" customWidth="1"/>
    <col min="10754" max="10754" width="74.88671875" style="1" customWidth="1"/>
    <col min="10755" max="10755" width="37.88671875" style="1" customWidth="1"/>
    <col min="10756" max="10756" width="17.6640625" style="1" bestFit="1" customWidth="1"/>
    <col min="10757" max="10757" width="30.6640625" style="1" customWidth="1"/>
    <col min="10758" max="10758" width="17.109375" style="1" bestFit="1" customWidth="1"/>
    <col min="10759" max="10759" width="15.109375" style="1" bestFit="1" customWidth="1"/>
    <col min="10760" max="10760" width="17.21875" style="1" customWidth="1"/>
    <col min="10761" max="10761" width="17.33203125" style="1" customWidth="1"/>
    <col min="10762" max="10762" width="39" style="1" customWidth="1"/>
    <col min="10763" max="10763" width="44.21875" style="1" bestFit="1" customWidth="1"/>
    <col min="10764" max="11008" width="56.6640625" style="1"/>
    <col min="11009" max="11009" width="9.88671875" style="1" bestFit="1" customWidth="1"/>
    <col min="11010" max="11010" width="74.88671875" style="1" customWidth="1"/>
    <col min="11011" max="11011" width="37.88671875" style="1" customWidth="1"/>
    <col min="11012" max="11012" width="17.6640625" style="1" bestFit="1" customWidth="1"/>
    <col min="11013" max="11013" width="30.6640625" style="1" customWidth="1"/>
    <col min="11014" max="11014" width="17.109375" style="1" bestFit="1" customWidth="1"/>
    <col min="11015" max="11015" width="15.109375" style="1" bestFit="1" customWidth="1"/>
    <col min="11016" max="11016" width="17.21875" style="1" customWidth="1"/>
    <col min="11017" max="11017" width="17.33203125" style="1" customWidth="1"/>
    <col min="11018" max="11018" width="39" style="1" customWidth="1"/>
    <col min="11019" max="11019" width="44.21875" style="1" bestFit="1" customWidth="1"/>
    <col min="11020" max="11264" width="56.6640625" style="1"/>
    <col min="11265" max="11265" width="9.88671875" style="1" bestFit="1" customWidth="1"/>
    <col min="11266" max="11266" width="74.88671875" style="1" customWidth="1"/>
    <col min="11267" max="11267" width="37.88671875" style="1" customWidth="1"/>
    <col min="11268" max="11268" width="17.6640625" style="1" bestFit="1" customWidth="1"/>
    <col min="11269" max="11269" width="30.6640625" style="1" customWidth="1"/>
    <col min="11270" max="11270" width="17.109375" style="1" bestFit="1" customWidth="1"/>
    <col min="11271" max="11271" width="15.109375" style="1" bestFit="1" customWidth="1"/>
    <col min="11272" max="11272" width="17.21875" style="1" customWidth="1"/>
    <col min="11273" max="11273" width="17.33203125" style="1" customWidth="1"/>
    <col min="11274" max="11274" width="39" style="1" customWidth="1"/>
    <col min="11275" max="11275" width="44.21875" style="1" bestFit="1" customWidth="1"/>
    <col min="11276" max="11520" width="56.6640625" style="1"/>
    <col min="11521" max="11521" width="9.88671875" style="1" bestFit="1" customWidth="1"/>
    <col min="11522" max="11522" width="74.88671875" style="1" customWidth="1"/>
    <col min="11523" max="11523" width="37.88671875" style="1" customWidth="1"/>
    <col min="11524" max="11524" width="17.6640625" style="1" bestFit="1" customWidth="1"/>
    <col min="11525" max="11525" width="30.6640625" style="1" customWidth="1"/>
    <col min="11526" max="11526" width="17.109375" style="1" bestFit="1" customWidth="1"/>
    <col min="11527" max="11527" width="15.109375" style="1" bestFit="1" customWidth="1"/>
    <col min="11528" max="11528" width="17.21875" style="1" customWidth="1"/>
    <col min="11529" max="11529" width="17.33203125" style="1" customWidth="1"/>
    <col min="11530" max="11530" width="39" style="1" customWidth="1"/>
    <col min="11531" max="11531" width="44.21875" style="1" bestFit="1" customWidth="1"/>
    <col min="11532" max="11776" width="56.6640625" style="1"/>
    <col min="11777" max="11777" width="9.88671875" style="1" bestFit="1" customWidth="1"/>
    <col min="11778" max="11778" width="74.88671875" style="1" customWidth="1"/>
    <col min="11779" max="11779" width="37.88671875" style="1" customWidth="1"/>
    <col min="11780" max="11780" width="17.6640625" style="1" bestFit="1" customWidth="1"/>
    <col min="11781" max="11781" width="30.6640625" style="1" customWidth="1"/>
    <col min="11782" max="11782" width="17.109375" style="1" bestFit="1" customWidth="1"/>
    <col min="11783" max="11783" width="15.109375" style="1" bestFit="1" customWidth="1"/>
    <col min="11784" max="11784" width="17.21875" style="1" customWidth="1"/>
    <col min="11785" max="11785" width="17.33203125" style="1" customWidth="1"/>
    <col min="11786" max="11786" width="39" style="1" customWidth="1"/>
    <col min="11787" max="11787" width="44.21875" style="1" bestFit="1" customWidth="1"/>
    <col min="11788" max="12032" width="56.6640625" style="1"/>
    <col min="12033" max="12033" width="9.88671875" style="1" bestFit="1" customWidth="1"/>
    <col min="12034" max="12034" width="74.88671875" style="1" customWidth="1"/>
    <col min="12035" max="12035" width="37.88671875" style="1" customWidth="1"/>
    <col min="12036" max="12036" width="17.6640625" style="1" bestFit="1" customWidth="1"/>
    <col min="12037" max="12037" width="30.6640625" style="1" customWidth="1"/>
    <col min="12038" max="12038" width="17.109375" style="1" bestFit="1" customWidth="1"/>
    <col min="12039" max="12039" width="15.109375" style="1" bestFit="1" customWidth="1"/>
    <col min="12040" max="12040" width="17.21875" style="1" customWidth="1"/>
    <col min="12041" max="12041" width="17.33203125" style="1" customWidth="1"/>
    <col min="12042" max="12042" width="39" style="1" customWidth="1"/>
    <col min="12043" max="12043" width="44.21875" style="1" bestFit="1" customWidth="1"/>
    <col min="12044" max="12288" width="56.6640625" style="1"/>
    <col min="12289" max="12289" width="9.88671875" style="1" bestFit="1" customWidth="1"/>
    <col min="12290" max="12290" width="74.88671875" style="1" customWidth="1"/>
    <col min="12291" max="12291" width="37.88671875" style="1" customWidth="1"/>
    <col min="12292" max="12292" width="17.6640625" style="1" bestFit="1" customWidth="1"/>
    <col min="12293" max="12293" width="30.6640625" style="1" customWidth="1"/>
    <col min="12294" max="12294" width="17.109375" style="1" bestFit="1" customWidth="1"/>
    <col min="12295" max="12295" width="15.109375" style="1" bestFit="1" customWidth="1"/>
    <col min="12296" max="12296" width="17.21875" style="1" customWidth="1"/>
    <col min="12297" max="12297" width="17.33203125" style="1" customWidth="1"/>
    <col min="12298" max="12298" width="39" style="1" customWidth="1"/>
    <col min="12299" max="12299" width="44.21875" style="1" bestFit="1" customWidth="1"/>
    <col min="12300" max="12544" width="56.6640625" style="1"/>
    <col min="12545" max="12545" width="9.88671875" style="1" bestFit="1" customWidth="1"/>
    <col min="12546" max="12546" width="74.88671875" style="1" customWidth="1"/>
    <col min="12547" max="12547" width="37.88671875" style="1" customWidth="1"/>
    <col min="12548" max="12548" width="17.6640625" style="1" bestFit="1" customWidth="1"/>
    <col min="12549" max="12549" width="30.6640625" style="1" customWidth="1"/>
    <col min="12550" max="12550" width="17.109375" style="1" bestFit="1" customWidth="1"/>
    <col min="12551" max="12551" width="15.109375" style="1" bestFit="1" customWidth="1"/>
    <col min="12552" max="12552" width="17.21875" style="1" customWidth="1"/>
    <col min="12553" max="12553" width="17.33203125" style="1" customWidth="1"/>
    <col min="12554" max="12554" width="39" style="1" customWidth="1"/>
    <col min="12555" max="12555" width="44.21875" style="1" bestFit="1" customWidth="1"/>
    <col min="12556" max="12800" width="56.6640625" style="1"/>
    <col min="12801" max="12801" width="9.88671875" style="1" bestFit="1" customWidth="1"/>
    <col min="12802" max="12802" width="74.88671875" style="1" customWidth="1"/>
    <col min="12803" max="12803" width="37.88671875" style="1" customWidth="1"/>
    <col min="12804" max="12804" width="17.6640625" style="1" bestFit="1" customWidth="1"/>
    <col min="12805" max="12805" width="30.6640625" style="1" customWidth="1"/>
    <col min="12806" max="12806" width="17.109375" style="1" bestFit="1" customWidth="1"/>
    <col min="12807" max="12807" width="15.109375" style="1" bestFit="1" customWidth="1"/>
    <col min="12808" max="12808" width="17.21875" style="1" customWidth="1"/>
    <col min="12809" max="12809" width="17.33203125" style="1" customWidth="1"/>
    <col min="12810" max="12810" width="39" style="1" customWidth="1"/>
    <col min="12811" max="12811" width="44.21875" style="1" bestFit="1" customWidth="1"/>
    <col min="12812" max="13056" width="56.6640625" style="1"/>
    <col min="13057" max="13057" width="9.88671875" style="1" bestFit="1" customWidth="1"/>
    <col min="13058" max="13058" width="74.88671875" style="1" customWidth="1"/>
    <col min="13059" max="13059" width="37.88671875" style="1" customWidth="1"/>
    <col min="13060" max="13060" width="17.6640625" style="1" bestFit="1" customWidth="1"/>
    <col min="13061" max="13061" width="30.6640625" style="1" customWidth="1"/>
    <col min="13062" max="13062" width="17.109375" style="1" bestFit="1" customWidth="1"/>
    <col min="13063" max="13063" width="15.109375" style="1" bestFit="1" customWidth="1"/>
    <col min="13064" max="13064" width="17.21875" style="1" customWidth="1"/>
    <col min="13065" max="13065" width="17.33203125" style="1" customWidth="1"/>
    <col min="13066" max="13066" width="39" style="1" customWidth="1"/>
    <col min="13067" max="13067" width="44.21875" style="1" bestFit="1" customWidth="1"/>
    <col min="13068" max="13312" width="56.6640625" style="1"/>
    <col min="13313" max="13313" width="9.88671875" style="1" bestFit="1" customWidth="1"/>
    <col min="13314" max="13314" width="74.88671875" style="1" customWidth="1"/>
    <col min="13315" max="13315" width="37.88671875" style="1" customWidth="1"/>
    <col min="13316" max="13316" width="17.6640625" style="1" bestFit="1" customWidth="1"/>
    <col min="13317" max="13317" width="30.6640625" style="1" customWidth="1"/>
    <col min="13318" max="13318" width="17.109375" style="1" bestFit="1" customWidth="1"/>
    <col min="13319" max="13319" width="15.109375" style="1" bestFit="1" customWidth="1"/>
    <col min="13320" max="13320" width="17.21875" style="1" customWidth="1"/>
    <col min="13321" max="13321" width="17.33203125" style="1" customWidth="1"/>
    <col min="13322" max="13322" width="39" style="1" customWidth="1"/>
    <col min="13323" max="13323" width="44.21875" style="1" bestFit="1" customWidth="1"/>
    <col min="13324" max="13568" width="56.6640625" style="1"/>
    <col min="13569" max="13569" width="9.88671875" style="1" bestFit="1" customWidth="1"/>
    <col min="13570" max="13570" width="74.88671875" style="1" customWidth="1"/>
    <col min="13571" max="13571" width="37.88671875" style="1" customWidth="1"/>
    <col min="13572" max="13572" width="17.6640625" style="1" bestFit="1" customWidth="1"/>
    <col min="13573" max="13573" width="30.6640625" style="1" customWidth="1"/>
    <col min="13574" max="13574" width="17.109375" style="1" bestFit="1" customWidth="1"/>
    <col min="13575" max="13575" width="15.109375" style="1" bestFit="1" customWidth="1"/>
    <col min="13576" max="13576" width="17.21875" style="1" customWidth="1"/>
    <col min="13577" max="13577" width="17.33203125" style="1" customWidth="1"/>
    <col min="13578" max="13578" width="39" style="1" customWidth="1"/>
    <col min="13579" max="13579" width="44.21875" style="1" bestFit="1" customWidth="1"/>
    <col min="13580" max="13824" width="56.6640625" style="1"/>
    <col min="13825" max="13825" width="9.88671875" style="1" bestFit="1" customWidth="1"/>
    <col min="13826" max="13826" width="74.88671875" style="1" customWidth="1"/>
    <col min="13827" max="13827" width="37.88671875" style="1" customWidth="1"/>
    <col min="13828" max="13828" width="17.6640625" style="1" bestFit="1" customWidth="1"/>
    <col min="13829" max="13829" width="30.6640625" style="1" customWidth="1"/>
    <col min="13830" max="13830" width="17.109375" style="1" bestFit="1" customWidth="1"/>
    <col min="13831" max="13831" width="15.109375" style="1" bestFit="1" customWidth="1"/>
    <col min="13832" max="13832" width="17.21875" style="1" customWidth="1"/>
    <col min="13833" max="13833" width="17.33203125" style="1" customWidth="1"/>
    <col min="13834" max="13834" width="39" style="1" customWidth="1"/>
    <col min="13835" max="13835" width="44.21875" style="1" bestFit="1" customWidth="1"/>
    <col min="13836" max="14080" width="56.6640625" style="1"/>
    <col min="14081" max="14081" width="9.88671875" style="1" bestFit="1" customWidth="1"/>
    <col min="14082" max="14082" width="74.88671875" style="1" customWidth="1"/>
    <col min="14083" max="14083" width="37.88671875" style="1" customWidth="1"/>
    <col min="14084" max="14084" width="17.6640625" style="1" bestFit="1" customWidth="1"/>
    <col min="14085" max="14085" width="30.6640625" style="1" customWidth="1"/>
    <col min="14086" max="14086" width="17.109375" style="1" bestFit="1" customWidth="1"/>
    <col min="14087" max="14087" width="15.109375" style="1" bestFit="1" customWidth="1"/>
    <col min="14088" max="14088" width="17.21875" style="1" customWidth="1"/>
    <col min="14089" max="14089" width="17.33203125" style="1" customWidth="1"/>
    <col min="14090" max="14090" width="39" style="1" customWidth="1"/>
    <col min="14091" max="14091" width="44.21875" style="1" bestFit="1" customWidth="1"/>
    <col min="14092" max="14336" width="56.6640625" style="1"/>
    <col min="14337" max="14337" width="9.88671875" style="1" bestFit="1" customWidth="1"/>
    <col min="14338" max="14338" width="74.88671875" style="1" customWidth="1"/>
    <col min="14339" max="14339" width="37.88671875" style="1" customWidth="1"/>
    <col min="14340" max="14340" width="17.6640625" style="1" bestFit="1" customWidth="1"/>
    <col min="14341" max="14341" width="30.6640625" style="1" customWidth="1"/>
    <col min="14342" max="14342" width="17.109375" style="1" bestFit="1" customWidth="1"/>
    <col min="14343" max="14343" width="15.109375" style="1" bestFit="1" customWidth="1"/>
    <col min="14344" max="14344" width="17.21875" style="1" customWidth="1"/>
    <col min="14345" max="14345" width="17.33203125" style="1" customWidth="1"/>
    <col min="14346" max="14346" width="39" style="1" customWidth="1"/>
    <col min="14347" max="14347" width="44.21875" style="1" bestFit="1" customWidth="1"/>
    <col min="14348" max="14592" width="56.6640625" style="1"/>
    <col min="14593" max="14593" width="9.88671875" style="1" bestFit="1" customWidth="1"/>
    <col min="14594" max="14594" width="74.88671875" style="1" customWidth="1"/>
    <col min="14595" max="14595" width="37.88671875" style="1" customWidth="1"/>
    <col min="14596" max="14596" width="17.6640625" style="1" bestFit="1" customWidth="1"/>
    <col min="14597" max="14597" width="30.6640625" style="1" customWidth="1"/>
    <col min="14598" max="14598" width="17.109375" style="1" bestFit="1" customWidth="1"/>
    <col min="14599" max="14599" width="15.109375" style="1" bestFit="1" customWidth="1"/>
    <col min="14600" max="14600" width="17.21875" style="1" customWidth="1"/>
    <col min="14601" max="14601" width="17.33203125" style="1" customWidth="1"/>
    <col min="14602" max="14602" width="39" style="1" customWidth="1"/>
    <col min="14603" max="14603" width="44.21875" style="1" bestFit="1" customWidth="1"/>
    <col min="14604" max="14848" width="56.6640625" style="1"/>
    <col min="14849" max="14849" width="9.88671875" style="1" bestFit="1" customWidth="1"/>
    <col min="14850" max="14850" width="74.88671875" style="1" customWidth="1"/>
    <col min="14851" max="14851" width="37.88671875" style="1" customWidth="1"/>
    <col min="14852" max="14852" width="17.6640625" style="1" bestFit="1" customWidth="1"/>
    <col min="14853" max="14853" width="30.6640625" style="1" customWidth="1"/>
    <col min="14854" max="14854" width="17.109375" style="1" bestFit="1" customWidth="1"/>
    <col min="14855" max="14855" width="15.109375" style="1" bestFit="1" customWidth="1"/>
    <col min="14856" max="14856" width="17.21875" style="1" customWidth="1"/>
    <col min="14857" max="14857" width="17.33203125" style="1" customWidth="1"/>
    <col min="14858" max="14858" width="39" style="1" customWidth="1"/>
    <col min="14859" max="14859" width="44.21875" style="1" bestFit="1" customWidth="1"/>
    <col min="14860" max="15104" width="56.6640625" style="1"/>
    <col min="15105" max="15105" width="9.88671875" style="1" bestFit="1" customWidth="1"/>
    <col min="15106" max="15106" width="74.88671875" style="1" customWidth="1"/>
    <col min="15107" max="15107" width="37.88671875" style="1" customWidth="1"/>
    <col min="15108" max="15108" width="17.6640625" style="1" bestFit="1" customWidth="1"/>
    <col min="15109" max="15109" width="30.6640625" style="1" customWidth="1"/>
    <col min="15110" max="15110" width="17.109375" style="1" bestFit="1" customWidth="1"/>
    <col min="15111" max="15111" width="15.109375" style="1" bestFit="1" customWidth="1"/>
    <col min="15112" max="15112" width="17.21875" style="1" customWidth="1"/>
    <col min="15113" max="15113" width="17.33203125" style="1" customWidth="1"/>
    <col min="15114" max="15114" width="39" style="1" customWidth="1"/>
    <col min="15115" max="15115" width="44.21875" style="1" bestFit="1" customWidth="1"/>
    <col min="15116" max="15360" width="56.6640625" style="1"/>
    <col min="15361" max="15361" width="9.88671875" style="1" bestFit="1" customWidth="1"/>
    <col min="15362" max="15362" width="74.88671875" style="1" customWidth="1"/>
    <col min="15363" max="15363" width="37.88671875" style="1" customWidth="1"/>
    <col min="15364" max="15364" width="17.6640625" style="1" bestFit="1" customWidth="1"/>
    <col min="15365" max="15365" width="30.6640625" style="1" customWidth="1"/>
    <col min="15366" max="15366" width="17.109375" style="1" bestFit="1" customWidth="1"/>
    <col min="15367" max="15367" width="15.109375" style="1" bestFit="1" customWidth="1"/>
    <col min="15368" max="15368" width="17.21875" style="1" customWidth="1"/>
    <col min="15369" max="15369" width="17.33203125" style="1" customWidth="1"/>
    <col min="15370" max="15370" width="39" style="1" customWidth="1"/>
    <col min="15371" max="15371" width="44.21875" style="1" bestFit="1" customWidth="1"/>
    <col min="15372" max="15616" width="56.6640625" style="1"/>
    <col min="15617" max="15617" width="9.88671875" style="1" bestFit="1" customWidth="1"/>
    <col min="15618" max="15618" width="74.88671875" style="1" customWidth="1"/>
    <col min="15619" max="15619" width="37.88671875" style="1" customWidth="1"/>
    <col min="15620" max="15620" width="17.6640625" style="1" bestFit="1" customWidth="1"/>
    <col min="15621" max="15621" width="30.6640625" style="1" customWidth="1"/>
    <col min="15622" max="15622" width="17.109375" style="1" bestFit="1" customWidth="1"/>
    <col min="15623" max="15623" width="15.109375" style="1" bestFit="1" customWidth="1"/>
    <col min="15624" max="15624" width="17.21875" style="1" customWidth="1"/>
    <col min="15625" max="15625" width="17.33203125" style="1" customWidth="1"/>
    <col min="15626" max="15626" width="39" style="1" customWidth="1"/>
    <col min="15627" max="15627" width="44.21875" style="1" bestFit="1" customWidth="1"/>
    <col min="15628" max="15872" width="56.6640625" style="1"/>
    <col min="15873" max="15873" width="9.88671875" style="1" bestFit="1" customWidth="1"/>
    <col min="15874" max="15874" width="74.88671875" style="1" customWidth="1"/>
    <col min="15875" max="15875" width="37.88671875" style="1" customWidth="1"/>
    <col min="15876" max="15876" width="17.6640625" style="1" bestFit="1" customWidth="1"/>
    <col min="15877" max="15877" width="30.6640625" style="1" customWidth="1"/>
    <col min="15878" max="15878" width="17.109375" style="1" bestFit="1" customWidth="1"/>
    <col min="15879" max="15879" width="15.109375" style="1" bestFit="1" customWidth="1"/>
    <col min="15880" max="15880" width="17.21875" style="1" customWidth="1"/>
    <col min="15881" max="15881" width="17.33203125" style="1" customWidth="1"/>
    <col min="15882" max="15882" width="39" style="1" customWidth="1"/>
    <col min="15883" max="15883" width="44.21875" style="1" bestFit="1" customWidth="1"/>
    <col min="15884" max="16128" width="56.6640625" style="1"/>
    <col min="16129" max="16129" width="9.88671875" style="1" bestFit="1" customWidth="1"/>
    <col min="16130" max="16130" width="74.88671875" style="1" customWidth="1"/>
    <col min="16131" max="16131" width="37.88671875" style="1" customWidth="1"/>
    <col min="16132" max="16132" width="17.6640625" style="1" bestFit="1" customWidth="1"/>
    <col min="16133" max="16133" width="30.6640625" style="1" customWidth="1"/>
    <col min="16134" max="16134" width="17.109375" style="1" bestFit="1" customWidth="1"/>
    <col min="16135" max="16135" width="15.109375" style="1" bestFit="1" customWidth="1"/>
    <col min="16136" max="16136" width="17.21875" style="1" customWidth="1"/>
    <col min="16137" max="16137" width="17.33203125" style="1" customWidth="1"/>
    <col min="16138" max="16138" width="39" style="1" customWidth="1"/>
    <col min="16139" max="16139" width="44.21875" style="1" bestFit="1" customWidth="1"/>
    <col min="16140" max="16384" width="56.6640625" style="1"/>
  </cols>
  <sheetData>
    <row r="1" spans="1:12" ht="27" customHeight="1" thickBot="1" x14ac:dyDescent="0.25">
      <c r="D1" s="14"/>
      <c r="J1" s="213"/>
      <c r="K1" s="1"/>
    </row>
    <row r="2" spans="1:12" ht="57" customHeight="1" x14ac:dyDescent="0.2">
      <c r="A2" s="363" t="s">
        <v>765</v>
      </c>
      <c r="B2" s="363"/>
      <c r="C2" s="363"/>
      <c r="D2" s="363"/>
      <c r="E2" s="364"/>
      <c r="F2" s="19"/>
      <c r="G2" s="19"/>
      <c r="H2" s="19"/>
      <c r="I2" s="19"/>
      <c r="J2" s="344" t="s">
        <v>2741</v>
      </c>
      <c r="K2" s="1"/>
    </row>
    <row r="3" spans="1:12" s="5" customFormat="1" ht="32.4" x14ac:dyDescent="0.2">
      <c r="A3" s="365" t="s">
        <v>840</v>
      </c>
      <c r="B3" s="367" t="s">
        <v>19</v>
      </c>
      <c r="C3" s="367" t="s">
        <v>20</v>
      </c>
      <c r="D3" s="367" t="s">
        <v>29</v>
      </c>
      <c r="E3" s="367" t="s">
        <v>13</v>
      </c>
      <c r="F3" s="20" t="s">
        <v>72</v>
      </c>
      <c r="G3" s="20" t="s">
        <v>73</v>
      </c>
      <c r="H3" s="369" t="s">
        <v>0</v>
      </c>
      <c r="I3" s="367" t="s">
        <v>1</v>
      </c>
      <c r="J3" s="371" t="s">
        <v>800</v>
      </c>
    </row>
    <row r="4" spans="1:12" s="5" customFormat="1" ht="33" thickBot="1" x14ac:dyDescent="0.25">
      <c r="A4" s="366"/>
      <c r="B4" s="368"/>
      <c r="C4" s="368"/>
      <c r="D4" s="368"/>
      <c r="E4" s="368"/>
      <c r="F4" s="345" t="s">
        <v>841</v>
      </c>
      <c r="G4" s="345" t="s">
        <v>842</v>
      </c>
      <c r="H4" s="370"/>
      <c r="I4" s="368"/>
      <c r="J4" s="372"/>
    </row>
    <row r="5" spans="1:12" s="5" customFormat="1" ht="33" customHeight="1" x14ac:dyDescent="0.2">
      <c r="A5" s="360" t="s">
        <v>727</v>
      </c>
      <c r="B5" s="361"/>
      <c r="C5" s="361"/>
      <c r="D5" s="361"/>
      <c r="E5" s="361"/>
      <c r="F5" s="361"/>
      <c r="G5" s="361"/>
      <c r="H5" s="361"/>
      <c r="I5" s="361"/>
      <c r="J5" s="362"/>
    </row>
    <row r="6" spans="1:12" ht="33" customHeight="1" x14ac:dyDescent="0.2">
      <c r="A6" s="219">
        <f>ROW()-5</f>
        <v>1</v>
      </c>
      <c r="B6" s="129" t="s">
        <v>843</v>
      </c>
      <c r="C6" s="129" t="s">
        <v>727</v>
      </c>
      <c r="D6" s="220">
        <v>2005.04</v>
      </c>
      <c r="E6" s="131" t="s">
        <v>86</v>
      </c>
      <c r="F6" s="132">
        <v>674</v>
      </c>
      <c r="G6" s="132">
        <v>2162</v>
      </c>
      <c r="H6" s="133" t="s">
        <v>2</v>
      </c>
      <c r="I6" s="134" t="s">
        <v>53</v>
      </c>
      <c r="J6" s="221"/>
      <c r="K6" s="222" t="s">
        <v>548</v>
      </c>
    </row>
    <row r="7" spans="1:12" ht="33" customHeight="1" x14ac:dyDescent="0.2">
      <c r="A7" s="219">
        <f t="shared" ref="A7:A23" si="0">ROW()-5</f>
        <v>2</v>
      </c>
      <c r="B7" s="47" t="s">
        <v>844</v>
      </c>
      <c r="C7" s="47" t="s">
        <v>727</v>
      </c>
      <c r="D7" s="223">
        <v>2005.09</v>
      </c>
      <c r="E7" s="48" t="s">
        <v>108</v>
      </c>
      <c r="F7" s="49">
        <v>948</v>
      </c>
      <c r="G7" s="49">
        <v>1395</v>
      </c>
      <c r="H7" s="50" t="s">
        <v>2</v>
      </c>
      <c r="I7" s="51" t="s">
        <v>53</v>
      </c>
      <c r="K7" s="222" t="s">
        <v>741</v>
      </c>
    </row>
    <row r="8" spans="1:12" ht="33" customHeight="1" x14ac:dyDescent="0.2">
      <c r="A8" s="219">
        <f t="shared" si="0"/>
        <v>3</v>
      </c>
      <c r="B8" s="47" t="s">
        <v>845</v>
      </c>
      <c r="C8" s="54" t="s">
        <v>727</v>
      </c>
      <c r="D8" s="224">
        <v>2009.06</v>
      </c>
      <c r="E8" s="48" t="s">
        <v>469</v>
      </c>
      <c r="F8" s="49">
        <v>1574</v>
      </c>
      <c r="G8" s="49">
        <v>2677</v>
      </c>
      <c r="H8" s="156" t="s">
        <v>2</v>
      </c>
      <c r="I8" s="51" t="s">
        <v>53</v>
      </c>
      <c r="K8" s="222" t="s">
        <v>846</v>
      </c>
      <c r="L8" s="2"/>
    </row>
    <row r="9" spans="1:12" ht="33" customHeight="1" x14ac:dyDescent="0.2">
      <c r="A9" s="219">
        <f t="shared" si="0"/>
        <v>4</v>
      </c>
      <c r="B9" s="47" t="s">
        <v>847</v>
      </c>
      <c r="C9" s="47" t="s">
        <v>727</v>
      </c>
      <c r="D9" s="223">
        <v>2009.12</v>
      </c>
      <c r="E9" s="48" t="s">
        <v>408</v>
      </c>
      <c r="F9" s="49">
        <v>1586</v>
      </c>
      <c r="G9" s="49">
        <v>1989</v>
      </c>
      <c r="H9" s="50" t="s">
        <v>2</v>
      </c>
      <c r="I9" s="51" t="s">
        <v>53</v>
      </c>
      <c r="K9" s="225" t="s">
        <v>15</v>
      </c>
    </row>
    <row r="10" spans="1:12" ht="33" customHeight="1" x14ac:dyDescent="0.2">
      <c r="A10" s="219">
        <f t="shared" si="0"/>
        <v>5</v>
      </c>
      <c r="B10" s="47" t="s">
        <v>848</v>
      </c>
      <c r="C10" s="54" t="s">
        <v>727</v>
      </c>
      <c r="D10" s="224">
        <v>2010.08</v>
      </c>
      <c r="E10" s="48" t="s">
        <v>430</v>
      </c>
      <c r="F10" s="49">
        <v>1001</v>
      </c>
      <c r="G10" s="49">
        <v>1385</v>
      </c>
      <c r="H10" s="156" t="s">
        <v>4</v>
      </c>
      <c r="I10" s="51" t="s">
        <v>53</v>
      </c>
      <c r="K10" s="225" t="s">
        <v>849</v>
      </c>
    </row>
    <row r="11" spans="1:12" ht="33" customHeight="1" x14ac:dyDescent="0.2">
      <c r="A11" s="219">
        <f t="shared" si="0"/>
        <v>6</v>
      </c>
      <c r="B11" s="47" t="s">
        <v>850</v>
      </c>
      <c r="C11" s="54" t="s">
        <v>727</v>
      </c>
      <c r="D11" s="224">
        <v>2010.12</v>
      </c>
      <c r="E11" s="48" t="s">
        <v>444</v>
      </c>
      <c r="F11" s="49">
        <v>1260</v>
      </c>
      <c r="G11" s="49">
        <v>1600</v>
      </c>
      <c r="H11" s="226" t="s">
        <v>851</v>
      </c>
      <c r="I11" s="227" t="s">
        <v>53</v>
      </c>
      <c r="J11" s="127"/>
      <c r="K11" s="225" t="s">
        <v>18</v>
      </c>
    </row>
    <row r="12" spans="1:12" ht="33" customHeight="1" x14ac:dyDescent="0.2">
      <c r="A12" s="219">
        <f t="shared" si="0"/>
        <v>7</v>
      </c>
      <c r="B12" s="47" t="s">
        <v>852</v>
      </c>
      <c r="C12" s="54" t="s">
        <v>727</v>
      </c>
      <c r="D12" s="224">
        <v>2011.08</v>
      </c>
      <c r="E12" s="48" t="s">
        <v>385</v>
      </c>
      <c r="F12" s="49">
        <v>998</v>
      </c>
      <c r="G12" s="49">
        <v>1185</v>
      </c>
      <c r="H12" s="156" t="s">
        <v>4</v>
      </c>
      <c r="I12" s="51" t="s">
        <v>53</v>
      </c>
      <c r="K12" s="225" t="s">
        <v>853</v>
      </c>
    </row>
    <row r="13" spans="1:12" ht="33" customHeight="1" x14ac:dyDescent="0.2">
      <c r="A13" s="219">
        <f t="shared" si="0"/>
        <v>8</v>
      </c>
      <c r="B13" s="47" t="s">
        <v>854</v>
      </c>
      <c r="C13" s="28" t="s">
        <v>727</v>
      </c>
      <c r="D13" s="224">
        <v>2012.02</v>
      </c>
      <c r="E13" s="48" t="s">
        <v>503</v>
      </c>
      <c r="F13" s="49">
        <v>165</v>
      </c>
      <c r="G13" s="49">
        <v>331</v>
      </c>
      <c r="H13" s="50" t="s">
        <v>855</v>
      </c>
      <c r="I13" s="51" t="s">
        <v>53</v>
      </c>
      <c r="K13" s="225" t="s">
        <v>44</v>
      </c>
    </row>
    <row r="14" spans="1:12" ht="33" customHeight="1" x14ac:dyDescent="0.2">
      <c r="A14" s="219">
        <f t="shared" si="0"/>
        <v>9</v>
      </c>
      <c r="B14" s="47" t="s">
        <v>856</v>
      </c>
      <c r="C14" s="54" t="s">
        <v>727</v>
      </c>
      <c r="D14" s="223">
        <v>2012.09</v>
      </c>
      <c r="E14" s="48" t="s">
        <v>261</v>
      </c>
      <c r="F14" s="49">
        <v>1854</v>
      </c>
      <c r="G14" s="49">
        <v>4078</v>
      </c>
      <c r="H14" s="50" t="s">
        <v>855</v>
      </c>
      <c r="I14" s="51" t="s">
        <v>53</v>
      </c>
      <c r="K14" s="225" t="s">
        <v>738</v>
      </c>
    </row>
    <row r="15" spans="1:12" ht="33" customHeight="1" x14ac:dyDescent="0.2">
      <c r="A15" s="219">
        <f t="shared" si="0"/>
        <v>10</v>
      </c>
      <c r="B15" s="54" t="s">
        <v>857</v>
      </c>
      <c r="C15" s="54" t="s">
        <v>727</v>
      </c>
      <c r="D15" s="223">
        <v>2013.08</v>
      </c>
      <c r="E15" s="48" t="s">
        <v>145</v>
      </c>
      <c r="F15" s="49">
        <v>1248</v>
      </c>
      <c r="G15" s="49">
        <v>2604</v>
      </c>
      <c r="H15" s="50" t="s">
        <v>858</v>
      </c>
      <c r="I15" s="51" t="s">
        <v>53</v>
      </c>
      <c r="K15" s="225" t="s">
        <v>859</v>
      </c>
    </row>
    <row r="16" spans="1:12" ht="33" customHeight="1" x14ac:dyDescent="0.2">
      <c r="A16" s="219">
        <f t="shared" si="0"/>
        <v>11</v>
      </c>
      <c r="B16" s="54" t="s">
        <v>860</v>
      </c>
      <c r="C16" s="54" t="s">
        <v>727</v>
      </c>
      <c r="D16" s="223">
        <v>2013.09</v>
      </c>
      <c r="E16" s="48" t="s">
        <v>350</v>
      </c>
      <c r="F16" s="49">
        <v>1143</v>
      </c>
      <c r="G16" s="49">
        <v>1879</v>
      </c>
      <c r="H16" s="50" t="s">
        <v>861</v>
      </c>
      <c r="I16" s="51" t="s">
        <v>53</v>
      </c>
      <c r="K16" s="225" t="s">
        <v>862</v>
      </c>
    </row>
    <row r="17" spans="1:11" ht="33" customHeight="1" x14ac:dyDescent="0.2">
      <c r="A17" s="219">
        <f t="shared" si="0"/>
        <v>12</v>
      </c>
      <c r="B17" s="54" t="s">
        <v>863</v>
      </c>
      <c r="C17" s="54" t="s">
        <v>727</v>
      </c>
      <c r="D17" s="224">
        <v>2016.09</v>
      </c>
      <c r="E17" s="55" t="s">
        <v>171</v>
      </c>
      <c r="F17" s="56">
        <v>2311</v>
      </c>
      <c r="G17" s="56">
        <v>4829</v>
      </c>
      <c r="H17" s="57" t="s">
        <v>42</v>
      </c>
      <c r="I17" s="58" t="s">
        <v>53</v>
      </c>
      <c r="J17" s="46"/>
      <c r="K17" s="225" t="s">
        <v>864</v>
      </c>
    </row>
    <row r="18" spans="1:11" ht="33" customHeight="1" x14ac:dyDescent="0.2">
      <c r="A18" s="219">
        <f t="shared" si="0"/>
        <v>13</v>
      </c>
      <c r="B18" s="54" t="s">
        <v>865</v>
      </c>
      <c r="C18" s="54" t="s">
        <v>727</v>
      </c>
      <c r="D18" s="224">
        <v>2017.02</v>
      </c>
      <c r="E18" s="55" t="s">
        <v>150</v>
      </c>
      <c r="F18" s="67">
        <v>1501</v>
      </c>
      <c r="G18" s="56">
        <v>3623</v>
      </c>
      <c r="H18" s="57" t="s">
        <v>4</v>
      </c>
      <c r="I18" s="70" t="s">
        <v>53</v>
      </c>
      <c r="J18" s="46"/>
      <c r="K18" s="225" t="s">
        <v>866</v>
      </c>
    </row>
    <row r="19" spans="1:11" ht="33" customHeight="1" x14ac:dyDescent="0.2">
      <c r="A19" s="219">
        <f t="shared" si="0"/>
        <v>14</v>
      </c>
      <c r="B19" s="54" t="s">
        <v>867</v>
      </c>
      <c r="C19" s="54" t="s">
        <v>727</v>
      </c>
      <c r="D19" s="224">
        <v>2018.08</v>
      </c>
      <c r="E19" s="88" t="s">
        <v>555</v>
      </c>
      <c r="F19" s="56">
        <v>1554</v>
      </c>
      <c r="G19" s="56">
        <v>3051</v>
      </c>
      <c r="H19" s="57" t="s">
        <v>855</v>
      </c>
      <c r="I19" s="58" t="s">
        <v>868</v>
      </c>
      <c r="J19" s="46"/>
      <c r="K19" s="225" t="s">
        <v>17</v>
      </c>
    </row>
    <row r="20" spans="1:11" ht="33" customHeight="1" x14ac:dyDescent="0.2">
      <c r="A20" s="219">
        <f t="shared" si="0"/>
        <v>15</v>
      </c>
      <c r="B20" s="54" t="s">
        <v>869</v>
      </c>
      <c r="C20" s="54" t="s">
        <v>727</v>
      </c>
      <c r="D20" s="224">
        <v>2018.08</v>
      </c>
      <c r="E20" s="88" t="s">
        <v>555</v>
      </c>
      <c r="F20" s="56">
        <v>1255</v>
      </c>
      <c r="G20" s="56">
        <v>2442</v>
      </c>
      <c r="H20" s="57" t="s">
        <v>870</v>
      </c>
      <c r="I20" s="58" t="s">
        <v>868</v>
      </c>
      <c r="J20" s="46"/>
      <c r="K20" s="225" t="s">
        <v>820</v>
      </c>
    </row>
    <row r="21" spans="1:11" ht="33" customHeight="1" x14ac:dyDescent="0.2">
      <c r="A21" s="219">
        <f t="shared" si="0"/>
        <v>16</v>
      </c>
      <c r="B21" s="78" t="s">
        <v>871</v>
      </c>
      <c r="C21" s="28" t="s">
        <v>727</v>
      </c>
      <c r="D21" s="224">
        <v>2018.08</v>
      </c>
      <c r="E21" s="81" t="s">
        <v>872</v>
      </c>
      <c r="F21" s="56">
        <v>1662</v>
      </c>
      <c r="G21" s="56">
        <v>3118</v>
      </c>
      <c r="H21" s="57" t="s">
        <v>855</v>
      </c>
      <c r="I21" s="58" t="s">
        <v>873</v>
      </c>
      <c r="J21" s="46"/>
      <c r="K21" s="225" t="s">
        <v>65</v>
      </c>
    </row>
    <row r="22" spans="1:11" ht="33" customHeight="1" x14ac:dyDescent="0.2">
      <c r="A22" s="219">
        <f t="shared" si="0"/>
        <v>17</v>
      </c>
      <c r="B22" s="54" t="s">
        <v>874</v>
      </c>
      <c r="C22" s="61" t="s">
        <v>727</v>
      </c>
      <c r="D22" s="224">
        <v>2018.09</v>
      </c>
      <c r="E22" s="55" t="s">
        <v>875</v>
      </c>
      <c r="F22" s="93">
        <v>2551</v>
      </c>
      <c r="G22" s="93">
        <v>5421</v>
      </c>
      <c r="H22" s="98" t="s">
        <v>43</v>
      </c>
      <c r="I22" s="94" t="s">
        <v>53</v>
      </c>
      <c r="J22" s="46"/>
      <c r="K22" s="225" t="s">
        <v>876</v>
      </c>
    </row>
    <row r="23" spans="1:11" ht="33" customHeight="1" x14ac:dyDescent="0.2">
      <c r="A23" s="219">
        <f t="shared" si="0"/>
        <v>18</v>
      </c>
      <c r="B23" s="54" t="s">
        <v>755</v>
      </c>
      <c r="C23" s="95" t="s">
        <v>756</v>
      </c>
      <c r="D23" s="224">
        <v>2020.04</v>
      </c>
      <c r="E23" s="96" t="s">
        <v>757</v>
      </c>
      <c r="F23" s="56">
        <v>2578</v>
      </c>
      <c r="G23" s="56">
        <v>5093</v>
      </c>
      <c r="H23" s="98" t="s">
        <v>43</v>
      </c>
      <c r="I23" s="94" t="s">
        <v>53</v>
      </c>
      <c r="J23" s="27" t="s">
        <v>877</v>
      </c>
      <c r="K23" s="225" t="s">
        <v>878</v>
      </c>
    </row>
    <row r="24" spans="1:11" s="5" customFormat="1" ht="33" customHeight="1" x14ac:dyDescent="0.2">
      <c r="A24" s="360" t="s">
        <v>16</v>
      </c>
      <c r="B24" s="361"/>
      <c r="C24" s="361"/>
      <c r="D24" s="361"/>
      <c r="E24" s="361"/>
      <c r="F24" s="361"/>
      <c r="G24" s="361"/>
      <c r="H24" s="361"/>
      <c r="I24" s="361"/>
      <c r="J24" s="362"/>
      <c r="K24" s="222" t="s">
        <v>879</v>
      </c>
    </row>
    <row r="25" spans="1:11" ht="33" customHeight="1" x14ac:dyDescent="0.2">
      <c r="A25" s="228">
        <f>ROW()-6</f>
        <v>19</v>
      </c>
      <c r="B25" s="47" t="s">
        <v>880</v>
      </c>
      <c r="C25" s="47" t="s">
        <v>16</v>
      </c>
      <c r="D25" s="223">
        <v>2005.09</v>
      </c>
      <c r="E25" s="48" t="s">
        <v>108</v>
      </c>
      <c r="F25" s="49">
        <v>199</v>
      </c>
      <c r="G25" s="49">
        <v>332</v>
      </c>
      <c r="H25" s="50" t="s">
        <v>2</v>
      </c>
      <c r="I25" s="51" t="s">
        <v>53</v>
      </c>
      <c r="K25" s="225" t="s">
        <v>20</v>
      </c>
    </row>
    <row r="26" spans="1:11" ht="33" customHeight="1" x14ac:dyDescent="0.2">
      <c r="A26" s="228">
        <f t="shared" ref="A26:A40" si="1">ROW()-6</f>
        <v>20</v>
      </c>
      <c r="B26" s="47" t="s">
        <v>881</v>
      </c>
      <c r="C26" s="47" t="s">
        <v>16</v>
      </c>
      <c r="D26" s="223">
        <v>2005.09</v>
      </c>
      <c r="E26" s="48" t="s">
        <v>108</v>
      </c>
      <c r="F26" s="49">
        <v>338</v>
      </c>
      <c r="G26" s="49">
        <v>396</v>
      </c>
      <c r="H26" s="50" t="s">
        <v>2</v>
      </c>
      <c r="I26" s="51" t="s">
        <v>53</v>
      </c>
      <c r="K26" s="225" t="s">
        <v>733</v>
      </c>
    </row>
    <row r="27" spans="1:11" ht="33" customHeight="1" x14ac:dyDescent="0.2">
      <c r="A27" s="228">
        <f t="shared" si="1"/>
        <v>21</v>
      </c>
      <c r="B27" s="47" t="s">
        <v>882</v>
      </c>
      <c r="C27" s="95" t="s">
        <v>883</v>
      </c>
      <c r="D27" s="223">
        <v>2013.12</v>
      </c>
      <c r="E27" s="48" t="s">
        <v>150</v>
      </c>
      <c r="F27" s="49">
        <v>570</v>
      </c>
      <c r="G27" s="49">
        <v>1021</v>
      </c>
      <c r="H27" s="50" t="s">
        <v>884</v>
      </c>
      <c r="I27" s="51" t="s">
        <v>885</v>
      </c>
      <c r="K27" s="225" t="s">
        <v>886</v>
      </c>
    </row>
    <row r="28" spans="1:11" ht="33" customHeight="1" x14ac:dyDescent="0.2">
      <c r="A28" s="228">
        <f t="shared" si="1"/>
        <v>22</v>
      </c>
      <c r="B28" s="54" t="s">
        <v>887</v>
      </c>
      <c r="C28" s="54" t="s">
        <v>16</v>
      </c>
      <c r="D28" s="224">
        <v>2015.08</v>
      </c>
      <c r="E28" s="55" t="s">
        <v>285</v>
      </c>
      <c r="F28" s="56">
        <v>341</v>
      </c>
      <c r="G28" s="56">
        <v>719</v>
      </c>
      <c r="H28" s="57" t="s">
        <v>888</v>
      </c>
      <c r="I28" s="58" t="s">
        <v>53</v>
      </c>
      <c r="J28" s="46"/>
      <c r="K28" s="225" t="s">
        <v>889</v>
      </c>
    </row>
    <row r="29" spans="1:11" ht="33" customHeight="1" x14ac:dyDescent="0.2">
      <c r="A29" s="228">
        <f t="shared" si="1"/>
        <v>23</v>
      </c>
      <c r="B29" s="54" t="s">
        <v>890</v>
      </c>
      <c r="C29" s="54" t="s">
        <v>16</v>
      </c>
      <c r="D29" s="224">
        <v>2016.07</v>
      </c>
      <c r="E29" s="55" t="s">
        <v>145</v>
      </c>
      <c r="F29" s="56">
        <v>437</v>
      </c>
      <c r="G29" s="56">
        <v>1007</v>
      </c>
      <c r="H29" s="57" t="s">
        <v>4</v>
      </c>
      <c r="I29" s="58" t="s">
        <v>53</v>
      </c>
      <c r="J29" s="46"/>
      <c r="K29" s="225" t="s">
        <v>891</v>
      </c>
    </row>
    <row r="30" spans="1:11" ht="33" customHeight="1" x14ac:dyDescent="0.2">
      <c r="A30" s="228">
        <f t="shared" si="1"/>
        <v>24</v>
      </c>
      <c r="B30" s="54" t="s">
        <v>892</v>
      </c>
      <c r="C30" s="54" t="s">
        <v>16</v>
      </c>
      <c r="D30" s="224">
        <v>2016.09</v>
      </c>
      <c r="E30" s="55" t="s">
        <v>180</v>
      </c>
      <c r="F30" s="56">
        <v>584</v>
      </c>
      <c r="G30" s="56">
        <v>1034</v>
      </c>
      <c r="H30" s="57" t="s">
        <v>42</v>
      </c>
      <c r="I30" s="58" t="s">
        <v>53</v>
      </c>
      <c r="J30" s="46"/>
      <c r="K30" s="225" t="s">
        <v>893</v>
      </c>
    </row>
    <row r="31" spans="1:11" ht="33" customHeight="1" x14ac:dyDescent="0.2">
      <c r="A31" s="228">
        <f t="shared" si="1"/>
        <v>25</v>
      </c>
      <c r="B31" s="54" t="s">
        <v>894</v>
      </c>
      <c r="C31" s="47" t="s">
        <v>883</v>
      </c>
      <c r="D31" s="224">
        <v>2016.12</v>
      </c>
      <c r="E31" s="55" t="s">
        <v>133</v>
      </c>
      <c r="F31" s="56">
        <v>399</v>
      </c>
      <c r="G31" s="56">
        <v>806</v>
      </c>
      <c r="H31" s="57" t="s">
        <v>4</v>
      </c>
      <c r="I31" s="70" t="s">
        <v>53</v>
      </c>
      <c r="J31" s="46"/>
      <c r="K31" s="225" t="s">
        <v>895</v>
      </c>
    </row>
    <row r="32" spans="1:11" ht="33" customHeight="1" x14ac:dyDescent="0.2">
      <c r="A32" s="228">
        <f t="shared" si="1"/>
        <v>26</v>
      </c>
      <c r="B32" s="78" t="s">
        <v>896</v>
      </c>
      <c r="C32" s="54" t="s">
        <v>16</v>
      </c>
      <c r="D32" s="224">
        <v>2017.04</v>
      </c>
      <c r="E32" s="55" t="s">
        <v>150</v>
      </c>
      <c r="F32" s="56">
        <v>588</v>
      </c>
      <c r="G32" s="56">
        <v>1378</v>
      </c>
      <c r="H32" s="57" t="s">
        <v>42</v>
      </c>
      <c r="I32" s="70" t="s">
        <v>53</v>
      </c>
      <c r="J32" s="46"/>
      <c r="K32" s="225" t="s">
        <v>524</v>
      </c>
    </row>
    <row r="33" spans="1:11" ht="33" customHeight="1" x14ac:dyDescent="0.2">
      <c r="A33" s="228">
        <f t="shared" si="1"/>
        <v>27</v>
      </c>
      <c r="B33" s="78" t="s">
        <v>897</v>
      </c>
      <c r="C33" s="54" t="s">
        <v>16</v>
      </c>
      <c r="D33" s="224">
        <v>2017.06</v>
      </c>
      <c r="E33" s="55" t="s">
        <v>123</v>
      </c>
      <c r="F33" s="56">
        <v>595</v>
      </c>
      <c r="G33" s="56">
        <v>833</v>
      </c>
      <c r="H33" s="57" t="s">
        <v>76</v>
      </c>
      <c r="I33" s="58" t="s">
        <v>53</v>
      </c>
      <c r="J33" s="46"/>
      <c r="K33" s="225" t="s">
        <v>839</v>
      </c>
    </row>
    <row r="34" spans="1:11" ht="33" customHeight="1" x14ac:dyDescent="0.2">
      <c r="A34" s="228">
        <f t="shared" si="1"/>
        <v>28</v>
      </c>
      <c r="B34" s="78" t="s">
        <v>898</v>
      </c>
      <c r="C34" s="54" t="s">
        <v>16</v>
      </c>
      <c r="D34" s="224">
        <v>2017.07</v>
      </c>
      <c r="E34" s="55" t="s">
        <v>100</v>
      </c>
      <c r="F34" s="56">
        <v>823</v>
      </c>
      <c r="G34" s="56">
        <v>1503</v>
      </c>
      <c r="H34" s="57" t="s">
        <v>4</v>
      </c>
      <c r="I34" s="58" t="s">
        <v>53</v>
      </c>
      <c r="J34" s="46"/>
      <c r="K34" s="222" t="s">
        <v>899</v>
      </c>
    </row>
    <row r="35" spans="1:11" ht="33" customHeight="1" x14ac:dyDescent="0.2">
      <c r="A35" s="228">
        <f t="shared" si="1"/>
        <v>29</v>
      </c>
      <c r="B35" s="78" t="s">
        <v>900</v>
      </c>
      <c r="C35" s="95" t="s">
        <v>16</v>
      </c>
      <c r="D35" s="224">
        <v>2018.11</v>
      </c>
      <c r="E35" s="55" t="s">
        <v>901</v>
      </c>
      <c r="F35" s="93">
        <v>2265</v>
      </c>
      <c r="G35" s="93">
        <v>4114</v>
      </c>
      <c r="H35" s="86" t="s">
        <v>4</v>
      </c>
      <c r="I35" s="94" t="s">
        <v>885</v>
      </c>
      <c r="J35" s="46"/>
      <c r="K35" s="222" t="s">
        <v>902</v>
      </c>
    </row>
    <row r="36" spans="1:11" ht="33" customHeight="1" x14ac:dyDescent="0.2">
      <c r="A36" s="228">
        <f t="shared" si="1"/>
        <v>30</v>
      </c>
      <c r="B36" s="54" t="s">
        <v>903</v>
      </c>
      <c r="C36" s="95" t="s">
        <v>16</v>
      </c>
      <c r="D36" s="224">
        <v>2018.12</v>
      </c>
      <c r="E36" s="96" t="s">
        <v>125</v>
      </c>
      <c r="F36" s="56">
        <v>687</v>
      </c>
      <c r="G36" s="56">
        <v>1508</v>
      </c>
      <c r="H36" s="98" t="s">
        <v>904</v>
      </c>
      <c r="I36" s="94" t="s">
        <v>35</v>
      </c>
      <c r="K36" s="222" t="s">
        <v>59</v>
      </c>
    </row>
    <row r="37" spans="1:11" ht="33" customHeight="1" x14ac:dyDescent="0.2">
      <c r="A37" s="228">
        <f t="shared" si="1"/>
        <v>31</v>
      </c>
      <c r="B37" s="54" t="s">
        <v>905</v>
      </c>
      <c r="C37" s="95" t="s">
        <v>16</v>
      </c>
      <c r="D37" s="224">
        <v>2019.03</v>
      </c>
      <c r="E37" s="96" t="s">
        <v>592</v>
      </c>
      <c r="F37" s="56">
        <v>632</v>
      </c>
      <c r="G37" s="56">
        <v>1247</v>
      </c>
      <c r="H37" s="98" t="s">
        <v>43</v>
      </c>
      <c r="I37" s="94" t="s">
        <v>620</v>
      </c>
      <c r="K37" s="222" t="s">
        <v>906</v>
      </c>
    </row>
    <row r="38" spans="1:11" ht="33" customHeight="1" x14ac:dyDescent="0.2">
      <c r="A38" s="228">
        <f t="shared" si="1"/>
        <v>32</v>
      </c>
      <c r="B38" s="54" t="s">
        <v>907</v>
      </c>
      <c r="C38" s="95" t="s">
        <v>16</v>
      </c>
      <c r="D38" s="224">
        <v>2019.09</v>
      </c>
      <c r="E38" s="96" t="s">
        <v>687</v>
      </c>
      <c r="F38" s="56">
        <v>888</v>
      </c>
      <c r="G38" s="56">
        <v>1670</v>
      </c>
      <c r="H38" s="183" t="s">
        <v>908</v>
      </c>
      <c r="I38" s="94" t="s">
        <v>53</v>
      </c>
      <c r="K38" s="222" t="s">
        <v>909</v>
      </c>
    </row>
    <row r="39" spans="1:11" ht="33" customHeight="1" x14ac:dyDescent="0.2">
      <c r="A39" s="228">
        <f t="shared" si="1"/>
        <v>33</v>
      </c>
      <c r="B39" s="47" t="s">
        <v>910</v>
      </c>
      <c r="C39" s="47" t="s">
        <v>16</v>
      </c>
      <c r="D39" s="223" t="s">
        <v>822</v>
      </c>
      <c r="E39" s="48" t="s">
        <v>829</v>
      </c>
      <c r="F39" s="49">
        <v>308</v>
      </c>
      <c r="G39" s="49">
        <v>553</v>
      </c>
      <c r="H39" s="50" t="s">
        <v>43</v>
      </c>
      <c r="I39" s="51" t="s">
        <v>53</v>
      </c>
      <c r="J39" s="27" t="s">
        <v>803</v>
      </c>
    </row>
    <row r="40" spans="1:11" ht="33" customHeight="1" x14ac:dyDescent="0.2">
      <c r="A40" s="228">
        <f t="shared" si="1"/>
        <v>34</v>
      </c>
      <c r="B40" s="47" t="s">
        <v>830</v>
      </c>
      <c r="C40" s="47" t="s">
        <v>16</v>
      </c>
      <c r="D40" s="223" t="s">
        <v>822</v>
      </c>
      <c r="E40" s="48" t="s">
        <v>831</v>
      </c>
      <c r="F40" s="49">
        <v>486</v>
      </c>
      <c r="G40" s="49">
        <v>1161</v>
      </c>
      <c r="H40" s="98" t="s">
        <v>54</v>
      </c>
      <c r="I40" s="51" t="s">
        <v>53</v>
      </c>
      <c r="J40" s="27" t="s">
        <v>803</v>
      </c>
    </row>
    <row r="41" spans="1:11" s="5" customFormat="1" ht="33" customHeight="1" x14ac:dyDescent="0.2">
      <c r="A41" s="360" t="s">
        <v>59</v>
      </c>
      <c r="B41" s="361"/>
      <c r="C41" s="361"/>
      <c r="D41" s="361"/>
      <c r="E41" s="361"/>
      <c r="F41" s="361"/>
      <c r="G41" s="361"/>
      <c r="H41" s="361"/>
      <c r="I41" s="361"/>
      <c r="J41" s="362"/>
      <c r="K41" s="15"/>
    </row>
    <row r="42" spans="1:11" ht="33" customHeight="1" x14ac:dyDescent="0.2">
      <c r="A42" s="228">
        <f>ROW()-7</f>
        <v>35</v>
      </c>
      <c r="B42" s="54" t="s">
        <v>911</v>
      </c>
      <c r="C42" s="54" t="s">
        <v>59</v>
      </c>
      <c r="D42" s="223">
        <v>2013.04</v>
      </c>
      <c r="E42" s="48" t="s">
        <v>380</v>
      </c>
      <c r="F42" s="49">
        <v>2022</v>
      </c>
      <c r="G42" s="49">
        <v>6006</v>
      </c>
      <c r="H42" s="50" t="s">
        <v>861</v>
      </c>
      <c r="I42" s="51" t="s">
        <v>53</v>
      </c>
      <c r="J42" s="27" t="s">
        <v>912</v>
      </c>
      <c r="K42" s="229"/>
    </row>
    <row r="43" spans="1:11" ht="33" customHeight="1" x14ac:dyDescent="0.2">
      <c r="A43" s="228">
        <f>ROW()-7</f>
        <v>36</v>
      </c>
      <c r="B43" s="54" t="s">
        <v>913</v>
      </c>
      <c r="C43" s="95" t="s">
        <v>59</v>
      </c>
      <c r="D43" s="224">
        <v>2019.03</v>
      </c>
      <c r="E43" s="96" t="s">
        <v>619</v>
      </c>
      <c r="F43" s="56">
        <v>747</v>
      </c>
      <c r="G43" s="56">
        <v>2015</v>
      </c>
      <c r="H43" s="98" t="s">
        <v>42</v>
      </c>
      <c r="I43" s="94" t="s">
        <v>35</v>
      </c>
      <c r="J43" s="27" t="s">
        <v>914</v>
      </c>
      <c r="K43" s="230"/>
    </row>
    <row r="44" spans="1:11" s="5" customFormat="1" ht="33" customHeight="1" x14ac:dyDescent="0.2">
      <c r="A44" s="360" t="s">
        <v>915</v>
      </c>
      <c r="B44" s="361"/>
      <c r="C44" s="361"/>
      <c r="D44" s="361"/>
      <c r="E44" s="361"/>
      <c r="F44" s="361"/>
      <c r="G44" s="361"/>
      <c r="H44" s="361"/>
      <c r="I44" s="361"/>
      <c r="J44" s="362"/>
      <c r="K44" s="231"/>
    </row>
    <row r="45" spans="1:11" ht="33" customHeight="1" x14ac:dyDescent="0.2">
      <c r="A45" s="228">
        <f>ROW()-8</f>
        <v>37</v>
      </c>
      <c r="B45" s="47" t="s">
        <v>916</v>
      </c>
      <c r="C45" s="54" t="s">
        <v>917</v>
      </c>
      <c r="D45" s="224">
        <v>2008.01</v>
      </c>
      <c r="E45" s="55" t="s">
        <v>348</v>
      </c>
      <c r="F45" s="56">
        <v>249</v>
      </c>
      <c r="G45" s="56">
        <v>484</v>
      </c>
      <c r="H45" s="57" t="s">
        <v>2</v>
      </c>
      <c r="I45" s="58" t="s">
        <v>53</v>
      </c>
      <c r="J45" s="46"/>
      <c r="K45" s="230"/>
    </row>
    <row r="46" spans="1:11" ht="33" customHeight="1" x14ac:dyDescent="0.2">
      <c r="A46" s="228">
        <f t="shared" ref="A46:A109" si="2">ROW()-8</f>
        <v>38</v>
      </c>
      <c r="B46" s="47" t="s">
        <v>918</v>
      </c>
      <c r="C46" s="54" t="s">
        <v>906</v>
      </c>
      <c r="D46" s="224">
        <v>2008.01</v>
      </c>
      <c r="E46" s="55" t="s">
        <v>348</v>
      </c>
      <c r="F46" s="56">
        <v>452</v>
      </c>
      <c r="G46" s="56">
        <v>827</v>
      </c>
      <c r="H46" s="57" t="s">
        <v>2</v>
      </c>
      <c r="I46" s="58" t="s">
        <v>53</v>
      </c>
      <c r="J46" s="46"/>
    </row>
    <row r="47" spans="1:11" ht="33" customHeight="1" x14ac:dyDescent="0.2">
      <c r="A47" s="228">
        <f t="shared" si="2"/>
        <v>39</v>
      </c>
      <c r="B47" s="47" t="s">
        <v>919</v>
      </c>
      <c r="C47" s="54" t="s">
        <v>920</v>
      </c>
      <c r="D47" s="224">
        <v>2011.07</v>
      </c>
      <c r="E47" s="48" t="s">
        <v>382</v>
      </c>
      <c r="F47" s="49">
        <v>617</v>
      </c>
      <c r="G47" s="49">
        <v>1136</v>
      </c>
      <c r="H47" s="50" t="s">
        <v>2</v>
      </c>
      <c r="I47" s="51" t="s">
        <v>53</v>
      </c>
    </row>
    <row r="48" spans="1:11" ht="33" customHeight="1" x14ac:dyDescent="0.2">
      <c r="A48" s="228">
        <f t="shared" si="2"/>
        <v>40</v>
      </c>
      <c r="B48" s="47" t="s">
        <v>921</v>
      </c>
      <c r="C48" s="54" t="s">
        <v>922</v>
      </c>
      <c r="D48" s="224">
        <v>2011.07</v>
      </c>
      <c r="E48" s="48" t="s">
        <v>382</v>
      </c>
      <c r="F48" s="49">
        <v>172</v>
      </c>
      <c r="G48" s="49">
        <v>405</v>
      </c>
      <c r="H48" s="50" t="s">
        <v>2</v>
      </c>
      <c r="I48" s="51" t="s">
        <v>53</v>
      </c>
    </row>
    <row r="49" spans="1:11" ht="33" customHeight="1" x14ac:dyDescent="0.2">
      <c r="A49" s="228">
        <f t="shared" si="2"/>
        <v>41</v>
      </c>
      <c r="B49" s="47" t="s">
        <v>923</v>
      </c>
      <c r="C49" s="54" t="s">
        <v>924</v>
      </c>
      <c r="D49" s="224">
        <v>2012.04</v>
      </c>
      <c r="E49" s="48" t="s">
        <v>414</v>
      </c>
      <c r="F49" s="49">
        <v>900</v>
      </c>
      <c r="G49" s="49">
        <v>1529</v>
      </c>
      <c r="H49" s="50" t="s">
        <v>925</v>
      </c>
      <c r="I49" s="51" t="s">
        <v>53</v>
      </c>
    </row>
    <row r="50" spans="1:11" ht="33" customHeight="1" x14ac:dyDescent="0.2">
      <c r="A50" s="228">
        <f t="shared" si="2"/>
        <v>42</v>
      </c>
      <c r="B50" s="47" t="s">
        <v>926</v>
      </c>
      <c r="C50" s="54" t="s">
        <v>927</v>
      </c>
      <c r="D50" s="223">
        <v>2012.08</v>
      </c>
      <c r="E50" s="48" t="s">
        <v>229</v>
      </c>
      <c r="F50" s="49">
        <v>745</v>
      </c>
      <c r="G50" s="49">
        <v>1411</v>
      </c>
      <c r="H50" s="50" t="s">
        <v>851</v>
      </c>
      <c r="I50" s="51" t="s">
        <v>53</v>
      </c>
    </row>
    <row r="51" spans="1:11" ht="33" customHeight="1" x14ac:dyDescent="0.2">
      <c r="A51" s="228">
        <f t="shared" si="2"/>
        <v>43</v>
      </c>
      <c r="B51" s="47" t="s">
        <v>928</v>
      </c>
      <c r="C51" s="54" t="s">
        <v>917</v>
      </c>
      <c r="D51" s="223">
        <v>2013.11</v>
      </c>
      <c r="E51" s="48" t="s">
        <v>133</v>
      </c>
      <c r="F51" s="49">
        <v>579</v>
      </c>
      <c r="G51" s="49">
        <v>592</v>
      </c>
      <c r="H51" s="50" t="s">
        <v>851</v>
      </c>
      <c r="I51" s="51" t="s">
        <v>53</v>
      </c>
    </row>
    <row r="52" spans="1:11" s="5" customFormat="1" ht="33" customHeight="1" x14ac:dyDescent="0.2">
      <c r="A52" s="228">
        <f t="shared" si="2"/>
        <v>44</v>
      </c>
      <c r="B52" s="47" t="s">
        <v>929</v>
      </c>
      <c r="C52" s="54" t="s">
        <v>930</v>
      </c>
      <c r="D52" s="223">
        <v>2013.12</v>
      </c>
      <c r="E52" s="48" t="s">
        <v>126</v>
      </c>
      <c r="F52" s="49">
        <v>1260</v>
      </c>
      <c r="G52" s="49">
        <v>2734</v>
      </c>
      <c r="H52" s="50" t="s">
        <v>931</v>
      </c>
      <c r="I52" s="51" t="s">
        <v>53</v>
      </c>
      <c r="J52" s="27"/>
      <c r="K52" s="231"/>
    </row>
    <row r="53" spans="1:11" s="5" customFormat="1" ht="33" customHeight="1" x14ac:dyDescent="0.2">
      <c r="A53" s="228">
        <f t="shared" si="2"/>
        <v>45</v>
      </c>
      <c r="B53" s="47" t="s">
        <v>932</v>
      </c>
      <c r="C53" s="54" t="s">
        <v>920</v>
      </c>
      <c r="D53" s="224">
        <v>2013.12</v>
      </c>
      <c r="E53" s="135" t="s">
        <v>498</v>
      </c>
      <c r="F53" s="136">
        <v>1108</v>
      </c>
      <c r="G53" s="49">
        <v>2537</v>
      </c>
      <c r="H53" s="50" t="s">
        <v>933</v>
      </c>
      <c r="I53" s="51" t="s">
        <v>53</v>
      </c>
      <c r="J53" s="45"/>
      <c r="K53" s="231"/>
    </row>
    <row r="54" spans="1:11" s="5" customFormat="1" ht="33" customHeight="1" x14ac:dyDescent="0.2">
      <c r="A54" s="228">
        <f t="shared" si="2"/>
        <v>46</v>
      </c>
      <c r="B54" s="54" t="s">
        <v>934</v>
      </c>
      <c r="C54" s="54" t="s">
        <v>915</v>
      </c>
      <c r="D54" s="224">
        <v>2014.02</v>
      </c>
      <c r="E54" s="135" t="s">
        <v>320</v>
      </c>
      <c r="F54" s="136">
        <v>1940</v>
      </c>
      <c r="G54" s="49">
        <v>3727</v>
      </c>
      <c r="H54" s="50" t="s">
        <v>935</v>
      </c>
      <c r="I54" s="51" t="s">
        <v>53</v>
      </c>
      <c r="J54" s="45"/>
      <c r="K54" s="231"/>
    </row>
    <row r="55" spans="1:11" s="5" customFormat="1" ht="33" customHeight="1" x14ac:dyDescent="0.2">
      <c r="A55" s="228">
        <f t="shared" si="2"/>
        <v>47</v>
      </c>
      <c r="B55" s="54" t="s">
        <v>936</v>
      </c>
      <c r="C55" s="54" t="s">
        <v>924</v>
      </c>
      <c r="D55" s="224">
        <v>2014.02</v>
      </c>
      <c r="E55" s="135" t="s">
        <v>321</v>
      </c>
      <c r="F55" s="136">
        <v>1733</v>
      </c>
      <c r="G55" s="49">
        <v>3455</v>
      </c>
      <c r="H55" s="50" t="s">
        <v>858</v>
      </c>
      <c r="I55" s="51" t="s">
        <v>53</v>
      </c>
      <c r="J55" s="45"/>
      <c r="K55" s="231"/>
    </row>
    <row r="56" spans="1:11" s="5" customFormat="1" ht="33" customHeight="1" x14ac:dyDescent="0.2">
      <c r="A56" s="228">
        <f t="shared" si="2"/>
        <v>48</v>
      </c>
      <c r="B56" s="54" t="s">
        <v>937</v>
      </c>
      <c r="C56" s="54" t="s">
        <v>922</v>
      </c>
      <c r="D56" s="224">
        <v>2014.03</v>
      </c>
      <c r="E56" s="135" t="s">
        <v>151</v>
      </c>
      <c r="F56" s="136">
        <v>260</v>
      </c>
      <c r="G56" s="49">
        <v>636</v>
      </c>
      <c r="H56" s="50" t="s">
        <v>855</v>
      </c>
      <c r="I56" s="51" t="s">
        <v>53</v>
      </c>
      <c r="J56" s="27" t="s">
        <v>914</v>
      </c>
      <c r="K56" s="231"/>
    </row>
    <row r="57" spans="1:11" s="5" customFormat="1" ht="33" customHeight="1" x14ac:dyDescent="0.2">
      <c r="A57" s="228">
        <f t="shared" si="2"/>
        <v>49</v>
      </c>
      <c r="B57" s="54" t="s">
        <v>938</v>
      </c>
      <c r="C57" s="54" t="s">
        <v>924</v>
      </c>
      <c r="D57" s="224">
        <v>2014.06</v>
      </c>
      <c r="E57" s="135" t="s">
        <v>135</v>
      </c>
      <c r="F57" s="136">
        <v>1459</v>
      </c>
      <c r="G57" s="49">
        <v>2738</v>
      </c>
      <c r="H57" s="50" t="s">
        <v>939</v>
      </c>
      <c r="I57" s="51" t="s">
        <v>53</v>
      </c>
      <c r="J57" s="45"/>
      <c r="K57" s="231"/>
    </row>
    <row r="58" spans="1:11" s="5" customFormat="1" ht="33" customHeight="1" x14ac:dyDescent="0.2">
      <c r="A58" s="228">
        <f t="shared" si="2"/>
        <v>50</v>
      </c>
      <c r="B58" s="54" t="s">
        <v>940</v>
      </c>
      <c r="C58" s="54" t="s">
        <v>915</v>
      </c>
      <c r="D58" s="224">
        <v>2014.06</v>
      </c>
      <c r="E58" s="135" t="s">
        <v>135</v>
      </c>
      <c r="F58" s="136">
        <v>1809</v>
      </c>
      <c r="G58" s="49">
        <v>3617</v>
      </c>
      <c r="H58" s="50" t="s">
        <v>941</v>
      </c>
      <c r="I58" s="51" t="s">
        <v>53</v>
      </c>
      <c r="J58" s="45"/>
      <c r="K58" s="231"/>
    </row>
    <row r="59" spans="1:11" s="5" customFormat="1" ht="33" customHeight="1" x14ac:dyDescent="0.2">
      <c r="A59" s="228">
        <f t="shared" si="2"/>
        <v>51</v>
      </c>
      <c r="B59" s="54" t="s">
        <v>942</v>
      </c>
      <c r="C59" s="54" t="s">
        <v>920</v>
      </c>
      <c r="D59" s="224">
        <v>2014.07</v>
      </c>
      <c r="E59" s="135" t="s">
        <v>133</v>
      </c>
      <c r="F59" s="136">
        <v>2406</v>
      </c>
      <c r="G59" s="49">
        <v>4962</v>
      </c>
      <c r="H59" s="50" t="s">
        <v>904</v>
      </c>
      <c r="I59" s="51" t="s">
        <v>53</v>
      </c>
      <c r="J59" s="45"/>
      <c r="K59" s="231"/>
    </row>
    <row r="60" spans="1:11" s="5" customFormat="1" ht="33" customHeight="1" x14ac:dyDescent="0.2">
      <c r="A60" s="228">
        <f t="shared" si="2"/>
        <v>52</v>
      </c>
      <c r="B60" s="47" t="s">
        <v>943</v>
      </c>
      <c r="C60" s="47" t="s">
        <v>920</v>
      </c>
      <c r="D60" s="224">
        <v>2014.09</v>
      </c>
      <c r="E60" s="48" t="s">
        <v>180</v>
      </c>
      <c r="F60" s="49">
        <v>1144</v>
      </c>
      <c r="G60" s="49">
        <v>2060</v>
      </c>
      <c r="H60" s="50" t="s">
        <v>944</v>
      </c>
      <c r="I60" s="51" t="s">
        <v>53</v>
      </c>
      <c r="J60" s="27"/>
      <c r="K60" s="231"/>
    </row>
    <row r="61" spans="1:11" s="5" customFormat="1" ht="33" customHeight="1" x14ac:dyDescent="0.2">
      <c r="A61" s="228">
        <f t="shared" si="2"/>
        <v>53</v>
      </c>
      <c r="B61" s="47" t="s">
        <v>945</v>
      </c>
      <c r="C61" s="47" t="s">
        <v>924</v>
      </c>
      <c r="D61" s="224">
        <v>2014.09</v>
      </c>
      <c r="E61" s="48" t="s">
        <v>290</v>
      </c>
      <c r="F61" s="49">
        <v>1543</v>
      </c>
      <c r="G61" s="49">
        <v>3077</v>
      </c>
      <c r="H61" s="50" t="s">
        <v>851</v>
      </c>
      <c r="I61" s="51" t="s">
        <v>53</v>
      </c>
      <c r="J61" s="27"/>
      <c r="K61" s="231"/>
    </row>
    <row r="62" spans="1:11" s="5" customFormat="1" ht="33" customHeight="1" x14ac:dyDescent="0.2">
      <c r="A62" s="228">
        <f t="shared" si="2"/>
        <v>54</v>
      </c>
      <c r="B62" s="47" t="s">
        <v>946</v>
      </c>
      <c r="C62" s="47" t="s">
        <v>947</v>
      </c>
      <c r="D62" s="224">
        <v>2014.11</v>
      </c>
      <c r="E62" s="48" t="s">
        <v>307</v>
      </c>
      <c r="F62" s="49">
        <v>1161</v>
      </c>
      <c r="G62" s="49">
        <v>1932</v>
      </c>
      <c r="H62" s="50" t="s">
        <v>941</v>
      </c>
      <c r="I62" s="51" t="s">
        <v>53</v>
      </c>
      <c r="J62" s="27"/>
      <c r="K62" s="231"/>
    </row>
    <row r="63" spans="1:11" s="5" customFormat="1" ht="33" customHeight="1" x14ac:dyDescent="0.2">
      <c r="A63" s="228">
        <f t="shared" si="2"/>
        <v>55</v>
      </c>
      <c r="B63" s="47" t="s">
        <v>948</v>
      </c>
      <c r="C63" s="47" t="s">
        <v>949</v>
      </c>
      <c r="D63" s="224">
        <v>2014.12</v>
      </c>
      <c r="E63" s="48" t="s">
        <v>233</v>
      </c>
      <c r="F63" s="49">
        <v>1411</v>
      </c>
      <c r="G63" s="49">
        <v>2291</v>
      </c>
      <c r="H63" s="50" t="s">
        <v>851</v>
      </c>
      <c r="I63" s="51" t="s">
        <v>53</v>
      </c>
      <c r="J63" s="27"/>
      <c r="K63" s="231"/>
    </row>
    <row r="64" spans="1:11" s="5" customFormat="1" ht="33" customHeight="1" x14ac:dyDescent="0.2">
      <c r="A64" s="228">
        <f t="shared" si="2"/>
        <v>56</v>
      </c>
      <c r="B64" s="47" t="s">
        <v>950</v>
      </c>
      <c r="C64" s="47" t="s">
        <v>922</v>
      </c>
      <c r="D64" s="224">
        <v>2014.12</v>
      </c>
      <c r="E64" s="48" t="s">
        <v>308</v>
      </c>
      <c r="F64" s="49">
        <v>1036</v>
      </c>
      <c r="G64" s="49">
        <v>2503</v>
      </c>
      <c r="H64" s="50" t="s">
        <v>951</v>
      </c>
      <c r="I64" s="51" t="s">
        <v>53</v>
      </c>
      <c r="J64" s="27"/>
      <c r="K64" s="231"/>
    </row>
    <row r="65" spans="1:11" s="5" customFormat="1" ht="33" customHeight="1" x14ac:dyDescent="0.2">
      <c r="A65" s="228">
        <f t="shared" si="2"/>
        <v>57</v>
      </c>
      <c r="B65" s="47" t="s">
        <v>952</v>
      </c>
      <c r="C65" s="47" t="s">
        <v>953</v>
      </c>
      <c r="D65" s="224">
        <v>2014.12</v>
      </c>
      <c r="E65" s="48" t="s">
        <v>133</v>
      </c>
      <c r="F65" s="49">
        <v>1931</v>
      </c>
      <c r="G65" s="49">
        <v>3481</v>
      </c>
      <c r="H65" s="50" t="s">
        <v>939</v>
      </c>
      <c r="I65" s="51" t="s">
        <v>53</v>
      </c>
      <c r="J65" s="27"/>
      <c r="K65" s="231"/>
    </row>
    <row r="66" spans="1:11" s="5" customFormat="1" ht="33" customHeight="1" x14ac:dyDescent="0.2">
      <c r="A66" s="228">
        <f t="shared" si="2"/>
        <v>58</v>
      </c>
      <c r="B66" s="54" t="s">
        <v>954</v>
      </c>
      <c r="C66" s="54" t="s">
        <v>920</v>
      </c>
      <c r="D66" s="224">
        <v>2015.03</v>
      </c>
      <c r="E66" s="55" t="s">
        <v>181</v>
      </c>
      <c r="F66" s="56">
        <v>1244</v>
      </c>
      <c r="G66" s="56">
        <v>2394</v>
      </c>
      <c r="H66" s="57" t="s">
        <v>855</v>
      </c>
      <c r="I66" s="58" t="s">
        <v>53</v>
      </c>
      <c r="J66" s="46"/>
      <c r="K66" s="231"/>
    </row>
    <row r="67" spans="1:11" s="5" customFormat="1" ht="33" customHeight="1" x14ac:dyDescent="0.2">
      <c r="A67" s="228">
        <f t="shared" si="2"/>
        <v>59</v>
      </c>
      <c r="B67" s="54" t="s">
        <v>955</v>
      </c>
      <c r="C67" s="54" t="s">
        <v>956</v>
      </c>
      <c r="D67" s="224">
        <v>2015.06</v>
      </c>
      <c r="E67" s="55" t="s">
        <v>180</v>
      </c>
      <c r="F67" s="56">
        <v>605</v>
      </c>
      <c r="G67" s="56">
        <v>1152</v>
      </c>
      <c r="H67" s="57" t="s">
        <v>951</v>
      </c>
      <c r="I67" s="58" t="s">
        <v>53</v>
      </c>
      <c r="J67" s="46"/>
      <c r="K67" s="231"/>
    </row>
    <row r="68" spans="1:11" ht="33" customHeight="1" x14ac:dyDescent="0.2">
      <c r="A68" s="228">
        <f t="shared" si="2"/>
        <v>60</v>
      </c>
      <c r="B68" s="54" t="s">
        <v>957</v>
      </c>
      <c r="C68" s="54" t="s">
        <v>958</v>
      </c>
      <c r="D68" s="224">
        <v>2015.06</v>
      </c>
      <c r="E68" s="55" t="s">
        <v>180</v>
      </c>
      <c r="F68" s="56">
        <v>464</v>
      </c>
      <c r="G68" s="56">
        <v>1183</v>
      </c>
      <c r="H68" s="57" t="s">
        <v>944</v>
      </c>
      <c r="I68" s="58" t="s">
        <v>53</v>
      </c>
      <c r="J68" s="46"/>
    </row>
    <row r="69" spans="1:11" ht="33" customHeight="1" x14ac:dyDescent="0.2">
      <c r="A69" s="228">
        <f t="shared" si="2"/>
        <v>61</v>
      </c>
      <c r="B69" s="54" t="s">
        <v>959</v>
      </c>
      <c r="C69" s="54" t="s">
        <v>927</v>
      </c>
      <c r="D69" s="224">
        <v>2015.06</v>
      </c>
      <c r="E69" s="55" t="s">
        <v>275</v>
      </c>
      <c r="F69" s="56">
        <v>2076</v>
      </c>
      <c r="G69" s="56">
        <v>4012</v>
      </c>
      <c r="H69" s="57" t="s">
        <v>960</v>
      </c>
      <c r="I69" s="58" t="s">
        <v>53</v>
      </c>
      <c r="J69" s="46"/>
    </row>
    <row r="70" spans="1:11" ht="33" customHeight="1" x14ac:dyDescent="0.2">
      <c r="A70" s="228">
        <f t="shared" si="2"/>
        <v>62</v>
      </c>
      <c r="B70" s="54" t="s">
        <v>961</v>
      </c>
      <c r="C70" s="54" t="s">
        <v>962</v>
      </c>
      <c r="D70" s="224">
        <v>2015.07</v>
      </c>
      <c r="E70" s="55" t="s">
        <v>279</v>
      </c>
      <c r="F70" s="56">
        <v>1526</v>
      </c>
      <c r="G70" s="56">
        <v>3056</v>
      </c>
      <c r="H70" s="57" t="s">
        <v>931</v>
      </c>
      <c r="I70" s="58" t="s">
        <v>53</v>
      </c>
      <c r="J70" s="46"/>
    </row>
    <row r="71" spans="1:11" ht="33" customHeight="1" x14ac:dyDescent="0.2">
      <c r="A71" s="228">
        <f t="shared" si="2"/>
        <v>63</v>
      </c>
      <c r="B71" s="54" t="s">
        <v>963</v>
      </c>
      <c r="C71" s="54" t="s">
        <v>927</v>
      </c>
      <c r="D71" s="224">
        <v>2015.08</v>
      </c>
      <c r="E71" s="55" t="s">
        <v>151</v>
      </c>
      <c r="F71" s="56">
        <v>1519</v>
      </c>
      <c r="G71" s="56">
        <v>3546</v>
      </c>
      <c r="H71" s="57" t="s">
        <v>964</v>
      </c>
      <c r="I71" s="58" t="s">
        <v>53</v>
      </c>
      <c r="J71" s="46"/>
    </row>
    <row r="72" spans="1:11" ht="33" customHeight="1" x14ac:dyDescent="0.2">
      <c r="A72" s="228">
        <f t="shared" si="2"/>
        <v>64</v>
      </c>
      <c r="B72" s="54" t="s">
        <v>965</v>
      </c>
      <c r="C72" s="54" t="s">
        <v>927</v>
      </c>
      <c r="D72" s="224">
        <v>2015.09</v>
      </c>
      <c r="E72" s="55" t="s">
        <v>232</v>
      </c>
      <c r="F72" s="56">
        <v>245</v>
      </c>
      <c r="G72" s="56">
        <v>472</v>
      </c>
      <c r="H72" s="57" t="s">
        <v>944</v>
      </c>
      <c r="I72" s="58" t="s">
        <v>53</v>
      </c>
      <c r="J72" s="46"/>
    </row>
    <row r="73" spans="1:11" ht="33" customHeight="1" x14ac:dyDescent="0.2">
      <c r="A73" s="228">
        <f t="shared" si="2"/>
        <v>65</v>
      </c>
      <c r="B73" s="54" t="s">
        <v>966</v>
      </c>
      <c r="C73" s="54" t="s">
        <v>924</v>
      </c>
      <c r="D73" s="224">
        <v>2015.09</v>
      </c>
      <c r="E73" s="55" t="s">
        <v>84</v>
      </c>
      <c r="F73" s="56">
        <v>1724</v>
      </c>
      <c r="G73" s="56">
        <v>1468</v>
      </c>
      <c r="H73" s="57" t="s">
        <v>944</v>
      </c>
      <c r="I73" s="58" t="s">
        <v>53</v>
      </c>
      <c r="J73" s="46"/>
    </row>
    <row r="74" spans="1:11" ht="33" customHeight="1" x14ac:dyDescent="0.2">
      <c r="A74" s="228">
        <f t="shared" si="2"/>
        <v>66</v>
      </c>
      <c r="B74" s="54" t="s">
        <v>967</v>
      </c>
      <c r="C74" s="54" t="s">
        <v>922</v>
      </c>
      <c r="D74" s="224">
        <v>2015.11</v>
      </c>
      <c r="E74" s="55" t="s">
        <v>180</v>
      </c>
      <c r="F74" s="56">
        <v>437</v>
      </c>
      <c r="G74" s="56">
        <v>753</v>
      </c>
      <c r="H74" s="57" t="s">
        <v>855</v>
      </c>
      <c r="I74" s="58" t="s">
        <v>53</v>
      </c>
      <c r="J74" s="46"/>
    </row>
    <row r="75" spans="1:11" ht="33" customHeight="1" x14ac:dyDescent="0.2">
      <c r="A75" s="228">
        <f t="shared" si="2"/>
        <v>67</v>
      </c>
      <c r="B75" s="54" t="s">
        <v>968</v>
      </c>
      <c r="C75" s="54" t="s">
        <v>927</v>
      </c>
      <c r="D75" s="224">
        <v>2015.12</v>
      </c>
      <c r="E75" s="55" t="s">
        <v>150</v>
      </c>
      <c r="F75" s="56">
        <v>1437</v>
      </c>
      <c r="G75" s="56">
        <v>2395</v>
      </c>
      <c r="H75" s="57" t="s">
        <v>935</v>
      </c>
      <c r="I75" s="58" t="s">
        <v>53</v>
      </c>
      <c r="J75" s="46"/>
    </row>
    <row r="76" spans="1:11" ht="33" customHeight="1" x14ac:dyDescent="0.2">
      <c r="A76" s="228">
        <f t="shared" si="2"/>
        <v>68</v>
      </c>
      <c r="B76" s="41" t="s">
        <v>969</v>
      </c>
      <c r="C76" s="41" t="s">
        <v>927</v>
      </c>
      <c r="D76" s="232">
        <v>2015.12</v>
      </c>
      <c r="E76" s="164" t="s">
        <v>192</v>
      </c>
      <c r="F76" s="108">
        <v>1932</v>
      </c>
      <c r="G76" s="108">
        <v>3200</v>
      </c>
      <c r="H76" s="195" t="s">
        <v>935</v>
      </c>
      <c r="I76" s="196" t="s">
        <v>53</v>
      </c>
      <c r="J76" s="46"/>
    </row>
    <row r="77" spans="1:11" ht="33" customHeight="1" x14ac:dyDescent="0.2">
      <c r="A77" s="228">
        <f t="shared" si="2"/>
        <v>69</v>
      </c>
      <c r="B77" s="28" t="s">
        <v>970</v>
      </c>
      <c r="C77" s="28" t="s">
        <v>971</v>
      </c>
      <c r="D77" s="233">
        <v>2016.03</v>
      </c>
      <c r="E77" s="30" t="s">
        <v>254</v>
      </c>
      <c r="F77" s="31">
        <v>824</v>
      </c>
      <c r="G77" s="31">
        <v>1524</v>
      </c>
      <c r="H77" s="32" t="s">
        <v>972</v>
      </c>
      <c r="I77" s="33" t="s">
        <v>53</v>
      </c>
      <c r="J77" s="46"/>
    </row>
    <row r="78" spans="1:11" ht="33" customHeight="1" x14ac:dyDescent="0.2">
      <c r="A78" s="228">
        <f t="shared" si="2"/>
        <v>70</v>
      </c>
      <c r="B78" s="28" t="s">
        <v>973</v>
      </c>
      <c r="C78" s="54" t="s">
        <v>927</v>
      </c>
      <c r="D78" s="233">
        <v>2016.05</v>
      </c>
      <c r="E78" s="30" t="s">
        <v>180</v>
      </c>
      <c r="F78" s="31">
        <v>611</v>
      </c>
      <c r="G78" s="31">
        <v>1007</v>
      </c>
      <c r="H78" s="32" t="s">
        <v>944</v>
      </c>
      <c r="I78" s="33" t="s">
        <v>53</v>
      </c>
      <c r="J78" s="46"/>
    </row>
    <row r="79" spans="1:11" ht="33" customHeight="1" x14ac:dyDescent="0.2">
      <c r="A79" s="228">
        <f t="shared" si="2"/>
        <v>71</v>
      </c>
      <c r="B79" s="28" t="s">
        <v>974</v>
      </c>
      <c r="C79" s="54" t="s">
        <v>927</v>
      </c>
      <c r="D79" s="233">
        <v>2016.05</v>
      </c>
      <c r="E79" s="30" t="s">
        <v>126</v>
      </c>
      <c r="F79" s="31">
        <v>1347</v>
      </c>
      <c r="G79" s="31">
        <v>2156</v>
      </c>
      <c r="H79" s="32" t="s">
        <v>855</v>
      </c>
      <c r="I79" s="33" t="s">
        <v>53</v>
      </c>
      <c r="J79" s="46"/>
    </row>
    <row r="80" spans="1:11" ht="33" customHeight="1" x14ac:dyDescent="0.2">
      <c r="A80" s="228">
        <f t="shared" si="2"/>
        <v>72</v>
      </c>
      <c r="B80" s="28" t="s">
        <v>975</v>
      </c>
      <c r="C80" s="28" t="s">
        <v>920</v>
      </c>
      <c r="D80" s="233">
        <v>2016.08</v>
      </c>
      <c r="E80" s="30" t="s">
        <v>221</v>
      </c>
      <c r="F80" s="31">
        <v>347</v>
      </c>
      <c r="G80" s="31">
        <v>645</v>
      </c>
      <c r="H80" s="32" t="s">
        <v>944</v>
      </c>
      <c r="I80" s="33" t="s">
        <v>53</v>
      </c>
      <c r="J80" s="45"/>
    </row>
    <row r="81" spans="1:238" ht="33" customHeight="1" x14ac:dyDescent="0.2">
      <c r="A81" s="228">
        <f t="shared" si="2"/>
        <v>73</v>
      </c>
      <c r="B81" s="28" t="s">
        <v>976</v>
      </c>
      <c r="C81" s="28" t="s">
        <v>930</v>
      </c>
      <c r="D81" s="233">
        <v>2016.08</v>
      </c>
      <c r="E81" s="30" t="s">
        <v>216</v>
      </c>
      <c r="F81" s="31">
        <v>1609</v>
      </c>
      <c r="G81" s="31">
        <v>2212</v>
      </c>
      <c r="H81" s="32" t="s">
        <v>855</v>
      </c>
      <c r="I81" s="33" t="s">
        <v>53</v>
      </c>
      <c r="J81" s="45"/>
    </row>
    <row r="82" spans="1:238" ht="33" customHeight="1" x14ac:dyDescent="0.2">
      <c r="A82" s="228">
        <f t="shared" si="2"/>
        <v>74</v>
      </c>
      <c r="B82" s="28" t="s">
        <v>977</v>
      </c>
      <c r="C82" s="54" t="s">
        <v>927</v>
      </c>
      <c r="D82" s="233">
        <v>2016.08</v>
      </c>
      <c r="E82" s="30" t="s">
        <v>222</v>
      </c>
      <c r="F82" s="31">
        <v>658</v>
      </c>
      <c r="G82" s="31">
        <v>1082</v>
      </c>
      <c r="H82" s="32" t="s">
        <v>855</v>
      </c>
      <c r="I82" s="33" t="s">
        <v>53</v>
      </c>
      <c r="J82" s="45"/>
    </row>
    <row r="83" spans="1:238" ht="33" customHeight="1" x14ac:dyDescent="0.2">
      <c r="A83" s="228">
        <f t="shared" si="2"/>
        <v>75</v>
      </c>
      <c r="B83" s="28" t="s">
        <v>978</v>
      </c>
      <c r="C83" s="28" t="s">
        <v>915</v>
      </c>
      <c r="D83" s="233">
        <v>2016.08</v>
      </c>
      <c r="E83" s="30" t="s">
        <v>133</v>
      </c>
      <c r="F83" s="31">
        <v>280</v>
      </c>
      <c r="G83" s="31">
        <v>298</v>
      </c>
      <c r="H83" s="32" t="s">
        <v>4</v>
      </c>
      <c r="I83" s="33" t="s">
        <v>53</v>
      </c>
      <c r="J83" s="46"/>
    </row>
    <row r="84" spans="1:238" ht="33" customHeight="1" x14ac:dyDescent="0.2">
      <c r="A84" s="228">
        <f t="shared" si="2"/>
        <v>76</v>
      </c>
      <c r="B84" s="28" t="s">
        <v>979</v>
      </c>
      <c r="C84" s="28" t="s">
        <v>927</v>
      </c>
      <c r="D84" s="233">
        <v>2016.08</v>
      </c>
      <c r="E84" s="30" t="s">
        <v>216</v>
      </c>
      <c r="F84" s="31">
        <v>1229</v>
      </c>
      <c r="G84" s="31">
        <v>2595</v>
      </c>
      <c r="H84" s="32" t="s">
        <v>42</v>
      </c>
      <c r="I84" s="33" t="s">
        <v>53</v>
      </c>
      <c r="J84" s="46"/>
    </row>
    <row r="85" spans="1:238" ht="33" customHeight="1" x14ac:dyDescent="0.2">
      <c r="A85" s="228">
        <f t="shared" si="2"/>
        <v>77</v>
      </c>
      <c r="B85" s="28" t="s">
        <v>980</v>
      </c>
      <c r="C85" s="28" t="s">
        <v>958</v>
      </c>
      <c r="D85" s="233" t="s">
        <v>981</v>
      </c>
      <c r="E85" s="30" t="s">
        <v>150</v>
      </c>
      <c r="F85" s="31">
        <v>1308</v>
      </c>
      <c r="G85" s="31">
        <v>2772</v>
      </c>
      <c r="H85" s="32" t="s">
        <v>42</v>
      </c>
      <c r="I85" s="33" t="s">
        <v>53</v>
      </c>
      <c r="J85" s="46"/>
    </row>
    <row r="86" spans="1:238" ht="33" customHeight="1" x14ac:dyDescent="0.2">
      <c r="A86" s="228">
        <f t="shared" si="2"/>
        <v>78</v>
      </c>
      <c r="B86" s="28" t="s">
        <v>982</v>
      </c>
      <c r="C86" s="28" t="s">
        <v>927</v>
      </c>
      <c r="D86" s="233" t="s">
        <v>981</v>
      </c>
      <c r="E86" s="30" t="s">
        <v>150</v>
      </c>
      <c r="F86" s="31">
        <v>214</v>
      </c>
      <c r="G86" s="31">
        <v>326</v>
      </c>
      <c r="H86" s="32" t="s">
        <v>42</v>
      </c>
      <c r="I86" s="33" t="s">
        <v>53</v>
      </c>
      <c r="J86" s="46"/>
    </row>
    <row r="87" spans="1:238" s="27" customFormat="1" ht="33" customHeight="1" x14ac:dyDescent="0.2">
      <c r="A87" s="228">
        <f t="shared" si="2"/>
        <v>79</v>
      </c>
      <c r="B87" s="28" t="s">
        <v>983</v>
      </c>
      <c r="C87" s="28" t="s">
        <v>920</v>
      </c>
      <c r="D87" s="233">
        <v>2016.12</v>
      </c>
      <c r="E87" s="30" t="s">
        <v>141</v>
      </c>
      <c r="F87" s="31">
        <v>201</v>
      </c>
      <c r="G87" s="31">
        <v>340</v>
      </c>
      <c r="H87" s="32" t="s">
        <v>42</v>
      </c>
      <c r="I87" s="64" t="s">
        <v>53</v>
      </c>
      <c r="J87" s="46"/>
      <c r="K87" s="1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</row>
    <row r="88" spans="1:238" s="27" customFormat="1" ht="33" customHeight="1" x14ac:dyDescent="0.2">
      <c r="A88" s="228">
        <f t="shared" si="2"/>
        <v>80</v>
      </c>
      <c r="B88" s="28" t="s">
        <v>984</v>
      </c>
      <c r="C88" s="28" t="s">
        <v>920</v>
      </c>
      <c r="D88" s="233">
        <v>2017.02</v>
      </c>
      <c r="E88" s="30" t="s">
        <v>144</v>
      </c>
      <c r="F88" s="77">
        <v>1116</v>
      </c>
      <c r="G88" s="31">
        <v>2605</v>
      </c>
      <c r="H88" s="65" t="s">
        <v>861</v>
      </c>
      <c r="I88" s="64" t="s">
        <v>53</v>
      </c>
      <c r="J88" s="46"/>
      <c r="K88" s="1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</row>
    <row r="89" spans="1:238" s="27" customFormat="1" ht="33" customHeight="1" x14ac:dyDescent="0.2">
      <c r="A89" s="228">
        <f t="shared" si="2"/>
        <v>81</v>
      </c>
      <c r="B89" s="28" t="s">
        <v>985</v>
      </c>
      <c r="C89" s="54" t="s">
        <v>958</v>
      </c>
      <c r="D89" s="233">
        <v>2017.02</v>
      </c>
      <c r="E89" s="30" t="s">
        <v>144</v>
      </c>
      <c r="F89" s="77">
        <v>1113</v>
      </c>
      <c r="G89" s="31">
        <v>2450</v>
      </c>
      <c r="H89" s="32" t="s">
        <v>4</v>
      </c>
      <c r="I89" s="64" t="s">
        <v>53</v>
      </c>
      <c r="J89" s="46"/>
      <c r="K89" s="1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</row>
    <row r="90" spans="1:238" s="27" customFormat="1" ht="33" customHeight="1" x14ac:dyDescent="0.2">
      <c r="A90" s="228">
        <f t="shared" si="2"/>
        <v>82</v>
      </c>
      <c r="B90" s="28" t="s">
        <v>986</v>
      </c>
      <c r="C90" s="28" t="s">
        <v>915</v>
      </c>
      <c r="D90" s="233">
        <v>2017.02</v>
      </c>
      <c r="E90" s="30" t="s">
        <v>144</v>
      </c>
      <c r="F90" s="77">
        <v>155</v>
      </c>
      <c r="G90" s="31">
        <v>340</v>
      </c>
      <c r="H90" s="65" t="s">
        <v>960</v>
      </c>
      <c r="I90" s="64" t="s">
        <v>53</v>
      </c>
      <c r="J90" s="46"/>
      <c r="K90" s="1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</row>
    <row r="91" spans="1:238" s="27" customFormat="1" ht="33" customHeight="1" x14ac:dyDescent="0.2">
      <c r="A91" s="228">
        <f t="shared" si="2"/>
        <v>83</v>
      </c>
      <c r="B91" s="28" t="s">
        <v>987</v>
      </c>
      <c r="C91" s="28" t="s">
        <v>922</v>
      </c>
      <c r="D91" s="233">
        <v>2017.03</v>
      </c>
      <c r="E91" s="30" t="s">
        <v>129</v>
      </c>
      <c r="F91" s="31">
        <v>405</v>
      </c>
      <c r="G91" s="31">
        <v>1022</v>
      </c>
      <c r="H91" s="65" t="s">
        <v>944</v>
      </c>
      <c r="I91" s="64" t="s">
        <v>53</v>
      </c>
      <c r="J91" s="46"/>
      <c r="K91" s="1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</row>
    <row r="92" spans="1:238" s="27" customFormat="1" ht="33" customHeight="1" x14ac:dyDescent="0.2">
      <c r="A92" s="228">
        <f t="shared" si="2"/>
        <v>84</v>
      </c>
      <c r="B92" s="28" t="s">
        <v>988</v>
      </c>
      <c r="C92" s="28" t="s">
        <v>953</v>
      </c>
      <c r="D92" s="233">
        <v>2017.03</v>
      </c>
      <c r="E92" s="30" t="s">
        <v>129</v>
      </c>
      <c r="F92" s="31">
        <v>1464</v>
      </c>
      <c r="G92" s="31">
        <v>5155</v>
      </c>
      <c r="H92" s="65" t="s">
        <v>989</v>
      </c>
      <c r="I92" s="64" t="s">
        <v>53</v>
      </c>
      <c r="J92" s="46"/>
      <c r="K92" s="1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</row>
    <row r="93" spans="1:238" s="27" customFormat="1" ht="33" customHeight="1" x14ac:dyDescent="0.2">
      <c r="A93" s="228">
        <f t="shared" si="2"/>
        <v>85</v>
      </c>
      <c r="B93" s="28" t="s">
        <v>990</v>
      </c>
      <c r="C93" s="28" t="s">
        <v>915</v>
      </c>
      <c r="D93" s="233">
        <v>2017.03</v>
      </c>
      <c r="E93" s="30" t="s">
        <v>160</v>
      </c>
      <c r="F93" s="31">
        <v>429</v>
      </c>
      <c r="G93" s="31">
        <v>849</v>
      </c>
      <c r="H93" s="65" t="s">
        <v>861</v>
      </c>
      <c r="I93" s="64" t="s">
        <v>53</v>
      </c>
      <c r="J93" s="46"/>
      <c r="K93" s="1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</row>
    <row r="94" spans="1:238" s="27" customFormat="1" ht="33" customHeight="1" x14ac:dyDescent="0.2">
      <c r="A94" s="228">
        <f t="shared" si="2"/>
        <v>86</v>
      </c>
      <c r="B94" s="28" t="s">
        <v>991</v>
      </c>
      <c r="C94" s="28" t="s">
        <v>992</v>
      </c>
      <c r="D94" s="233">
        <v>2017.05</v>
      </c>
      <c r="E94" s="30" t="s">
        <v>132</v>
      </c>
      <c r="F94" s="31">
        <v>545</v>
      </c>
      <c r="G94" s="31">
        <v>1079</v>
      </c>
      <c r="H94" s="32" t="s">
        <v>4</v>
      </c>
      <c r="I94" s="64" t="s">
        <v>53</v>
      </c>
      <c r="J94" s="46"/>
      <c r="K94" s="1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</row>
    <row r="95" spans="1:238" s="27" customFormat="1" ht="33" customHeight="1" x14ac:dyDescent="0.2">
      <c r="A95" s="228">
        <f t="shared" si="2"/>
        <v>87</v>
      </c>
      <c r="B95" s="79" t="s">
        <v>993</v>
      </c>
      <c r="C95" s="28" t="s">
        <v>915</v>
      </c>
      <c r="D95" s="233">
        <v>2017.07</v>
      </c>
      <c r="E95" s="30" t="s">
        <v>102</v>
      </c>
      <c r="F95" s="31">
        <v>841</v>
      </c>
      <c r="G95" s="31">
        <v>1898</v>
      </c>
      <c r="H95" s="32" t="s">
        <v>4</v>
      </c>
      <c r="I95" s="33" t="s">
        <v>53</v>
      </c>
      <c r="J95" s="46"/>
      <c r="K95" s="1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</row>
    <row r="96" spans="1:238" s="27" customFormat="1" ht="33" customHeight="1" x14ac:dyDescent="0.2">
      <c r="A96" s="228">
        <f t="shared" si="2"/>
        <v>88</v>
      </c>
      <c r="B96" s="79" t="s">
        <v>994</v>
      </c>
      <c r="C96" s="28" t="s">
        <v>915</v>
      </c>
      <c r="D96" s="233">
        <v>2017.07</v>
      </c>
      <c r="E96" s="30" t="s">
        <v>92</v>
      </c>
      <c r="F96" s="31">
        <v>1731</v>
      </c>
      <c r="G96" s="31">
        <v>4849</v>
      </c>
      <c r="H96" s="32" t="s">
        <v>4</v>
      </c>
      <c r="I96" s="33" t="s">
        <v>53</v>
      </c>
      <c r="J96" s="46"/>
      <c r="K96" s="1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</row>
    <row r="97" spans="1:238" s="27" customFormat="1" ht="33" customHeight="1" x14ac:dyDescent="0.2">
      <c r="A97" s="228">
        <f t="shared" si="2"/>
        <v>89</v>
      </c>
      <c r="B97" s="79" t="s">
        <v>995</v>
      </c>
      <c r="C97" s="54" t="s">
        <v>996</v>
      </c>
      <c r="D97" s="233">
        <v>2017.08</v>
      </c>
      <c r="E97" s="30" t="s">
        <v>84</v>
      </c>
      <c r="F97" s="31">
        <v>381</v>
      </c>
      <c r="G97" s="31">
        <v>341</v>
      </c>
      <c r="H97" s="32" t="s">
        <v>2</v>
      </c>
      <c r="I97" s="33" t="s">
        <v>53</v>
      </c>
      <c r="J97" s="46"/>
      <c r="K97" s="1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</row>
    <row r="98" spans="1:238" s="27" customFormat="1" ht="33" customHeight="1" x14ac:dyDescent="0.2">
      <c r="A98" s="228">
        <f t="shared" si="2"/>
        <v>90</v>
      </c>
      <c r="B98" s="79" t="s">
        <v>997</v>
      </c>
      <c r="C98" s="28" t="s">
        <v>927</v>
      </c>
      <c r="D98" s="233">
        <v>2017.09</v>
      </c>
      <c r="E98" s="30" t="s">
        <v>998</v>
      </c>
      <c r="F98" s="31">
        <v>2149</v>
      </c>
      <c r="G98" s="31">
        <v>4142</v>
      </c>
      <c r="H98" s="32" t="s">
        <v>2</v>
      </c>
      <c r="I98" s="33" t="s">
        <v>53</v>
      </c>
      <c r="J98" s="46"/>
      <c r="K98" s="1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</row>
    <row r="99" spans="1:238" s="27" customFormat="1" ht="33" customHeight="1" x14ac:dyDescent="0.2">
      <c r="A99" s="228">
        <f t="shared" si="2"/>
        <v>91</v>
      </c>
      <c r="B99" s="79" t="s">
        <v>995</v>
      </c>
      <c r="C99" s="28" t="s">
        <v>953</v>
      </c>
      <c r="D99" s="233" t="s">
        <v>999</v>
      </c>
      <c r="E99" s="30" t="s">
        <v>84</v>
      </c>
      <c r="F99" s="31">
        <v>180</v>
      </c>
      <c r="G99" s="31">
        <v>1971</v>
      </c>
      <c r="H99" s="32" t="s">
        <v>2</v>
      </c>
      <c r="I99" s="33" t="s">
        <v>53</v>
      </c>
      <c r="J99" s="46"/>
      <c r="K99" s="1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</row>
    <row r="100" spans="1:238" s="27" customFormat="1" ht="33" customHeight="1" x14ac:dyDescent="0.2">
      <c r="A100" s="228">
        <f t="shared" si="2"/>
        <v>92</v>
      </c>
      <c r="B100" s="79" t="s">
        <v>1000</v>
      </c>
      <c r="C100" s="28" t="s">
        <v>992</v>
      </c>
      <c r="D100" s="233">
        <v>2017.11</v>
      </c>
      <c r="E100" s="30" t="s">
        <v>405</v>
      </c>
      <c r="F100" s="31">
        <v>2049</v>
      </c>
      <c r="G100" s="31">
        <v>4815</v>
      </c>
      <c r="H100" s="32" t="s">
        <v>42</v>
      </c>
      <c r="I100" s="33" t="s">
        <v>53</v>
      </c>
      <c r="J100" s="46"/>
      <c r="K100" s="1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</row>
    <row r="101" spans="1:238" s="27" customFormat="1" ht="33" customHeight="1" x14ac:dyDescent="0.2">
      <c r="A101" s="228">
        <f t="shared" si="2"/>
        <v>93</v>
      </c>
      <c r="B101" s="79" t="s">
        <v>1001</v>
      </c>
      <c r="C101" s="28" t="s">
        <v>992</v>
      </c>
      <c r="D101" s="233">
        <v>2017.12</v>
      </c>
      <c r="E101" s="80" t="s">
        <v>1002</v>
      </c>
      <c r="F101" s="31">
        <v>542</v>
      </c>
      <c r="G101" s="31">
        <v>1482</v>
      </c>
      <c r="H101" s="32" t="s">
        <v>4</v>
      </c>
      <c r="I101" s="33" t="s">
        <v>53</v>
      </c>
      <c r="J101" s="46"/>
      <c r="K101" s="1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</row>
    <row r="102" spans="1:238" s="27" customFormat="1" ht="33" customHeight="1" x14ac:dyDescent="0.2">
      <c r="A102" s="228">
        <f t="shared" si="2"/>
        <v>94</v>
      </c>
      <c r="B102" s="79" t="s">
        <v>1003</v>
      </c>
      <c r="C102" s="54" t="s">
        <v>920</v>
      </c>
      <c r="D102" s="233">
        <v>2017.12</v>
      </c>
      <c r="E102" s="80" t="s">
        <v>1004</v>
      </c>
      <c r="F102" s="31">
        <v>1384</v>
      </c>
      <c r="G102" s="31">
        <v>3239</v>
      </c>
      <c r="H102" s="32" t="s">
        <v>861</v>
      </c>
      <c r="I102" s="33" t="s">
        <v>53</v>
      </c>
      <c r="J102" s="46"/>
      <c r="K102" s="1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</row>
    <row r="103" spans="1:238" ht="33" customHeight="1" x14ac:dyDescent="0.2">
      <c r="A103" s="228">
        <f t="shared" si="2"/>
        <v>95</v>
      </c>
      <c r="B103" s="79" t="s">
        <v>1005</v>
      </c>
      <c r="C103" s="28" t="s">
        <v>992</v>
      </c>
      <c r="D103" s="233">
        <v>2017.12</v>
      </c>
      <c r="E103" s="80" t="s">
        <v>1006</v>
      </c>
      <c r="F103" s="31">
        <v>739</v>
      </c>
      <c r="G103" s="31">
        <v>1159</v>
      </c>
      <c r="H103" s="32" t="s">
        <v>972</v>
      </c>
      <c r="I103" s="33" t="s">
        <v>53</v>
      </c>
      <c r="J103" s="46"/>
    </row>
    <row r="104" spans="1:238" ht="33" customHeight="1" x14ac:dyDescent="0.2">
      <c r="A104" s="228">
        <f t="shared" si="2"/>
        <v>96</v>
      </c>
      <c r="B104" s="28" t="s">
        <v>1007</v>
      </c>
      <c r="C104" s="28" t="s">
        <v>992</v>
      </c>
      <c r="D104" s="233">
        <v>2018.04</v>
      </c>
      <c r="E104" s="112" t="s">
        <v>543</v>
      </c>
      <c r="F104" s="31">
        <v>5878</v>
      </c>
      <c r="G104" s="31">
        <v>12043</v>
      </c>
      <c r="H104" s="32" t="s">
        <v>939</v>
      </c>
      <c r="I104" s="33" t="s">
        <v>1008</v>
      </c>
      <c r="J104" s="46"/>
    </row>
    <row r="105" spans="1:238" ht="33" customHeight="1" x14ac:dyDescent="0.2">
      <c r="A105" s="228">
        <f t="shared" si="2"/>
        <v>97</v>
      </c>
      <c r="B105" s="79" t="s">
        <v>1009</v>
      </c>
      <c r="C105" s="28" t="s">
        <v>915</v>
      </c>
      <c r="D105" s="233">
        <v>2018.05</v>
      </c>
      <c r="E105" s="30" t="s">
        <v>549</v>
      </c>
      <c r="F105" s="31">
        <v>2469</v>
      </c>
      <c r="G105" s="31">
        <v>4999</v>
      </c>
      <c r="H105" s="32" t="s">
        <v>2</v>
      </c>
      <c r="I105" s="33" t="s">
        <v>1010</v>
      </c>
      <c r="J105" s="46"/>
    </row>
    <row r="106" spans="1:238" ht="33" customHeight="1" x14ac:dyDescent="0.2">
      <c r="A106" s="228">
        <f t="shared" si="2"/>
        <v>98</v>
      </c>
      <c r="B106" s="79" t="s">
        <v>1011</v>
      </c>
      <c r="C106" s="28" t="s">
        <v>915</v>
      </c>
      <c r="D106" s="233">
        <v>2018.05</v>
      </c>
      <c r="E106" s="30" t="s">
        <v>1012</v>
      </c>
      <c r="F106" s="31">
        <v>525</v>
      </c>
      <c r="G106" s="31">
        <v>940</v>
      </c>
      <c r="H106" s="32" t="s">
        <v>2</v>
      </c>
      <c r="I106" s="33" t="s">
        <v>1008</v>
      </c>
      <c r="J106" s="46"/>
    </row>
    <row r="107" spans="1:238" ht="33" customHeight="1" x14ac:dyDescent="0.2">
      <c r="A107" s="228">
        <f t="shared" si="2"/>
        <v>99</v>
      </c>
      <c r="B107" s="79" t="s">
        <v>1013</v>
      </c>
      <c r="C107" s="28" t="s">
        <v>958</v>
      </c>
      <c r="D107" s="233">
        <v>2018.06</v>
      </c>
      <c r="E107" s="30" t="s">
        <v>401</v>
      </c>
      <c r="F107" s="31">
        <v>1788</v>
      </c>
      <c r="G107" s="31">
        <v>3954</v>
      </c>
      <c r="H107" s="32" t="s">
        <v>42</v>
      </c>
      <c r="I107" s="33" t="s">
        <v>1008</v>
      </c>
      <c r="J107" s="46"/>
    </row>
    <row r="108" spans="1:238" ht="33" customHeight="1" x14ac:dyDescent="0.2">
      <c r="A108" s="228">
        <f t="shared" si="2"/>
        <v>100</v>
      </c>
      <c r="B108" s="28" t="s">
        <v>1014</v>
      </c>
      <c r="C108" s="28" t="s">
        <v>953</v>
      </c>
      <c r="D108" s="233">
        <v>2018.06</v>
      </c>
      <c r="E108" s="30" t="s">
        <v>554</v>
      </c>
      <c r="F108" s="31">
        <v>1393</v>
      </c>
      <c r="G108" s="31">
        <v>1666</v>
      </c>
      <c r="H108" s="32" t="s">
        <v>4</v>
      </c>
      <c r="I108" s="33" t="s">
        <v>1008</v>
      </c>
      <c r="J108" s="46"/>
    </row>
    <row r="109" spans="1:238" ht="33" customHeight="1" x14ac:dyDescent="0.2">
      <c r="A109" s="228">
        <f t="shared" si="2"/>
        <v>101</v>
      </c>
      <c r="B109" s="28" t="s">
        <v>1015</v>
      </c>
      <c r="C109" s="28" t="s">
        <v>953</v>
      </c>
      <c r="D109" s="233">
        <v>2018.08</v>
      </c>
      <c r="E109" s="80" t="s">
        <v>1016</v>
      </c>
      <c r="F109" s="31">
        <v>1605</v>
      </c>
      <c r="G109" s="31">
        <v>3108</v>
      </c>
      <c r="H109" s="180" t="s">
        <v>4</v>
      </c>
      <c r="I109" s="33" t="s">
        <v>1017</v>
      </c>
      <c r="J109" s="46"/>
    </row>
    <row r="110" spans="1:238" ht="33" customHeight="1" x14ac:dyDescent="0.2">
      <c r="A110" s="228">
        <f t="shared" ref="A110:A139" si="3">ROW()-8</f>
        <v>102</v>
      </c>
      <c r="B110" s="79" t="s">
        <v>1018</v>
      </c>
      <c r="C110" s="89" t="s">
        <v>920</v>
      </c>
      <c r="D110" s="233" t="s">
        <v>562</v>
      </c>
      <c r="E110" s="30" t="s">
        <v>1019</v>
      </c>
      <c r="F110" s="90">
        <v>1187</v>
      </c>
      <c r="G110" s="90">
        <v>2157</v>
      </c>
      <c r="H110" s="91" t="s">
        <v>43</v>
      </c>
      <c r="I110" s="92" t="s">
        <v>53</v>
      </c>
      <c r="J110" s="46"/>
    </row>
    <row r="111" spans="1:238" ht="33" customHeight="1" x14ac:dyDescent="0.2">
      <c r="A111" s="228">
        <f t="shared" si="3"/>
        <v>103</v>
      </c>
      <c r="B111" s="79" t="s">
        <v>1020</v>
      </c>
      <c r="C111" s="89" t="s">
        <v>920</v>
      </c>
      <c r="D111" s="233" t="s">
        <v>562</v>
      </c>
      <c r="E111" s="30" t="s">
        <v>1021</v>
      </c>
      <c r="F111" s="90">
        <v>763</v>
      </c>
      <c r="G111" s="90">
        <v>1720</v>
      </c>
      <c r="H111" s="91" t="s">
        <v>43</v>
      </c>
      <c r="I111" s="92" t="s">
        <v>53</v>
      </c>
      <c r="J111" s="46"/>
    </row>
    <row r="112" spans="1:238" ht="33" customHeight="1" x14ac:dyDescent="0.2">
      <c r="A112" s="228">
        <f t="shared" si="3"/>
        <v>104</v>
      </c>
      <c r="B112" s="28" t="s">
        <v>1022</v>
      </c>
      <c r="C112" s="61" t="s">
        <v>992</v>
      </c>
      <c r="D112" s="233">
        <v>2018.11</v>
      </c>
      <c r="E112" s="30" t="s">
        <v>998</v>
      </c>
      <c r="F112" s="90">
        <v>490</v>
      </c>
      <c r="G112" s="90">
        <v>1156</v>
      </c>
      <c r="H112" s="32" t="s">
        <v>855</v>
      </c>
      <c r="I112" s="92" t="s">
        <v>885</v>
      </c>
      <c r="J112" s="46"/>
    </row>
    <row r="113" spans="1:10" ht="33" customHeight="1" x14ac:dyDescent="0.2">
      <c r="A113" s="228">
        <f t="shared" si="3"/>
        <v>105</v>
      </c>
      <c r="B113" s="28" t="s">
        <v>1023</v>
      </c>
      <c r="C113" s="61" t="s">
        <v>1024</v>
      </c>
      <c r="D113" s="233">
        <v>2018.11</v>
      </c>
      <c r="E113" s="30" t="s">
        <v>1025</v>
      </c>
      <c r="F113" s="90">
        <v>512</v>
      </c>
      <c r="G113" s="90">
        <v>1170</v>
      </c>
      <c r="H113" s="91" t="s">
        <v>1026</v>
      </c>
      <c r="I113" s="92" t="s">
        <v>1010</v>
      </c>
      <c r="J113" s="46"/>
    </row>
    <row r="114" spans="1:10" ht="33" customHeight="1" x14ac:dyDescent="0.2">
      <c r="A114" s="228">
        <f t="shared" si="3"/>
        <v>106</v>
      </c>
      <c r="B114" s="114" t="s">
        <v>579</v>
      </c>
      <c r="C114" s="205" t="s">
        <v>953</v>
      </c>
      <c r="D114" s="234">
        <v>2018.12</v>
      </c>
      <c r="E114" s="206" t="s">
        <v>1027</v>
      </c>
      <c r="F114" s="207">
        <v>2756</v>
      </c>
      <c r="G114" s="207">
        <v>5993</v>
      </c>
      <c r="H114" s="208" t="s">
        <v>1028</v>
      </c>
      <c r="I114" s="209" t="s">
        <v>35</v>
      </c>
      <c r="J114" s="72"/>
    </row>
    <row r="115" spans="1:10" ht="33" customHeight="1" x14ac:dyDescent="0.2">
      <c r="A115" s="228">
        <f t="shared" si="3"/>
        <v>107</v>
      </c>
      <c r="B115" s="28" t="s">
        <v>1029</v>
      </c>
      <c r="C115" s="28" t="s">
        <v>1024</v>
      </c>
      <c r="D115" s="233">
        <v>2019.04</v>
      </c>
      <c r="E115" s="111" t="s">
        <v>627</v>
      </c>
      <c r="F115" s="31">
        <v>325</v>
      </c>
      <c r="G115" s="31">
        <v>833</v>
      </c>
      <c r="H115" s="120" t="s">
        <v>888</v>
      </c>
      <c r="I115" s="92" t="s">
        <v>53</v>
      </c>
    </row>
    <row r="116" spans="1:10" ht="33" customHeight="1" x14ac:dyDescent="0.2">
      <c r="A116" s="228">
        <f t="shared" si="3"/>
        <v>108</v>
      </c>
      <c r="B116" s="28" t="s">
        <v>1030</v>
      </c>
      <c r="C116" s="95" t="s">
        <v>920</v>
      </c>
      <c r="D116" s="233">
        <v>2019.04</v>
      </c>
      <c r="E116" s="111" t="s">
        <v>624</v>
      </c>
      <c r="F116" s="31">
        <v>1735</v>
      </c>
      <c r="G116" s="31">
        <v>3739</v>
      </c>
      <c r="H116" s="120" t="s">
        <v>1031</v>
      </c>
      <c r="I116" s="92" t="s">
        <v>53</v>
      </c>
    </row>
    <row r="117" spans="1:10" ht="33" customHeight="1" x14ac:dyDescent="0.2">
      <c r="A117" s="228">
        <f t="shared" si="3"/>
        <v>109</v>
      </c>
      <c r="B117" s="28" t="s">
        <v>637</v>
      </c>
      <c r="C117" s="95" t="s">
        <v>958</v>
      </c>
      <c r="D117" s="233">
        <v>2019.05</v>
      </c>
      <c r="E117" s="111" t="s">
        <v>521</v>
      </c>
      <c r="F117" s="31">
        <v>1746</v>
      </c>
      <c r="G117" s="31">
        <v>3515</v>
      </c>
      <c r="H117" s="91" t="s">
        <v>43</v>
      </c>
      <c r="I117" s="92" t="s">
        <v>53</v>
      </c>
    </row>
    <row r="118" spans="1:10" ht="33" customHeight="1" x14ac:dyDescent="0.2">
      <c r="A118" s="228">
        <f t="shared" si="3"/>
        <v>110</v>
      </c>
      <c r="B118" s="28" t="s">
        <v>1032</v>
      </c>
      <c r="C118" s="95" t="s">
        <v>1033</v>
      </c>
      <c r="D118" s="233">
        <v>2019.06</v>
      </c>
      <c r="E118" s="111" t="s">
        <v>645</v>
      </c>
      <c r="F118" s="31">
        <v>2138</v>
      </c>
      <c r="G118" s="31">
        <v>4539</v>
      </c>
      <c r="H118" s="120" t="s">
        <v>1034</v>
      </c>
      <c r="I118" s="92" t="s">
        <v>35</v>
      </c>
    </row>
    <row r="119" spans="1:10" ht="33" customHeight="1" x14ac:dyDescent="0.2">
      <c r="A119" s="228">
        <f t="shared" si="3"/>
        <v>111</v>
      </c>
      <c r="B119" s="28" t="s">
        <v>1035</v>
      </c>
      <c r="C119" s="95" t="s">
        <v>915</v>
      </c>
      <c r="D119" s="233">
        <v>2019.06</v>
      </c>
      <c r="E119" s="111" t="s">
        <v>649</v>
      </c>
      <c r="F119" s="31">
        <v>3189</v>
      </c>
      <c r="G119" s="31">
        <v>6160</v>
      </c>
      <c r="H119" s="120" t="s">
        <v>931</v>
      </c>
      <c r="I119" s="92" t="s">
        <v>35</v>
      </c>
    </row>
    <row r="120" spans="1:10" ht="33" customHeight="1" x14ac:dyDescent="0.2">
      <c r="A120" s="228">
        <f t="shared" si="3"/>
        <v>112</v>
      </c>
      <c r="B120" s="28" t="s">
        <v>1036</v>
      </c>
      <c r="C120" s="89" t="s">
        <v>924</v>
      </c>
      <c r="D120" s="233">
        <v>2019.06</v>
      </c>
      <c r="E120" s="111" t="s">
        <v>651</v>
      </c>
      <c r="F120" s="31">
        <v>1355</v>
      </c>
      <c r="G120" s="31">
        <v>2847</v>
      </c>
      <c r="H120" s="91" t="s">
        <v>621</v>
      </c>
      <c r="I120" s="92" t="s">
        <v>35</v>
      </c>
    </row>
    <row r="121" spans="1:10" ht="33" customHeight="1" x14ac:dyDescent="0.2">
      <c r="A121" s="228">
        <f t="shared" si="3"/>
        <v>113</v>
      </c>
      <c r="B121" s="28" t="s">
        <v>1037</v>
      </c>
      <c r="C121" s="89" t="s">
        <v>924</v>
      </c>
      <c r="D121" s="233">
        <v>2019.07</v>
      </c>
      <c r="E121" s="111" t="s">
        <v>658</v>
      </c>
      <c r="F121" s="31">
        <v>1393</v>
      </c>
      <c r="G121" s="31">
        <v>2961</v>
      </c>
      <c r="H121" s="120" t="s">
        <v>1038</v>
      </c>
      <c r="I121" s="92" t="s">
        <v>35</v>
      </c>
    </row>
    <row r="122" spans="1:10" ht="33" customHeight="1" x14ac:dyDescent="0.2">
      <c r="A122" s="228">
        <f t="shared" si="3"/>
        <v>114</v>
      </c>
      <c r="B122" s="28" t="s">
        <v>1039</v>
      </c>
      <c r="C122" s="89" t="s">
        <v>924</v>
      </c>
      <c r="D122" s="233">
        <v>2019.09</v>
      </c>
      <c r="E122" s="111" t="s">
        <v>683</v>
      </c>
      <c r="F122" s="31">
        <v>429</v>
      </c>
      <c r="G122" s="31">
        <v>603</v>
      </c>
      <c r="H122" s="91" t="s">
        <v>43</v>
      </c>
      <c r="I122" s="92" t="s">
        <v>53</v>
      </c>
    </row>
    <row r="123" spans="1:10" ht="33" customHeight="1" x14ac:dyDescent="0.2">
      <c r="A123" s="228">
        <f t="shared" si="3"/>
        <v>115</v>
      </c>
      <c r="B123" s="28" t="s">
        <v>1029</v>
      </c>
      <c r="C123" s="89" t="s">
        <v>924</v>
      </c>
      <c r="D123" s="233">
        <v>2019.09</v>
      </c>
      <c r="E123" s="111" t="s">
        <v>627</v>
      </c>
      <c r="F123" s="31">
        <v>324</v>
      </c>
      <c r="G123" s="31">
        <v>832</v>
      </c>
      <c r="H123" s="120" t="s">
        <v>931</v>
      </c>
      <c r="I123" s="92" t="s">
        <v>53</v>
      </c>
    </row>
    <row r="124" spans="1:10" ht="33" customHeight="1" x14ac:dyDescent="0.2">
      <c r="A124" s="228">
        <f t="shared" si="3"/>
        <v>116</v>
      </c>
      <c r="B124" s="28" t="s">
        <v>1040</v>
      </c>
      <c r="C124" s="89" t="s">
        <v>924</v>
      </c>
      <c r="D124" s="233">
        <v>2019.09</v>
      </c>
      <c r="E124" s="111" t="s">
        <v>692</v>
      </c>
      <c r="F124" s="31">
        <v>775</v>
      </c>
      <c r="G124" s="31">
        <v>2013</v>
      </c>
      <c r="H124" s="120" t="s">
        <v>908</v>
      </c>
      <c r="I124" s="92" t="s">
        <v>53</v>
      </c>
    </row>
    <row r="125" spans="1:10" ht="33" customHeight="1" x14ac:dyDescent="0.2">
      <c r="A125" s="228">
        <f t="shared" si="3"/>
        <v>117</v>
      </c>
      <c r="B125" s="28" t="s">
        <v>1041</v>
      </c>
      <c r="C125" s="95" t="s">
        <v>996</v>
      </c>
      <c r="D125" s="233" t="s">
        <v>1042</v>
      </c>
      <c r="E125" s="111" t="s">
        <v>630</v>
      </c>
      <c r="F125" s="31">
        <v>1327</v>
      </c>
      <c r="G125" s="31">
        <v>3119</v>
      </c>
      <c r="H125" s="91" t="s">
        <v>43</v>
      </c>
      <c r="I125" s="92" t="s">
        <v>53</v>
      </c>
      <c r="J125" s="27" t="s">
        <v>914</v>
      </c>
    </row>
    <row r="126" spans="1:10" ht="33" customHeight="1" x14ac:dyDescent="0.2">
      <c r="A126" s="228">
        <f t="shared" si="3"/>
        <v>118</v>
      </c>
      <c r="B126" s="28" t="s">
        <v>1043</v>
      </c>
      <c r="C126" s="95" t="s">
        <v>1024</v>
      </c>
      <c r="D126" s="233" t="s">
        <v>1042</v>
      </c>
      <c r="E126" s="111" t="s">
        <v>319</v>
      </c>
      <c r="F126" s="31">
        <v>2027</v>
      </c>
      <c r="G126" s="31">
        <v>4715</v>
      </c>
      <c r="H126" s="120" t="s">
        <v>908</v>
      </c>
      <c r="I126" s="92" t="s">
        <v>53</v>
      </c>
    </row>
    <row r="127" spans="1:10" ht="33" customHeight="1" x14ac:dyDescent="0.2">
      <c r="A127" s="228">
        <f t="shared" si="3"/>
        <v>119</v>
      </c>
      <c r="B127" s="28" t="s">
        <v>1044</v>
      </c>
      <c r="C127" s="89" t="s">
        <v>915</v>
      </c>
      <c r="D127" s="233">
        <v>2019.11</v>
      </c>
      <c r="E127" s="111" t="s">
        <v>699</v>
      </c>
      <c r="F127" s="31">
        <v>2322</v>
      </c>
      <c r="G127" s="31">
        <v>4801</v>
      </c>
      <c r="H127" s="91" t="s">
        <v>43</v>
      </c>
      <c r="I127" s="92" t="s">
        <v>53</v>
      </c>
    </row>
    <row r="128" spans="1:10" ht="33" customHeight="1" x14ac:dyDescent="0.2">
      <c r="A128" s="228">
        <f t="shared" si="3"/>
        <v>120</v>
      </c>
      <c r="B128" s="28" t="s">
        <v>762</v>
      </c>
      <c r="C128" s="89" t="s">
        <v>763</v>
      </c>
      <c r="D128" s="233">
        <v>2020.04</v>
      </c>
      <c r="E128" s="111" t="s">
        <v>764</v>
      </c>
      <c r="F128" s="31">
        <v>2622</v>
      </c>
      <c r="G128" s="31">
        <v>6304</v>
      </c>
      <c r="H128" s="91" t="s">
        <v>43</v>
      </c>
      <c r="I128" s="92" t="s">
        <v>53</v>
      </c>
      <c r="J128" s="27" t="s">
        <v>1045</v>
      </c>
    </row>
    <row r="129" spans="1:238" s="3" customFormat="1" ht="33" customHeight="1" x14ac:dyDescent="0.2">
      <c r="A129" s="228">
        <f t="shared" si="3"/>
        <v>121</v>
      </c>
      <c r="B129" s="22" t="s">
        <v>1046</v>
      </c>
      <c r="C129" s="47" t="s">
        <v>763</v>
      </c>
      <c r="D129" s="235">
        <v>2020.07</v>
      </c>
      <c r="E129" s="23" t="s">
        <v>661</v>
      </c>
      <c r="F129" s="24">
        <v>1572</v>
      </c>
      <c r="G129" s="24">
        <v>3332</v>
      </c>
      <c r="H129" s="29" t="s">
        <v>43</v>
      </c>
      <c r="I129" s="26" t="s">
        <v>53</v>
      </c>
      <c r="J129" s="27" t="s">
        <v>1045</v>
      </c>
      <c r="K129" s="236"/>
    </row>
    <row r="130" spans="1:238" s="3" customFormat="1" ht="33" customHeight="1" x14ac:dyDescent="0.2">
      <c r="A130" s="228">
        <f t="shared" si="3"/>
        <v>122</v>
      </c>
      <c r="B130" s="22" t="s">
        <v>1047</v>
      </c>
      <c r="C130" s="22" t="s">
        <v>763</v>
      </c>
      <c r="D130" s="235">
        <v>2020.07</v>
      </c>
      <c r="E130" s="23" t="s">
        <v>794</v>
      </c>
      <c r="F130" s="24">
        <v>1256</v>
      </c>
      <c r="G130" s="24">
        <v>2336</v>
      </c>
      <c r="H130" s="91" t="s">
        <v>931</v>
      </c>
      <c r="I130" s="26" t="s">
        <v>53</v>
      </c>
      <c r="J130" s="27" t="s">
        <v>1048</v>
      </c>
      <c r="K130" s="236"/>
    </row>
    <row r="131" spans="1:238" s="3" customFormat="1" ht="33" customHeight="1" x14ac:dyDescent="0.2">
      <c r="A131" s="228">
        <f t="shared" si="3"/>
        <v>123</v>
      </c>
      <c r="B131" s="22" t="s">
        <v>1049</v>
      </c>
      <c r="C131" s="47" t="s">
        <v>763</v>
      </c>
      <c r="D131" s="235">
        <v>2020.07</v>
      </c>
      <c r="E131" s="23" t="s">
        <v>783</v>
      </c>
      <c r="F131" s="24">
        <v>481</v>
      </c>
      <c r="G131" s="24">
        <v>934</v>
      </c>
      <c r="H131" s="91" t="s">
        <v>1038</v>
      </c>
      <c r="I131" s="26" t="s">
        <v>53</v>
      </c>
      <c r="J131" s="27" t="s">
        <v>1050</v>
      </c>
      <c r="K131" s="236"/>
    </row>
    <row r="132" spans="1:238" s="3" customFormat="1" ht="33" customHeight="1" x14ac:dyDescent="0.2">
      <c r="A132" s="228">
        <f t="shared" si="3"/>
        <v>124</v>
      </c>
      <c r="B132" s="22" t="s">
        <v>1051</v>
      </c>
      <c r="C132" s="22" t="s">
        <v>763</v>
      </c>
      <c r="D132" s="235">
        <v>2020.07</v>
      </c>
      <c r="E132" s="23" t="s">
        <v>627</v>
      </c>
      <c r="F132" s="24">
        <v>1501</v>
      </c>
      <c r="G132" s="24">
        <v>3561</v>
      </c>
      <c r="H132" s="91" t="s">
        <v>888</v>
      </c>
      <c r="I132" s="26" t="s">
        <v>53</v>
      </c>
      <c r="J132" s="27" t="s">
        <v>1052</v>
      </c>
      <c r="K132" s="236"/>
    </row>
    <row r="133" spans="1:238" s="3" customFormat="1" ht="33" customHeight="1" x14ac:dyDescent="0.2">
      <c r="A133" s="228">
        <f t="shared" si="3"/>
        <v>125</v>
      </c>
      <c r="B133" s="22" t="s">
        <v>815</v>
      </c>
      <c r="C133" s="22" t="s">
        <v>763</v>
      </c>
      <c r="D133" s="235">
        <v>2020.09</v>
      </c>
      <c r="E133" s="23" t="s">
        <v>670</v>
      </c>
      <c r="F133" s="24">
        <v>2313</v>
      </c>
      <c r="G133" s="24">
        <v>5547</v>
      </c>
      <c r="H133" s="29" t="s">
        <v>43</v>
      </c>
      <c r="I133" s="26" t="s">
        <v>53</v>
      </c>
      <c r="J133" s="27" t="s">
        <v>803</v>
      </c>
      <c r="K133" s="236"/>
    </row>
    <row r="134" spans="1:238" s="3" customFormat="1" ht="33" customHeight="1" x14ac:dyDescent="0.2">
      <c r="A134" s="228">
        <f t="shared" si="3"/>
        <v>126</v>
      </c>
      <c r="B134" s="22" t="s">
        <v>816</v>
      </c>
      <c r="C134" s="22" t="s">
        <v>763</v>
      </c>
      <c r="D134" s="235">
        <v>2020.09</v>
      </c>
      <c r="E134" s="23" t="s">
        <v>817</v>
      </c>
      <c r="F134" s="24">
        <v>3648</v>
      </c>
      <c r="G134" s="24">
        <v>7341</v>
      </c>
      <c r="H134" s="91" t="s">
        <v>721</v>
      </c>
      <c r="I134" s="26" t="s">
        <v>53</v>
      </c>
      <c r="J134" s="27" t="s">
        <v>803</v>
      </c>
      <c r="K134" s="236"/>
    </row>
    <row r="135" spans="1:238" s="27" customFormat="1" ht="33" customHeight="1" x14ac:dyDescent="0.2">
      <c r="A135" s="228">
        <f t="shared" si="3"/>
        <v>127</v>
      </c>
      <c r="B135" s="22" t="s">
        <v>1053</v>
      </c>
      <c r="C135" s="47" t="s">
        <v>763</v>
      </c>
      <c r="D135" s="235" t="s">
        <v>1054</v>
      </c>
      <c r="E135" s="23" t="s">
        <v>823</v>
      </c>
      <c r="F135" s="24">
        <v>3013</v>
      </c>
      <c r="G135" s="24">
        <v>6477</v>
      </c>
      <c r="H135" s="91" t="s">
        <v>54</v>
      </c>
      <c r="I135" s="26" t="s">
        <v>53</v>
      </c>
      <c r="J135" s="27" t="s">
        <v>803</v>
      </c>
      <c r="K135" s="1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</row>
    <row r="136" spans="1:238" s="27" customFormat="1" ht="33" customHeight="1" x14ac:dyDescent="0.2">
      <c r="A136" s="228">
        <f t="shared" si="3"/>
        <v>128</v>
      </c>
      <c r="B136" s="22" t="s">
        <v>1055</v>
      </c>
      <c r="C136" s="47" t="s">
        <v>763</v>
      </c>
      <c r="D136" s="235">
        <v>2020.11</v>
      </c>
      <c r="E136" s="23" t="s">
        <v>1056</v>
      </c>
      <c r="F136" s="24">
        <v>1318</v>
      </c>
      <c r="G136" s="24">
        <v>2534</v>
      </c>
      <c r="H136" s="29" t="s">
        <v>721</v>
      </c>
      <c r="I136" s="26" t="s">
        <v>53</v>
      </c>
      <c r="K136" s="1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</row>
    <row r="137" spans="1:238" s="27" customFormat="1" ht="33" customHeight="1" x14ac:dyDescent="0.2">
      <c r="A137" s="228">
        <f t="shared" si="3"/>
        <v>129</v>
      </c>
      <c r="B137" s="22" t="s">
        <v>1057</v>
      </c>
      <c r="C137" s="22" t="s">
        <v>763</v>
      </c>
      <c r="D137" s="235">
        <v>2020.11</v>
      </c>
      <c r="E137" s="23" t="s">
        <v>772</v>
      </c>
      <c r="F137" s="24">
        <v>1776</v>
      </c>
      <c r="G137" s="24">
        <v>4120</v>
      </c>
      <c r="H137" s="29" t="s">
        <v>57</v>
      </c>
      <c r="I137" s="26" t="s">
        <v>53</v>
      </c>
      <c r="J137" s="27" t="s">
        <v>803</v>
      </c>
      <c r="K137" s="1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</row>
    <row r="138" spans="1:238" s="27" customFormat="1" ht="33" customHeight="1" x14ac:dyDescent="0.2">
      <c r="A138" s="228">
        <f t="shared" si="3"/>
        <v>130</v>
      </c>
      <c r="B138" s="22" t="s">
        <v>1058</v>
      </c>
      <c r="C138" s="47" t="s">
        <v>763</v>
      </c>
      <c r="D138" s="235">
        <v>2020.11</v>
      </c>
      <c r="E138" s="23" t="s">
        <v>670</v>
      </c>
      <c r="F138" s="24">
        <v>16</v>
      </c>
      <c r="G138" s="24">
        <v>27</v>
      </c>
      <c r="H138" s="29" t="s">
        <v>581</v>
      </c>
      <c r="I138" s="26" t="s">
        <v>53</v>
      </c>
      <c r="K138" s="1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</row>
    <row r="139" spans="1:238" s="27" customFormat="1" ht="33" customHeight="1" x14ac:dyDescent="0.2">
      <c r="A139" s="228">
        <f t="shared" si="3"/>
        <v>131</v>
      </c>
      <c r="B139" s="47" t="s">
        <v>2729</v>
      </c>
      <c r="C139" s="47" t="s">
        <v>763</v>
      </c>
      <c r="D139" s="223">
        <v>2020.12</v>
      </c>
      <c r="E139" s="48" t="s">
        <v>2730</v>
      </c>
      <c r="F139" s="49">
        <v>789</v>
      </c>
      <c r="G139" s="49">
        <v>2015</v>
      </c>
      <c r="H139" s="50" t="s">
        <v>54</v>
      </c>
      <c r="I139" s="156" t="s">
        <v>53</v>
      </c>
      <c r="J139" s="27" t="s">
        <v>803</v>
      </c>
      <c r="K139" s="1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</row>
    <row r="140" spans="1:238" s="27" customFormat="1" ht="33" customHeight="1" x14ac:dyDescent="0.2">
      <c r="A140" s="373" t="s">
        <v>1059</v>
      </c>
      <c r="B140" s="374"/>
      <c r="C140" s="374"/>
      <c r="D140" s="374"/>
      <c r="E140" s="374"/>
      <c r="F140" s="374"/>
      <c r="G140" s="374"/>
      <c r="H140" s="374"/>
      <c r="I140" s="374"/>
      <c r="J140" s="375"/>
      <c r="K140" s="1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</row>
    <row r="141" spans="1:238" s="27" customFormat="1" ht="33" customHeight="1" x14ac:dyDescent="0.2">
      <c r="A141" s="21">
        <f>ROW()-9</f>
        <v>132</v>
      </c>
      <c r="B141" s="22" t="s">
        <v>1060</v>
      </c>
      <c r="C141" s="54" t="s">
        <v>1061</v>
      </c>
      <c r="D141" s="235">
        <v>2012.09</v>
      </c>
      <c r="E141" s="23" t="s">
        <v>126</v>
      </c>
      <c r="F141" s="24">
        <v>6733</v>
      </c>
      <c r="G141" s="24">
        <v>10466</v>
      </c>
      <c r="H141" s="29" t="s">
        <v>939</v>
      </c>
      <c r="I141" s="26" t="s">
        <v>53</v>
      </c>
      <c r="K141" s="1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</row>
    <row r="142" spans="1:238" s="27" customFormat="1" ht="33" customHeight="1" x14ac:dyDescent="0.2">
      <c r="A142" s="21">
        <f t="shared" ref="A142:A150" si="4">ROW()-9</f>
        <v>133</v>
      </c>
      <c r="B142" s="35" t="s">
        <v>1062</v>
      </c>
      <c r="C142" s="54" t="s">
        <v>1063</v>
      </c>
      <c r="D142" s="237">
        <v>2015.06</v>
      </c>
      <c r="E142" s="160" t="s">
        <v>273</v>
      </c>
      <c r="F142" s="161">
        <v>1004</v>
      </c>
      <c r="G142" s="161">
        <v>1896</v>
      </c>
      <c r="H142" s="32" t="s">
        <v>933</v>
      </c>
      <c r="I142" s="163" t="s">
        <v>53</v>
      </c>
      <c r="J142" s="46" t="s">
        <v>1064</v>
      </c>
      <c r="K142" s="1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</row>
    <row r="143" spans="1:238" s="27" customFormat="1" ht="33" customHeight="1" x14ac:dyDescent="0.2">
      <c r="A143" s="21">
        <f t="shared" si="4"/>
        <v>134</v>
      </c>
      <c r="B143" s="41" t="s">
        <v>1065</v>
      </c>
      <c r="C143" s="41" t="s">
        <v>909</v>
      </c>
      <c r="D143" s="232">
        <v>2016.09</v>
      </c>
      <c r="E143" s="164" t="s">
        <v>174</v>
      </c>
      <c r="F143" s="108">
        <v>664</v>
      </c>
      <c r="G143" s="108">
        <v>1328</v>
      </c>
      <c r="H143" s="32" t="s">
        <v>42</v>
      </c>
      <c r="I143" s="196" t="s">
        <v>53</v>
      </c>
      <c r="J143" s="46"/>
      <c r="K143" s="1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</row>
    <row r="144" spans="1:238" s="27" customFormat="1" ht="33" customHeight="1" x14ac:dyDescent="0.2">
      <c r="A144" s="21">
        <f t="shared" si="4"/>
        <v>135</v>
      </c>
      <c r="B144" s="28" t="s">
        <v>1066</v>
      </c>
      <c r="C144" s="66" t="s">
        <v>909</v>
      </c>
      <c r="D144" s="233">
        <v>2016.11</v>
      </c>
      <c r="E144" s="30" t="s">
        <v>157</v>
      </c>
      <c r="F144" s="77">
        <v>212</v>
      </c>
      <c r="G144" s="185">
        <v>127</v>
      </c>
      <c r="H144" s="65" t="s">
        <v>1067</v>
      </c>
      <c r="I144" s="64" t="s">
        <v>1068</v>
      </c>
      <c r="J144" s="46" t="s">
        <v>1069</v>
      </c>
      <c r="K144" s="1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</row>
    <row r="145" spans="1:238" s="27" customFormat="1" ht="33" customHeight="1" x14ac:dyDescent="0.2">
      <c r="A145" s="21">
        <f t="shared" si="4"/>
        <v>136</v>
      </c>
      <c r="B145" s="28" t="s">
        <v>1070</v>
      </c>
      <c r="C145" s="28" t="s">
        <v>1059</v>
      </c>
      <c r="D145" s="233">
        <v>2017.02</v>
      </c>
      <c r="E145" s="30" t="s">
        <v>157</v>
      </c>
      <c r="F145" s="77">
        <v>827</v>
      </c>
      <c r="G145" s="31">
        <v>857</v>
      </c>
      <c r="H145" s="32" t="s">
        <v>1067</v>
      </c>
      <c r="I145" s="33" t="s">
        <v>1067</v>
      </c>
      <c r="J145" s="46"/>
      <c r="K145" s="1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</row>
    <row r="146" spans="1:238" s="27" customFormat="1" ht="33" customHeight="1" x14ac:dyDescent="0.2">
      <c r="A146" s="21">
        <f t="shared" si="4"/>
        <v>137</v>
      </c>
      <c r="B146" s="79" t="s">
        <v>1071</v>
      </c>
      <c r="C146" s="54" t="s">
        <v>1063</v>
      </c>
      <c r="D146" s="233">
        <v>2017.07</v>
      </c>
      <c r="E146" s="30" t="s">
        <v>103</v>
      </c>
      <c r="F146" s="31">
        <v>160</v>
      </c>
      <c r="G146" s="31">
        <v>788</v>
      </c>
      <c r="H146" s="32" t="s">
        <v>1072</v>
      </c>
      <c r="I146" s="33" t="s">
        <v>53</v>
      </c>
      <c r="J146" s="46" t="s">
        <v>1073</v>
      </c>
      <c r="K146" s="1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</row>
    <row r="147" spans="1:238" s="27" customFormat="1" ht="33" customHeight="1" x14ac:dyDescent="0.2">
      <c r="A147" s="21">
        <f t="shared" si="4"/>
        <v>138</v>
      </c>
      <c r="B147" s="79" t="s">
        <v>1074</v>
      </c>
      <c r="C147" s="28" t="s">
        <v>1061</v>
      </c>
      <c r="D147" s="233">
        <v>2017.09</v>
      </c>
      <c r="E147" s="30" t="s">
        <v>1075</v>
      </c>
      <c r="F147" s="31">
        <v>1296</v>
      </c>
      <c r="G147" s="31">
        <v>3023</v>
      </c>
      <c r="H147" s="32" t="s">
        <v>43</v>
      </c>
      <c r="I147" s="33" t="s">
        <v>53</v>
      </c>
      <c r="J147" s="46"/>
      <c r="K147" s="1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</row>
    <row r="148" spans="1:238" s="27" customFormat="1" ht="33" customHeight="1" x14ac:dyDescent="0.2">
      <c r="A148" s="21">
        <f t="shared" si="4"/>
        <v>139</v>
      </c>
      <c r="B148" s="79" t="s">
        <v>1076</v>
      </c>
      <c r="C148" s="54" t="s">
        <v>909</v>
      </c>
      <c r="D148" s="233">
        <v>2018.04</v>
      </c>
      <c r="E148" s="80" t="s">
        <v>540</v>
      </c>
      <c r="F148" s="31">
        <v>1953</v>
      </c>
      <c r="G148" s="31">
        <v>4262</v>
      </c>
      <c r="H148" s="32" t="s">
        <v>960</v>
      </c>
      <c r="I148" s="33" t="s">
        <v>1077</v>
      </c>
      <c r="J148" s="46" t="s">
        <v>1078</v>
      </c>
      <c r="K148" s="1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</row>
    <row r="149" spans="1:238" s="27" customFormat="1" ht="33" customHeight="1" x14ac:dyDescent="0.2">
      <c r="A149" s="21">
        <f t="shared" si="4"/>
        <v>140</v>
      </c>
      <c r="B149" s="28" t="s">
        <v>1079</v>
      </c>
      <c r="C149" s="28" t="s">
        <v>1080</v>
      </c>
      <c r="D149" s="233">
        <v>2018.08</v>
      </c>
      <c r="E149" s="112" t="s">
        <v>557</v>
      </c>
      <c r="F149" s="31">
        <v>6033</v>
      </c>
      <c r="G149" s="31">
        <v>9483</v>
      </c>
      <c r="H149" s="32" t="s">
        <v>1081</v>
      </c>
      <c r="I149" s="33" t="s">
        <v>885</v>
      </c>
      <c r="J149" s="46" t="s">
        <v>1073</v>
      </c>
      <c r="K149" s="1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</row>
    <row r="150" spans="1:238" s="27" customFormat="1" ht="33" customHeight="1" x14ac:dyDescent="0.2">
      <c r="A150" s="21">
        <f t="shared" si="4"/>
        <v>141</v>
      </c>
      <c r="B150" s="22" t="s">
        <v>1082</v>
      </c>
      <c r="C150" s="47" t="s">
        <v>1083</v>
      </c>
      <c r="D150" s="235">
        <v>2020.11</v>
      </c>
      <c r="E150" s="23" t="s">
        <v>1084</v>
      </c>
      <c r="F150" s="24">
        <v>726</v>
      </c>
      <c r="G150" s="24">
        <v>1544</v>
      </c>
      <c r="H150" s="29" t="s">
        <v>43</v>
      </c>
      <c r="I150" s="26" t="s">
        <v>53</v>
      </c>
      <c r="K150" s="1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</row>
    <row r="151" spans="1:238" s="27" customFormat="1" ht="33" customHeight="1" x14ac:dyDescent="0.2">
      <c r="A151" s="373" t="s">
        <v>548</v>
      </c>
      <c r="B151" s="374"/>
      <c r="C151" s="374"/>
      <c r="D151" s="374"/>
      <c r="E151" s="374"/>
      <c r="F151" s="374"/>
      <c r="G151" s="374"/>
      <c r="H151" s="374"/>
      <c r="I151" s="374"/>
      <c r="J151" s="375"/>
      <c r="K151" s="1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</row>
    <row r="152" spans="1:238" ht="33" customHeight="1" x14ac:dyDescent="0.2">
      <c r="A152" s="228">
        <f>ROW()-10</f>
        <v>142</v>
      </c>
      <c r="B152" s="47" t="s">
        <v>1085</v>
      </c>
      <c r="C152" s="28" t="s">
        <v>1086</v>
      </c>
      <c r="D152" s="223">
        <v>2013.12</v>
      </c>
      <c r="E152" s="48" t="s">
        <v>83</v>
      </c>
      <c r="F152" s="49">
        <v>528</v>
      </c>
      <c r="G152" s="49">
        <v>1197</v>
      </c>
      <c r="H152" s="50" t="s">
        <v>1087</v>
      </c>
      <c r="I152" s="51" t="s">
        <v>1088</v>
      </c>
    </row>
    <row r="153" spans="1:238" s="27" customFormat="1" ht="33" customHeight="1" x14ac:dyDescent="0.2">
      <c r="A153" s="228">
        <f t="shared" ref="A153:A156" si="5">ROW()-10</f>
        <v>143</v>
      </c>
      <c r="B153" s="28" t="s">
        <v>1089</v>
      </c>
      <c r="C153" s="28" t="s">
        <v>548</v>
      </c>
      <c r="D153" s="233">
        <v>2016.03</v>
      </c>
      <c r="E153" s="30" t="s">
        <v>133</v>
      </c>
      <c r="F153" s="31">
        <v>1929</v>
      </c>
      <c r="G153" s="31">
        <v>3152</v>
      </c>
      <c r="H153" s="32" t="s">
        <v>933</v>
      </c>
      <c r="I153" s="33" t="s">
        <v>53</v>
      </c>
      <c r="J153" s="46"/>
      <c r="K153" s="1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</row>
    <row r="154" spans="1:238" s="27" customFormat="1" ht="33" customHeight="1" x14ac:dyDescent="0.2">
      <c r="A154" s="228">
        <f t="shared" si="5"/>
        <v>144</v>
      </c>
      <c r="B154" s="28" t="s">
        <v>1090</v>
      </c>
      <c r="C154" s="61" t="s">
        <v>548</v>
      </c>
      <c r="D154" s="233">
        <v>2016.11</v>
      </c>
      <c r="E154" s="30" t="s">
        <v>133</v>
      </c>
      <c r="F154" s="77">
        <v>349</v>
      </c>
      <c r="G154" s="185">
        <v>344</v>
      </c>
      <c r="H154" s="32" t="s">
        <v>42</v>
      </c>
      <c r="I154" s="64" t="s">
        <v>53</v>
      </c>
      <c r="J154" s="46"/>
      <c r="K154" s="1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</row>
    <row r="155" spans="1:238" ht="33" customHeight="1" x14ac:dyDescent="0.2">
      <c r="A155" s="228">
        <f t="shared" si="5"/>
        <v>145</v>
      </c>
      <c r="B155" s="79" t="s">
        <v>1091</v>
      </c>
      <c r="C155" s="54" t="s">
        <v>548</v>
      </c>
      <c r="D155" s="233">
        <v>2018.04</v>
      </c>
      <c r="E155" s="80" t="s">
        <v>1092</v>
      </c>
      <c r="F155" s="31">
        <v>2033</v>
      </c>
      <c r="G155" s="31">
        <v>4622</v>
      </c>
      <c r="H155" s="32" t="s">
        <v>4</v>
      </c>
      <c r="I155" s="33" t="s">
        <v>1093</v>
      </c>
      <c r="J155" s="46"/>
    </row>
    <row r="156" spans="1:238" ht="33" customHeight="1" x14ac:dyDescent="0.2">
      <c r="A156" s="228">
        <f t="shared" si="5"/>
        <v>146</v>
      </c>
      <c r="B156" s="79" t="s">
        <v>1094</v>
      </c>
      <c r="C156" s="54" t="s">
        <v>548</v>
      </c>
      <c r="D156" s="233">
        <v>2018.08</v>
      </c>
      <c r="E156" s="80" t="s">
        <v>1095</v>
      </c>
      <c r="F156" s="31">
        <v>469</v>
      </c>
      <c r="G156" s="31">
        <v>1084</v>
      </c>
      <c r="H156" s="32" t="s">
        <v>989</v>
      </c>
      <c r="I156" s="33" t="s">
        <v>32</v>
      </c>
      <c r="J156" s="46"/>
    </row>
    <row r="157" spans="1:238" s="27" customFormat="1" ht="33" customHeight="1" x14ac:dyDescent="0.2">
      <c r="A157" s="373" t="s">
        <v>34</v>
      </c>
      <c r="B157" s="374"/>
      <c r="C157" s="374"/>
      <c r="D157" s="374"/>
      <c r="E157" s="374"/>
      <c r="F157" s="374"/>
      <c r="G157" s="374"/>
      <c r="H157" s="374"/>
      <c r="I157" s="374"/>
      <c r="J157" s="375"/>
      <c r="K157" s="1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</row>
    <row r="158" spans="1:238" ht="33" customHeight="1" x14ac:dyDescent="0.2">
      <c r="A158" s="21">
        <f>ROW()-11</f>
        <v>147</v>
      </c>
      <c r="B158" s="22" t="s">
        <v>1096</v>
      </c>
      <c r="C158" s="54" t="s">
        <v>34</v>
      </c>
      <c r="D158" s="233">
        <v>2009.04</v>
      </c>
      <c r="E158" s="23" t="s">
        <v>466</v>
      </c>
      <c r="F158" s="24">
        <v>3211</v>
      </c>
      <c r="G158" s="24">
        <v>5966</v>
      </c>
      <c r="H158" s="25" t="s">
        <v>2</v>
      </c>
      <c r="I158" s="26" t="s">
        <v>53</v>
      </c>
    </row>
    <row r="159" spans="1:238" ht="33" customHeight="1" x14ac:dyDescent="0.2">
      <c r="A159" s="21">
        <f t="shared" ref="A159:A172" si="6">ROW()-11</f>
        <v>148</v>
      </c>
      <c r="B159" s="22" t="s">
        <v>1097</v>
      </c>
      <c r="C159" s="54" t="s">
        <v>33</v>
      </c>
      <c r="D159" s="233">
        <v>2009.04</v>
      </c>
      <c r="E159" s="23" t="s">
        <v>467</v>
      </c>
      <c r="F159" s="24">
        <v>2485</v>
      </c>
      <c r="G159" s="24">
        <v>5322</v>
      </c>
      <c r="H159" s="25" t="s">
        <v>2</v>
      </c>
      <c r="I159" s="26" t="s">
        <v>53</v>
      </c>
    </row>
    <row r="160" spans="1:238" ht="33" customHeight="1" x14ac:dyDescent="0.2">
      <c r="A160" s="21">
        <f t="shared" si="6"/>
        <v>149</v>
      </c>
      <c r="B160" s="22" t="s">
        <v>1098</v>
      </c>
      <c r="C160" s="28" t="s">
        <v>34</v>
      </c>
      <c r="D160" s="233">
        <v>2009.08</v>
      </c>
      <c r="E160" s="23" t="s">
        <v>114</v>
      </c>
      <c r="F160" s="24">
        <v>10008</v>
      </c>
      <c r="G160" s="24">
        <v>17868</v>
      </c>
      <c r="H160" s="32" t="s">
        <v>1099</v>
      </c>
      <c r="I160" s="26" t="s">
        <v>53</v>
      </c>
    </row>
    <row r="161" spans="1:238" ht="33" customHeight="1" x14ac:dyDescent="0.2">
      <c r="A161" s="21">
        <f t="shared" si="6"/>
        <v>150</v>
      </c>
      <c r="B161" s="22" t="s">
        <v>1100</v>
      </c>
      <c r="C161" s="47" t="s">
        <v>34</v>
      </c>
      <c r="D161" s="235">
        <v>2010.02</v>
      </c>
      <c r="E161" s="23" t="s">
        <v>477</v>
      </c>
      <c r="F161" s="24">
        <v>6090</v>
      </c>
      <c r="G161" s="24">
        <v>7812</v>
      </c>
      <c r="H161" s="29" t="s">
        <v>2</v>
      </c>
      <c r="I161" s="26" t="s">
        <v>53</v>
      </c>
    </row>
    <row r="162" spans="1:238" ht="33" customHeight="1" x14ac:dyDescent="0.2">
      <c r="A162" s="21">
        <f t="shared" si="6"/>
        <v>151</v>
      </c>
      <c r="B162" s="22" t="s">
        <v>1101</v>
      </c>
      <c r="C162" s="28" t="s">
        <v>39</v>
      </c>
      <c r="D162" s="233">
        <v>2011.04</v>
      </c>
      <c r="E162" s="23" t="s">
        <v>451</v>
      </c>
      <c r="F162" s="24">
        <v>4540</v>
      </c>
      <c r="G162" s="24">
        <v>8611</v>
      </c>
      <c r="H162" s="29" t="s">
        <v>2</v>
      </c>
      <c r="I162" s="26" t="s">
        <v>53</v>
      </c>
    </row>
    <row r="163" spans="1:238" ht="33" customHeight="1" x14ac:dyDescent="0.2">
      <c r="A163" s="21">
        <f t="shared" si="6"/>
        <v>152</v>
      </c>
      <c r="B163" s="22" t="s">
        <v>1102</v>
      </c>
      <c r="C163" s="28" t="s">
        <v>34</v>
      </c>
      <c r="D163" s="233">
        <v>2011.05</v>
      </c>
      <c r="E163" s="23" t="s">
        <v>453</v>
      </c>
      <c r="F163" s="24">
        <v>6342</v>
      </c>
      <c r="G163" s="24">
        <v>12163</v>
      </c>
      <c r="H163" s="29" t="s">
        <v>2</v>
      </c>
      <c r="I163" s="26" t="s">
        <v>53</v>
      </c>
    </row>
    <row r="164" spans="1:238" ht="33" customHeight="1" x14ac:dyDescent="0.2">
      <c r="A164" s="21">
        <f t="shared" si="6"/>
        <v>153</v>
      </c>
      <c r="B164" s="22" t="s">
        <v>1103</v>
      </c>
      <c r="C164" s="28" t="s">
        <v>819</v>
      </c>
      <c r="D164" s="233">
        <v>2011.08</v>
      </c>
      <c r="E164" s="23" t="s">
        <v>386</v>
      </c>
      <c r="F164" s="24">
        <v>3304</v>
      </c>
      <c r="G164" s="24">
        <v>4768</v>
      </c>
      <c r="H164" s="29" t="s">
        <v>851</v>
      </c>
      <c r="I164" s="26" t="s">
        <v>53</v>
      </c>
    </row>
    <row r="165" spans="1:238" ht="33" customHeight="1" x14ac:dyDescent="0.2">
      <c r="A165" s="21">
        <f t="shared" si="6"/>
        <v>154</v>
      </c>
      <c r="B165" s="22" t="s">
        <v>1104</v>
      </c>
      <c r="C165" s="28" t="s">
        <v>34</v>
      </c>
      <c r="D165" s="233">
        <v>2014.08</v>
      </c>
      <c r="E165" s="23" t="s">
        <v>295</v>
      </c>
      <c r="F165" s="24">
        <v>3419</v>
      </c>
      <c r="G165" s="24">
        <v>6626</v>
      </c>
      <c r="H165" s="29" t="s">
        <v>1026</v>
      </c>
      <c r="I165" s="26" t="s">
        <v>53</v>
      </c>
    </row>
    <row r="166" spans="1:238" ht="33" customHeight="1" x14ac:dyDescent="0.2">
      <c r="A166" s="21">
        <f t="shared" si="6"/>
        <v>155</v>
      </c>
      <c r="B166" s="28" t="s">
        <v>1105</v>
      </c>
      <c r="C166" s="28" t="s">
        <v>34</v>
      </c>
      <c r="D166" s="233">
        <v>2015.08</v>
      </c>
      <c r="E166" s="30" t="s">
        <v>286</v>
      </c>
      <c r="F166" s="31">
        <v>4082</v>
      </c>
      <c r="G166" s="31">
        <v>10857</v>
      </c>
      <c r="H166" s="32" t="s">
        <v>855</v>
      </c>
      <c r="I166" s="33" t="s">
        <v>53</v>
      </c>
      <c r="J166" s="46"/>
    </row>
    <row r="167" spans="1:238" ht="33" customHeight="1" x14ac:dyDescent="0.2">
      <c r="A167" s="21">
        <f t="shared" si="6"/>
        <v>156</v>
      </c>
      <c r="B167" s="28" t="s">
        <v>1106</v>
      </c>
      <c r="C167" s="28" t="s">
        <v>34</v>
      </c>
      <c r="D167" s="233">
        <v>2016.02</v>
      </c>
      <c r="E167" s="30" t="s">
        <v>248</v>
      </c>
      <c r="F167" s="31">
        <v>4854</v>
      </c>
      <c r="G167" s="31">
        <v>10459</v>
      </c>
      <c r="H167" s="32" t="s">
        <v>858</v>
      </c>
      <c r="I167" s="33" t="s">
        <v>53</v>
      </c>
      <c r="J167" s="46"/>
    </row>
    <row r="168" spans="1:238" ht="33" customHeight="1" x14ac:dyDescent="0.2">
      <c r="A168" s="21">
        <f t="shared" si="6"/>
        <v>157</v>
      </c>
      <c r="B168" s="28" t="s">
        <v>1107</v>
      </c>
      <c r="C168" s="28" t="s">
        <v>34</v>
      </c>
      <c r="D168" s="233">
        <v>2016.09</v>
      </c>
      <c r="E168" s="30" t="s">
        <v>179</v>
      </c>
      <c r="F168" s="31">
        <v>4234</v>
      </c>
      <c r="G168" s="31">
        <v>12036</v>
      </c>
      <c r="H168" s="32" t="s">
        <v>42</v>
      </c>
      <c r="I168" s="33" t="s">
        <v>53</v>
      </c>
      <c r="J168" s="46"/>
    </row>
    <row r="169" spans="1:238" ht="33" customHeight="1" x14ac:dyDescent="0.2">
      <c r="A169" s="21">
        <f t="shared" si="6"/>
        <v>158</v>
      </c>
      <c r="B169" s="28" t="s">
        <v>1108</v>
      </c>
      <c r="C169" s="28" t="s">
        <v>819</v>
      </c>
      <c r="D169" s="233">
        <v>2016.11</v>
      </c>
      <c r="E169" s="30" t="s">
        <v>94</v>
      </c>
      <c r="F169" s="77">
        <v>5961</v>
      </c>
      <c r="G169" s="185">
        <v>14412</v>
      </c>
      <c r="H169" s="32" t="s">
        <v>4</v>
      </c>
      <c r="I169" s="64" t="s">
        <v>53</v>
      </c>
      <c r="J169" s="45" t="s">
        <v>1109</v>
      </c>
    </row>
    <row r="170" spans="1:238" ht="33" customHeight="1" x14ac:dyDescent="0.2">
      <c r="A170" s="21">
        <f t="shared" si="6"/>
        <v>159</v>
      </c>
      <c r="B170" s="78" t="s">
        <v>1110</v>
      </c>
      <c r="C170" s="28" t="s">
        <v>819</v>
      </c>
      <c r="D170" s="224" t="s">
        <v>562</v>
      </c>
      <c r="E170" s="96" t="s">
        <v>1111</v>
      </c>
      <c r="F170" s="97">
        <v>3437</v>
      </c>
      <c r="G170" s="93">
        <v>7973</v>
      </c>
      <c r="H170" s="98" t="s">
        <v>851</v>
      </c>
      <c r="I170" s="94" t="s">
        <v>53</v>
      </c>
      <c r="J170" s="46"/>
    </row>
    <row r="171" spans="1:238" ht="33" customHeight="1" x14ac:dyDescent="0.2">
      <c r="A171" s="21">
        <f t="shared" si="6"/>
        <v>160</v>
      </c>
      <c r="B171" s="47" t="s">
        <v>818</v>
      </c>
      <c r="C171" s="28" t="s">
        <v>819</v>
      </c>
      <c r="D171" s="223">
        <v>2020.09</v>
      </c>
      <c r="E171" s="48" t="s">
        <v>130</v>
      </c>
      <c r="F171" s="49">
        <v>5160</v>
      </c>
      <c r="G171" s="49">
        <v>9484</v>
      </c>
      <c r="H171" s="98" t="s">
        <v>721</v>
      </c>
      <c r="I171" s="51" t="s">
        <v>53</v>
      </c>
    </row>
    <row r="172" spans="1:238" ht="33" customHeight="1" x14ac:dyDescent="0.2">
      <c r="A172" s="21">
        <f t="shared" si="6"/>
        <v>161</v>
      </c>
      <c r="B172" s="47" t="s">
        <v>1112</v>
      </c>
      <c r="C172" s="28" t="s">
        <v>819</v>
      </c>
      <c r="D172" s="223">
        <v>2020.09</v>
      </c>
      <c r="E172" s="48" t="s">
        <v>780</v>
      </c>
      <c r="F172" s="49">
        <v>3812</v>
      </c>
      <c r="G172" s="49">
        <v>6967</v>
      </c>
      <c r="H172" s="50" t="s">
        <v>43</v>
      </c>
      <c r="I172" s="51" t="s">
        <v>53</v>
      </c>
      <c r="J172" s="27" t="s">
        <v>803</v>
      </c>
    </row>
    <row r="173" spans="1:238" s="27" customFormat="1" ht="33" customHeight="1" x14ac:dyDescent="0.2">
      <c r="A173" s="373" t="s">
        <v>742</v>
      </c>
      <c r="B173" s="374"/>
      <c r="C173" s="374"/>
      <c r="D173" s="374"/>
      <c r="E173" s="374"/>
      <c r="F173" s="374"/>
      <c r="G173" s="374"/>
      <c r="H173" s="374"/>
      <c r="I173" s="374"/>
      <c r="J173" s="375"/>
      <c r="K173" s="1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</row>
    <row r="174" spans="1:238" ht="33" customHeight="1" x14ac:dyDescent="0.2">
      <c r="A174" s="21">
        <f>ROW()-12</f>
        <v>162</v>
      </c>
      <c r="B174" s="22" t="s">
        <v>60</v>
      </c>
      <c r="C174" s="28" t="s">
        <v>730</v>
      </c>
      <c r="D174" s="233">
        <v>2010.09</v>
      </c>
      <c r="E174" s="23" t="s">
        <v>435</v>
      </c>
      <c r="F174" s="24">
        <v>1216</v>
      </c>
      <c r="G174" s="24">
        <v>1823</v>
      </c>
      <c r="H174" s="29" t="s">
        <v>2</v>
      </c>
      <c r="I174" s="26" t="s">
        <v>53</v>
      </c>
      <c r="J174" s="127"/>
    </row>
    <row r="175" spans="1:238" ht="33" customHeight="1" x14ac:dyDescent="0.2">
      <c r="A175" s="21">
        <f t="shared" ref="A175:A191" si="7">ROW()-12</f>
        <v>163</v>
      </c>
      <c r="B175" s="22" t="s">
        <v>1113</v>
      </c>
      <c r="C175" s="28" t="s">
        <v>730</v>
      </c>
      <c r="D175" s="233">
        <v>2011.06</v>
      </c>
      <c r="E175" s="23" t="s">
        <v>103</v>
      </c>
      <c r="F175" s="24">
        <v>771</v>
      </c>
      <c r="G175" s="24">
        <v>1196</v>
      </c>
      <c r="H175" s="29" t="s">
        <v>2</v>
      </c>
      <c r="I175" s="26" t="s">
        <v>53</v>
      </c>
    </row>
    <row r="176" spans="1:238" s="4" customFormat="1" ht="33" customHeight="1" x14ac:dyDescent="0.2">
      <c r="A176" s="21">
        <f t="shared" si="7"/>
        <v>164</v>
      </c>
      <c r="B176" s="22" t="s">
        <v>1114</v>
      </c>
      <c r="C176" s="28" t="s">
        <v>730</v>
      </c>
      <c r="D176" s="235">
        <v>2012.06</v>
      </c>
      <c r="E176" s="23" t="s">
        <v>420</v>
      </c>
      <c r="F176" s="24">
        <v>326</v>
      </c>
      <c r="G176" s="24">
        <v>543</v>
      </c>
      <c r="H176" s="29" t="s">
        <v>925</v>
      </c>
      <c r="I176" s="26" t="s">
        <v>53</v>
      </c>
      <c r="J176" s="27"/>
      <c r="K176" s="238"/>
    </row>
    <row r="177" spans="1:11" s="4" customFormat="1" ht="33" customHeight="1" x14ac:dyDescent="0.2">
      <c r="A177" s="21">
        <f t="shared" si="7"/>
        <v>165</v>
      </c>
      <c r="B177" s="28" t="s">
        <v>1115</v>
      </c>
      <c r="C177" s="28" t="s">
        <v>730</v>
      </c>
      <c r="D177" s="235">
        <v>2013.02</v>
      </c>
      <c r="E177" s="23" t="s">
        <v>374</v>
      </c>
      <c r="F177" s="24">
        <v>3549</v>
      </c>
      <c r="G177" s="24">
        <v>7292</v>
      </c>
      <c r="H177" s="29" t="s">
        <v>858</v>
      </c>
      <c r="I177" s="26" t="s">
        <v>53</v>
      </c>
      <c r="J177" s="27"/>
      <c r="K177" s="238"/>
    </row>
    <row r="178" spans="1:11" s="4" customFormat="1" ht="33" customHeight="1" x14ac:dyDescent="0.2">
      <c r="A178" s="21">
        <f t="shared" si="7"/>
        <v>166</v>
      </c>
      <c r="B178" s="28" t="s">
        <v>1116</v>
      </c>
      <c r="C178" s="54" t="s">
        <v>730</v>
      </c>
      <c r="D178" s="235">
        <v>2013.06</v>
      </c>
      <c r="E178" s="23" t="s">
        <v>196</v>
      </c>
      <c r="F178" s="24">
        <v>2157</v>
      </c>
      <c r="G178" s="24">
        <v>3594</v>
      </c>
      <c r="H178" s="29" t="s">
        <v>855</v>
      </c>
      <c r="I178" s="26" t="s">
        <v>53</v>
      </c>
      <c r="J178" s="27"/>
      <c r="K178" s="238"/>
    </row>
    <row r="179" spans="1:11" s="4" customFormat="1" ht="33" customHeight="1" x14ac:dyDescent="0.2">
      <c r="A179" s="21">
        <f t="shared" si="7"/>
        <v>167</v>
      </c>
      <c r="B179" s="28" t="s">
        <v>1117</v>
      </c>
      <c r="C179" s="54" t="s">
        <v>730</v>
      </c>
      <c r="D179" s="235">
        <v>2013.07</v>
      </c>
      <c r="E179" s="23" t="s">
        <v>347</v>
      </c>
      <c r="F179" s="24">
        <v>668</v>
      </c>
      <c r="G179" s="24">
        <v>1106</v>
      </c>
      <c r="H179" s="29" t="s">
        <v>851</v>
      </c>
      <c r="I179" s="26" t="s">
        <v>53</v>
      </c>
      <c r="J179" s="27"/>
      <c r="K179" s="238"/>
    </row>
    <row r="180" spans="1:11" s="4" customFormat="1" ht="33" customHeight="1" x14ac:dyDescent="0.2">
      <c r="A180" s="21">
        <f t="shared" si="7"/>
        <v>168</v>
      </c>
      <c r="B180" s="28" t="s">
        <v>1118</v>
      </c>
      <c r="C180" s="28" t="s">
        <v>730</v>
      </c>
      <c r="D180" s="233">
        <v>2014.04</v>
      </c>
      <c r="E180" s="52" t="s">
        <v>71</v>
      </c>
      <c r="F180" s="53">
        <v>1893</v>
      </c>
      <c r="G180" s="24">
        <v>2257</v>
      </c>
      <c r="H180" s="29" t="s">
        <v>2</v>
      </c>
      <c r="I180" s="26" t="s">
        <v>53</v>
      </c>
      <c r="J180" s="45"/>
      <c r="K180" s="238"/>
    </row>
    <row r="181" spans="1:11" s="4" customFormat="1" ht="33" customHeight="1" x14ac:dyDescent="0.2">
      <c r="A181" s="21">
        <f t="shared" si="7"/>
        <v>169</v>
      </c>
      <c r="B181" s="22" t="s">
        <v>1119</v>
      </c>
      <c r="C181" s="22" t="s">
        <v>730</v>
      </c>
      <c r="D181" s="233">
        <v>2014.07</v>
      </c>
      <c r="E181" s="52" t="s">
        <v>279</v>
      </c>
      <c r="F181" s="24">
        <v>485</v>
      </c>
      <c r="G181" s="24">
        <v>1278</v>
      </c>
      <c r="H181" s="29" t="s">
        <v>1120</v>
      </c>
      <c r="I181" s="26" t="s">
        <v>53</v>
      </c>
      <c r="J181" s="27"/>
      <c r="K181" s="238"/>
    </row>
    <row r="182" spans="1:11" s="4" customFormat="1" ht="33" customHeight="1" x14ac:dyDescent="0.2">
      <c r="A182" s="21">
        <f t="shared" si="7"/>
        <v>170</v>
      </c>
      <c r="B182" s="28" t="s">
        <v>1121</v>
      </c>
      <c r="C182" s="28" t="s">
        <v>730</v>
      </c>
      <c r="D182" s="233">
        <v>2016.08</v>
      </c>
      <c r="E182" s="30" t="s">
        <v>189</v>
      </c>
      <c r="F182" s="31">
        <v>1477</v>
      </c>
      <c r="G182" s="31">
        <v>2607</v>
      </c>
      <c r="H182" s="32" t="s">
        <v>855</v>
      </c>
      <c r="I182" s="33" t="s">
        <v>53</v>
      </c>
      <c r="J182" s="45"/>
      <c r="K182" s="238"/>
    </row>
    <row r="183" spans="1:11" s="4" customFormat="1" ht="33" customHeight="1" x14ac:dyDescent="0.2">
      <c r="A183" s="21">
        <f t="shared" si="7"/>
        <v>171</v>
      </c>
      <c r="B183" s="28" t="s">
        <v>1122</v>
      </c>
      <c r="C183" s="28" t="s">
        <v>730</v>
      </c>
      <c r="D183" s="233" t="s">
        <v>981</v>
      </c>
      <c r="E183" s="30" t="s">
        <v>189</v>
      </c>
      <c r="F183" s="31">
        <v>247</v>
      </c>
      <c r="G183" s="31">
        <v>449</v>
      </c>
      <c r="H183" s="32" t="s">
        <v>42</v>
      </c>
      <c r="I183" s="33" t="s">
        <v>53</v>
      </c>
      <c r="J183" s="46"/>
      <c r="K183" s="238"/>
    </row>
    <row r="184" spans="1:11" s="4" customFormat="1" ht="33" customHeight="1" x14ac:dyDescent="0.2">
      <c r="A184" s="21">
        <f t="shared" si="7"/>
        <v>172</v>
      </c>
      <c r="B184" s="28" t="s">
        <v>1123</v>
      </c>
      <c r="C184" s="54" t="s">
        <v>730</v>
      </c>
      <c r="D184" s="233">
        <v>2017.05</v>
      </c>
      <c r="E184" s="30" t="s">
        <v>126</v>
      </c>
      <c r="F184" s="31">
        <v>580</v>
      </c>
      <c r="G184" s="31">
        <v>1253</v>
      </c>
      <c r="H184" s="32" t="s">
        <v>939</v>
      </c>
      <c r="I184" s="64" t="s">
        <v>53</v>
      </c>
      <c r="J184" s="46"/>
      <c r="K184" s="238"/>
    </row>
    <row r="185" spans="1:11" s="4" customFormat="1" ht="33" customHeight="1" x14ac:dyDescent="0.2">
      <c r="A185" s="21">
        <f t="shared" si="7"/>
        <v>173</v>
      </c>
      <c r="B185" s="28" t="s">
        <v>1124</v>
      </c>
      <c r="C185" s="28" t="s">
        <v>730</v>
      </c>
      <c r="D185" s="233">
        <v>2018.08</v>
      </c>
      <c r="E185" s="112" t="s">
        <v>1125</v>
      </c>
      <c r="F185" s="31">
        <v>961</v>
      </c>
      <c r="G185" s="31">
        <v>1818</v>
      </c>
      <c r="H185" s="32" t="s">
        <v>939</v>
      </c>
      <c r="I185" s="33" t="s">
        <v>1017</v>
      </c>
      <c r="J185" s="46"/>
      <c r="K185" s="238"/>
    </row>
    <row r="186" spans="1:11" s="4" customFormat="1" ht="33" customHeight="1" x14ac:dyDescent="0.2">
      <c r="A186" s="21">
        <f t="shared" si="7"/>
        <v>174</v>
      </c>
      <c r="B186" s="79" t="s">
        <v>1126</v>
      </c>
      <c r="C186" s="54" t="s">
        <v>730</v>
      </c>
      <c r="D186" s="233" t="s">
        <v>1127</v>
      </c>
      <c r="E186" s="80" t="s">
        <v>1128</v>
      </c>
      <c r="F186" s="31">
        <v>1111</v>
      </c>
      <c r="G186" s="31">
        <v>2111</v>
      </c>
      <c r="H186" s="32" t="s">
        <v>939</v>
      </c>
      <c r="I186" s="33" t="s">
        <v>1017</v>
      </c>
      <c r="J186" s="46"/>
      <c r="K186" s="238"/>
    </row>
    <row r="187" spans="1:11" s="4" customFormat="1" ht="33" customHeight="1" x14ac:dyDescent="0.2">
      <c r="A187" s="21">
        <f t="shared" si="7"/>
        <v>175</v>
      </c>
      <c r="B187" s="28" t="s">
        <v>570</v>
      </c>
      <c r="C187" s="95" t="s">
        <v>730</v>
      </c>
      <c r="D187" s="233">
        <v>2018.12</v>
      </c>
      <c r="E187" s="111" t="s">
        <v>571</v>
      </c>
      <c r="F187" s="31">
        <v>1222</v>
      </c>
      <c r="G187" s="31">
        <v>2353</v>
      </c>
      <c r="H187" s="91" t="s">
        <v>855</v>
      </c>
      <c r="I187" s="92" t="s">
        <v>35</v>
      </c>
      <c r="J187" s="27"/>
      <c r="K187" s="238"/>
    </row>
    <row r="188" spans="1:11" s="4" customFormat="1" ht="33" customHeight="1" x14ac:dyDescent="0.2">
      <c r="A188" s="21">
        <f t="shared" si="7"/>
        <v>176</v>
      </c>
      <c r="B188" s="28" t="s">
        <v>1129</v>
      </c>
      <c r="C188" s="95" t="s">
        <v>730</v>
      </c>
      <c r="D188" s="233">
        <v>2019.04</v>
      </c>
      <c r="E188" s="111" t="s">
        <v>624</v>
      </c>
      <c r="F188" s="31">
        <v>1283</v>
      </c>
      <c r="G188" s="31">
        <v>2628</v>
      </c>
      <c r="H188" s="120" t="s">
        <v>1130</v>
      </c>
      <c r="I188" s="92" t="s">
        <v>53</v>
      </c>
      <c r="J188" s="27" t="s">
        <v>1131</v>
      </c>
      <c r="K188" s="238"/>
    </row>
    <row r="189" spans="1:11" s="4" customFormat="1" ht="33" customHeight="1" x14ac:dyDescent="0.2">
      <c r="A189" s="21">
        <f t="shared" si="7"/>
        <v>177</v>
      </c>
      <c r="B189" s="28" t="s">
        <v>1132</v>
      </c>
      <c r="C189" s="28" t="s">
        <v>730</v>
      </c>
      <c r="D189" s="233">
        <v>2019.12</v>
      </c>
      <c r="E189" s="111" t="s">
        <v>719</v>
      </c>
      <c r="F189" s="31">
        <v>3045</v>
      </c>
      <c r="G189" s="31">
        <v>6005</v>
      </c>
      <c r="H189" s="91" t="s">
        <v>1031</v>
      </c>
      <c r="I189" s="92" t="s">
        <v>620</v>
      </c>
      <c r="J189" s="27"/>
      <c r="K189" s="238"/>
    </row>
    <row r="190" spans="1:11" s="4" customFormat="1" ht="33" customHeight="1" x14ac:dyDescent="0.2">
      <c r="A190" s="21">
        <f t="shared" si="7"/>
        <v>178</v>
      </c>
      <c r="B190" s="22" t="s">
        <v>1133</v>
      </c>
      <c r="C190" s="28" t="s">
        <v>730</v>
      </c>
      <c r="D190" s="235" t="s">
        <v>822</v>
      </c>
      <c r="E190" s="23" t="s">
        <v>832</v>
      </c>
      <c r="F190" s="24">
        <v>607</v>
      </c>
      <c r="G190" s="24">
        <v>1383</v>
      </c>
      <c r="H190" s="29" t="s">
        <v>43</v>
      </c>
      <c r="I190" s="26" t="s">
        <v>53</v>
      </c>
      <c r="J190" s="27"/>
      <c r="K190" s="238"/>
    </row>
    <row r="191" spans="1:11" s="4" customFormat="1" ht="33" customHeight="1" x14ac:dyDescent="0.2">
      <c r="A191" s="21">
        <f t="shared" si="7"/>
        <v>179</v>
      </c>
      <c r="B191" s="22" t="s">
        <v>1134</v>
      </c>
      <c r="C191" s="54" t="s">
        <v>730</v>
      </c>
      <c r="D191" s="235" t="s">
        <v>822</v>
      </c>
      <c r="E191" s="23" t="s">
        <v>121</v>
      </c>
      <c r="F191" s="24">
        <v>500</v>
      </c>
      <c r="G191" s="24">
        <v>1105</v>
      </c>
      <c r="H191" s="29" t="s">
        <v>43</v>
      </c>
      <c r="I191" s="26" t="s">
        <v>53</v>
      </c>
      <c r="J191" s="27"/>
      <c r="K191" s="238"/>
    </row>
    <row r="192" spans="1:11" s="4" customFormat="1" ht="33" customHeight="1" x14ac:dyDescent="0.2">
      <c r="A192" s="373" t="s">
        <v>732</v>
      </c>
      <c r="B192" s="374"/>
      <c r="C192" s="374"/>
      <c r="D192" s="374"/>
      <c r="E192" s="374"/>
      <c r="F192" s="374"/>
      <c r="G192" s="374"/>
      <c r="H192" s="374"/>
      <c r="I192" s="374"/>
      <c r="J192" s="375"/>
      <c r="K192" s="238"/>
    </row>
    <row r="193" spans="1:11" s="4" customFormat="1" ht="33" customHeight="1" x14ac:dyDescent="0.2">
      <c r="A193" s="21">
        <f>ROW()-13</f>
        <v>180</v>
      </c>
      <c r="B193" s="22" t="s">
        <v>1135</v>
      </c>
      <c r="C193" s="28" t="s">
        <v>732</v>
      </c>
      <c r="D193" s="233">
        <v>2011.11</v>
      </c>
      <c r="E193" s="23" t="s">
        <v>397</v>
      </c>
      <c r="F193" s="24">
        <v>124</v>
      </c>
      <c r="G193" s="24">
        <v>222</v>
      </c>
      <c r="H193" s="29" t="s">
        <v>870</v>
      </c>
      <c r="I193" s="26" t="s">
        <v>53</v>
      </c>
      <c r="J193" s="27"/>
      <c r="K193" s="238"/>
    </row>
    <row r="194" spans="1:11" s="4" customFormat="1" ht="33" customHeight="1" x14ac:dyDescent="0.2">
      <c r="A194" s="21">
        <f t="shared" ref="A194:A199" si="8">ROW()-13</f>
        <v>181</v>
      </c>
      <c r="B194" s="22" t="s">
        <v>1136</v>
      </c>
      <c r="C194" s="28" t="s">
        <v>732</v>
      </c>
      <c r="D194" s="233">
        <v>2011.12</v>
      </c>
      <c r="E194" s="23" t="s">
        <v>398</v>
      </c>
      <c r="F194" s="24">
        <v>120</v>
      </c>
      <c r="G194" s="24">
        <v>210</v>
      </c>
      <c r="H194" s="29" t="s">
        <v>1072</v>
      </c>
      <c r="I194" s="26" t="s">
        <v>53</v>
      </c>
      <c r="J194" s="27"/>
      <c r="K194" s="238"/>
    </row>
    <row r="195" spans="1:11" s="4" customFormat="1" ht="33" customHeight="1" x14ac:dyDescent="0.2">
      <c r="A195" s="21">
        <f t="shared" si="8"/>
        <v>182</v>
      </c>
      <c r="B195" s="22" t="s">
        <v>46</v>
      </c>
      <c r="C195" s="28" t="s">
        <v>732</v>
      </c>
      <c r="D195" s="233">
        <v>2011.12</v>
      </c>
      <c r="E195" s="23" t="s">
        <v>399</v>
      </c>
      <c r="F195" s="24">
        <v>119</v>
      </c>
      <c r="G195" s="24">
        <v>218</v>
      </c>
      <c r="H195" s="29" t="s">
        <v>1137</v>
      </c>
      <c r="I195" s="26" t="s">
        <v>53</v>
      </c>
      <c r="J195" s="27"/>
      <c r="K195" s="238"/>
    </row>
    <row r="196" spans="1:11" s="4" customFormat="1" ht="33" customHeight="1" x14ac:dyDescent="0.2">
      <c r="A196" s="21">
        <f t="shared" si="8"/>
        <v>183</v>
      </c>
      <c r="B196" s="22" t="s">
        <v>1138</v>
      </c>
      <c r="C196" s="28" t="s">
        <v>732</v>
      </c>
      <c r="D196" s="233">
        <v>2011.12</v>
      </c>
      <c r="E196" s="23" t="s">
        <v>400</v>
      </c>
      <c r="F196" s="24">
        <v>227</v>
      </c>
      <c r="G196" s="24">
        <v>212</v>
      </c>
      <c r="H196" s="29" t="s">
        <v>870</v>
      </c>
      <c r="I196" s="26" t="s">
        <v>53</v>
      </c>
      <c r="J196" s="27"/>
      <c r="K196" s="238"/>
    </row>
    <row r="197" spans="1:11" s="4" customFormat="1" ht="33" customHeight="1" x14ac:dyDescent="0.2">
      <c r="A197" s="21">
        <f t="shared" si="8"/>
        <v>184</v>
      </c>
      <c r="B197" s="22" t="s">
        <v>1139</v>
      </c>
      <c r="C197" s="28" t="s">
        <v>732</v>
      </c>
      <c r="D197" s="233">
        <v>2011.12</v>
      </c>
      <c r="E197" s="23" t="s">
        <v>401</v>
      </c>
      <c r="F197" s="24">
        <v>159</v>
      </c>
      <c r="G197" s="24">
        <v>235</v>
      </c>
      <c r="H197" s="29" t="s">
        <v>851</v>
      </c>
      <c r="I197" s="26" t="s">
        <v>53</v>
      </c>
      <c r="J197" s="27"/>
      <c r="K197" s="238"/>
    </row>
    <row r="198" spans="1:11" s="4" customFormat="1" ht="33" customHeight="1" x14ac:dyDescent="0.2">
      <c r="A198" s="21">
        <f t="shared" si="8"/>
        <v>185</v>
      </c>
      <c r="B198" s="22" t="s">
        <v>1140</v>
      </c>
      <c r="C198" s="54" t="s">
        <v>732</v>
      </c>
      <c r="D198" s="233">
        <v>2012.04</v>
      </c>
      <c r="E198" s="23" t="s">
        <v>412</v>
      </c>
      <c r="F198" s="24">
        <v>272</v>
      </c>
      <c r="G198" s="24">
        <v>207</v>
      </c>
      <c r="H198" s="29" t="s">
        <v>1141</v>
      </c>
      <c r="I198" s="26" t="s">
        <v>53</v>
      </c>
      <c r="J198" s="27"/>
      <c r="K198" s="238"/>
    </row>
    <row r="199" spans="1:11" s="4" customFormat="1" ht="33" customHeight="1" x14ac:dyDescent="0.2">
      <c r="A199" s="21">
        <f t="shared" si="8"/>
        <v>186</v>
      </c>
      <c r="B199" s="28" t="s">
        <v>1142</v>
      </c>
      <c r="C199" s="28" t="s">
        <v>732</v>
      </c>
      <c r="D199" s="235">
        <v>2013.01</v>
      </c>
      <c r="E199" s="23" t="s">
        <v>497</v>
      </c>
      <c r="F199" s="24">
        <v>186</v>
      </c>
      <c r="G199" s="24">
        <v>215</v>
      </c>
      <c r="H199" s="29" t="s">
        <v>1143</v>
      </c>
      <c r="I199" s="26" t="s">
        <v>53</v>
      </c>
      <c r="J199" s="27"/>
      <c r="K199" s="238"/>
    </row>
    <row r="200" spans="1:11" s="4" customFormat="1" ht="33" customHeight="1" x14ac:dyDescent="0.2">
      <c r="A200" s="21">
        <f>ROW()-13</f>
        <v>187</v>
      </c>
      <c r="B200" s="28" t="s">
        <v>69</v>
      </c>
      <c r="C200" s="54" t="s">
        <v>732</v>
      </c>
      <c r="D200" s="233">
        <v>2014.04</v>
      </c>
      <c r="E200" s="52" t="s">
        <v>328</v>
      </c>
      <c r="F200" s="31">
        <v>44</v>
      </c>
      <c r="G200" s="31">
        <v>56</v>
      </c>
      <c r="H200" s="32" t="s">
        <v>42</v>
      </c>
      <c r="I200" s="33" t="s">
        <v>53</v>
      </c>
      <c r="J200" s="45"/>
      <c r="K200" s="238"/>
    </row>
    <row r="201" spans="1:11" s="4" customFormat="1" ht="33" customHeight="1" x14ac:dyDescent="0.2">
      <c r="A201" s="373" t="s">
        <v>1144</v>
      </c>
      <c r="B201" s="374"/>
      <c r="C201" s="374"/>
      <c r="D201" s="374"/>
      <c r="E201" s="374"/>
      <c r="F201" s="374"/>
      <c r="G201" s="374"/>
      <c r="H201" s="374"/>
      <c r="I201" s="374"/>
      <c r="J201" s="375"/>
      <c r="K201" s="238"/>
    </row>
    <row r="202" spans="1:11" s="4" customFormat="1" ht="33" customHeight="1" x14ac:dyDescent="0.2">
      <c r="A202" s="21">
        <f>ROW()-14</f>
        <v>188</v>
      </c>
      <c r="B202" s="22" t="s">
        <v>22</v>
      </c>
      <c r="C202" s="28" t="s">
        <v>1144</v>
      </c>
      <c r="D202" s="235">
        <v>2004.01</v>
      </c>
      <c r="E202" s="23" t="s">
        <v>486</v>
      </c>
      <c r="F202" s="24">
        <f>740/3</f>
        <v>246.66666666666666</v>
      </c>
      <c r="G202" s="24">
        <v>313</v>
      </c>
      <c r="H202" s="29" t="s">
        <v>3</v>
      </c>
      <c r="I202" s="26" t="s">
        <v>32</v>
      </c>
      <c r="J202" s="27"/>
      <c r="K202" s="238"/>
    </row>
    <row r="203" spans="1:11" s="4" customFormat="1" ht="33" customHeight="1" x14ac:dyDescent="0.2">
      <c r="A203" s="21">
        <f t="shared" ref="A203:A222" si="9">ROW()-14</f>
        <v>189</v>
      </c>
      <c r="B203" s="22" t="s">
        <v>23</v>
      </c>
      <c r="C203" s="28" t="s">
        <v>1144</v>
      </c>
      <c r="D203" s="235">
        <v>2005.06</v>
      </c>
      <c r="E203" s="23" t="s">
        <v>488</v>
      </c>
      <c r="F203" s="24">
        <v>214</v>
      </c>
      <c r="G203" s="24">
        <v>232</v>
      </c>
      <c r="H203" s="29" t="s">
        <v>3</v>
      </c>
      <c r="I203" s="26" t="s">
        <v>32</v>
      </c>
      <c r="J203" s="27"/>
      <c r="K203" s="238"/>
    </row>
    <row r="204" spans="1:11" s="4" customFormat="1" ht="33" customHeight="1" x14ac:dyDescent="0.2">
      <c r="A204" s="21">
        <f t="shared" si="9"/>
        <v>190</v>
      </c>
      <c r="B204" s="22" t="s">
        <v>24</v>
      </c>
      <c r="C204" s="54" t="s">
        <v>1144</v>
      </c>
      <c r="D204" s="235">
        <v>2005.06</v>
      </c>
      <c r="E204" s="23" t="s">
        <v>151</v>
      </c>
      <c r="F204" s="24">
        <v>254</v>
      </c>
      <c r="G204" s="24">
        <v>405</v>
      </c>
      <c r="H204" s="29" t="s">
        <v>3</v>
      </c>
      <c r="I204" s="26" t="s">
        <v>32</v>
      </c>
      <c r="J204" s="27"/>
      <c r="K204" s="238"/>
    </row>
    <row r="205" spans="1:11" s="4" customFormat="1" ht="33" customHeight="1" x14ac:dyDescent="0.2">
      <c r="A205" s="21">
        <f t="shared" si="9"/>
        <v>191</v>
      </c>
      <c r="B205" s="22" t="s">
        <v>1145</v>
      </c>
      <c r="C205" s="28" t="s">
        <v>1144</v>
      </c>
      <c r="D205" s="233">
        <v>2009.09</v>
      </c>
      <c r="E205" s="23" t="s">
        <v>151</v>
      </c>
      <c r="F205" s="24">
        <v>371</v>
      </c>
      <c r="G205" s="24">
        <v>918</v>
      </c>
      <c r="H205" s="32" t="s">
        <v>1146</v>
      </c>
      <c r="I205" s="26" t="s">
        <v>32</v>
      </c>
      <c r="J205" s="27"/>
      <c r="K205" s="238"/>
    </row>
    <row r="206" spans="1:11" s="4" customFormat="1" ht="33" customHeight="1" x14ac:dyDescent="0.2">
      <c r="A206" s="21">
        <f t="shared" si="9"/>
        <v>192</v>
      </c>
      <c r="B206" s="22" t="s">
        <v>1147</v>
      </c>
      <c r="C206" s="28" t="s">
        <v>1144</v>
      </c>
      <c r="D206" s="233">
        <v>2011.12</v>
      </c>
      <c r="E206" s="23" t="s">
        <v>202</v>
      </c>
      <c r="F206" s="24">
        <v>534</v>
      </c>
      <c r="G206" s="24">
        <v>938</v>
      </c>
      <c r="H206" s="29" t="s">
        <v>1146</v>
      </c>
      <c r="I206" s="26" t="s">
        <v>53</v>
      </c>
      <c r="J206" s="27"/>
      <c r="K206" s="238"/>
    </row>
    <row r="207" spans="1:11" s="4" customFormat="1" ht="33" customHeight="1" x14ac:dyDescent="0.2">
      <c r="A207" s="21">
        <f t="shared" si="9"/>
        <v>193</v>
      </c>
      <c r="B207" s="22" t="s">
        <v>1148</v>
      </c>
      <c r="C207" s="28" t="s">
        <v>1144</v>
      </c>
      <c r="D207" s="235">
        <v>2012.05</v>
      </c>
      <c r="E207" s="23" t="s">
        <v>135</v>
      </c>
      <c r="F207" s="24">
        <v>252</v>
      </c>
      <c r="G207" s="24">
        <v>527</v>
      </c>
      <c r="H207" s="29" t="s">
        <v>1146</v>
      </c>
      <c r="I207" s="26" t="s">
        <v>53</v>
      </c>
      <c r="J207" s="27"/>
      <c r="K207" s="238"/>
    </row>
    <row r="208" spans="1:11" s="4" customFormat="1" ht="33" customHeight="1" x14ac:dyDescent="0.2">
      <c r="A208" s="21">
        <f t="shared" si="9"/>
        <v>194</v>
      </c>
      <c r="B208" s="22" t="s">
        <v>1149</v>
      </c>
      <c r="C208" s="28" t="s">
        <v>1144</v>
      </c>
      <c r="D208" s="235">
        <v>2012.09</v>
      </c>
      <c r="E208" s="23" t="s">
        <v>366</v>
      </c>
      <c r="F208" s="24">
        <v>373</v>
      </c>
      <c r="G208" s="24">
        <v>831</v>
      </c>
      <c r="H208" s="29" t="s">
        <v>1146</v>
      </c>
      <c r="I208" s="26" t="s">
        <v>53</v>
      </c>
      <c r="J208" s="27"/>
      <c r="K208" s="238"/>
    </row>
    <row r="209" spans="1:11" s="4" customFormat="1" ht="33" customHeight="1" x14ac:dyDescent="0.2">
      <c r="A209" s="21">
        <f t="shared" si="9"/>
        <v>195</v>
      </c>
      <c r="B209" s="28" t="s">
        <v>1150</v>
      </c>
      <c r="C209" s="28" t="s">
        <v>1144</v>
      </c>
      <c r="D209" s="235">
        <v>2013.06</v>
      </c>
      <c r="E209" s="23" t="s">
        <v>135</v>
      </c>
      <c r="F209" s="24">
        <v>424</v>
      </c>
      <c r="G209" s="24">
        <v>1400</v>
      </c>
      <c r="H209" s="29" t="s">
        <v>1151</v>
      </c>
      <c r="I209" s="26" t="s">
        <v>32</v>
      </c>
      <c r="J209" s="27"/>
      <c r="K209" s="238"/>
    </row>
    <row r="210" spans="1:11" s="4" customFormat="1" ht="33" customHeight="1" x14ac:dyDescent="0.2">
      <c r="A210" s="21">
        <f t="shared" si="9"/>
        <v>196</v>
      </c>
      <c r="B210" s="28" t="s">
        <v>1152</v>
      </c>
      <c r="C210" s="28" t="s">
        <v>1144</v>
      </c>
      <c r="D210" s="233">
        <v>2015.08</v>
      </c>
      <c r="E210" s="30" t="s">
        <v>145</v>
      </c>
      <c r="F210" s="31">
        <v>111</v>
      </c>
      <c r="G210" s="31">
        <v>204</v>
      </c>
      <c r="H210" s="32" t="s">
        <v>1153</v>
      </c>
      <c r="I210" s="33" t="s">
        <v>1154</v>
      </c>
      <c r="J210" s="46"/>
      <c r="K210" s="238"/>
    </row>
    <row r="211" spans="1:11" s="4" customFormat="1" ht="33" customHeight="1" x14ac:dyDescent="0.2">
      <c r="A211" s="21">
        <f t="shared" si="9"/>
        <v>197</v>
      </c>
      <c r="B211" s="28" t="s">
        <v>1155</v>
      </c>
      <c r="C211" s="28" t="s">
        <v>1144</v>
      </c>
      <c r="D211" s="233" t="s">
        <v>1156</v>
      </c>
      <c r="E211" s="30" t="s">
        <v>153</v>
      </c>
      <c r="F211" s="31">
        <v>690</v>
      </c>
      <c r="G211" s="31">
        <v>1500</v>
      </c>
      <c r="H211" s="32" t="s">
        <v>1087</v>
      </c>
      <c r="I211" s="33" t="s">
        <v>53</v>
      </c>
      <c r="J211" s="45"/>
      <c r="K211" s="238"/>
    </row>
    <row r="212" spans="1:11" s="2" customFormat="1" ht="33" customHeight="1" x14ac:dyDescent="0.2">
      <c r="A212" s="21">
        <f t="shared" si="9"/>
        <v>198</v>
      </c>
      <c r="B212" s="28" t="s">
        <v>1157</v>
      </c>
      <c r="C212" s="54" t="s">
        <v>1144</v>
      </c>
      <c r="D212" s="233" t="s">
        <v>1156</v>
      </c>
      <c r="E212" s="30" t="s">
        <v>153</v>
      </c>
      <c r="F212" s="31">
        <v>687</v>
      </c>
      <c r="G212" s="31">
        <v>1443</v>
      </c>
      <c r="H212" s="32" t="s">
        <v>1158</v>
      </c>
      <c r="I212" s="33" t="s">
        <v>53</v>
      </c>
      <c r="J212" s="46" t="s">
        <v>1159</v>
      </c>
      <c r="K212" s="18"/>
    </row>
    <row r="213" spans="1:11" s="2" customFormat="1" ht="33" customHeight="1" x14ac:dyDescent="0.2">
      <c r="A213" s="21">
        <f t="shared" si="9"/>
        <v>199</v>
      </c>
      <c r="B213" s="28" t="s">
        <v>1160</v>
      </c>
      <c r="C213" s="28" t="s">
        <v>1161</v>
      </c>
      <c r="D213" s="233">
        <v>2018.03</v>
      </c>
      <c r="E213" s="30" t="s">
        <v>395</v>
      </c>
      <c r="F213" s="31">
        <v>368</v>
      </c>
      <c r="G213" s="31">
        <v>810</v>
      </c>
      <c r="H213" s="32" t="s">
        <v>1146</v>
      </c>
      <c r="I213" s="33" t="s">
        <v>32</v>
      </c>
      <c r="J213" s="46"/>
      <c r="K213" s="18"/>
    </row>
    <row r="214" spans="1:11" s="2" customFormat="1" ht="33" customHeight="1" x14ac:dyDescent="0.2">
      <c r="A214" s="21">
        <f t="shared" si="9"/>
        <v>200</v>
      </c>
      <c r="B214" s="28" t="s">
        <v>1162</v>
      </c>
      <c r="C214" s="28" t="s">
        <v>1144</v>
      </c>
      <c r="D214" s="233">
        <v>2018.04</v>
      </c>
      <c r="E214" s="112" t="s">
        <v>1163</v>
      </c>
      <c r="F214" s="31">
        <v>379</v>
      </c>
      <c r="G214" s="31">
        <v>973</v>
      </c>
      <c r="H214" s="32" t="s">
        <v>4</v>
      </c>
      <c r="I214" s="33" t="s">
        <v>868</v>
      </c>
      <c r="J214" s="46"/>
      <c r="K214" s="18"/>
    </row>
    <row r="215" spans="1:11" s="2" customFormat="1" ht="33" customHeight="1" x14ac:dyDescent="0.2">
      <c r="A215" s="21">
        <f t="shared" si="9"/>
        <v>201</v>
      </c>
      <c r="B215" s="79" t="s">
        <v>1164</v>
      </c>
      <c r="C215" s="28" t="s">
        <v>1144</v>
      </c>
      <c r="D215" s="233">
        <v>2018.04</v>
      </c>
      <c r="E215" s="80" t="s">
        <v>112</v>
      </c>
      <c r="F215" s="31">
        <v>1725</v>
      </c>
      <c r="G215" s="31">
        <v>3384</v>
      </c>
      <c r="H215" s="32" t="s">
        <v>1165</v>
      </c>
      <c r="I215" s="33" t="s">
        <v>1166</v>
      </c>
      <c r="J215" s="46"/>
      <c r="K215" s="18"/>
    </row>
    <row r="216" spans="1:11" s="2" customFormat="1" ht="33" customHeight="1" x14ac:dyDescent="0.2">
      <c r="A216" s="21">
        <f t="shared" si="9"/>
        <v>202</v>
      </c>
      <c r="B216" s="35" t="s">
        <v>1167</v>
      </c>
      <c r="C216" s="35" t="s">
        <v>1144</v>
      </c>
      <c r="D216" s="237">
        <v>2018.05</v>
      </c>
      <c r="E216" s="160" t="s">
        <v>1168</v>
      </c>
      <c r="F216" s="161">
        <v>505</v>
      </c>
      <c r="G216" s="161">
        <v>989</v>
      </c>
      <c r="H216" s="162" t="s">
        <v>3</v>
      </c>
      <c r="I216" s="163" t="s">
        <v>1169</v>
      </c>
      <c r="J216" s="46"/>
      <c r="K216" s="18"/>
    </row>
    <row r="217" spans="1:11" s="2" customFormat="1" ht="33" customHeight="1" x14ac:dyDescent="0.2">
      <c r="A217" s="21">
        <f t="shared" si="9"/>
        <v>203</v>
      </c>
      <c r="B217" s="239" t="s">
        <v>1170</v>
      </c>
      <c r="C217" s="41" t="s">
        <v>1144</v>
      </c>
      <c r="D217" s="240">
        <v>2018.07</v>
      </c>
      <c r="E217" s="241" t="s">
        <v>1171</v>
      </c>
      <c r="F217" s="242">
        <v>677</v>
      </c>
      <c r="G217" s="242">
        <v>1438</v>
      </c>
      <c r="H217" s="180" t="s">
        <v>4</v>
      </c>
      <c r="I217" s="243" t="s">
        <v>868</v>
      </c>
      <c r="J217" s="72"/>
      <c r="K217" s="18"/>
    </row>
    <row r="218" spans="1:11" s="2" customFormat="1" ht="33" customHeight="1" x14ac:dyDescent="0.2">
      <c r="A218" s="21">
        <f t="shared" si="9"/>
        <v>204</v>
      </c>
      <c r="B218" s="114" t="s">
        <v>1172</v>
      </c>
      <c r="C218" s="54" t="s">
        <v>1144</v>
      </c>
      <c r="D218" s="234">
        <v>2018.07</v>
      </c>
      <c r="E218" s="115" t="s">
        <v>1173</v>
      </c>
      <c r="F218" s="179">
        <v>193</v>
      </c>
      <c r="G218" s="179">
        <v>237</v>
      </c>
      <c r="H218" s="180" t="s">
        <v>42</v>
      </c>
      <c r="I218" s="181" t="s">
        <v>1154</v>
      </c>
      <c r="J218" s="72"/>
      <c r="K218" s="18"/>
    </row>
    <row r="219" spans="1:11" s="2" customFormat="1" ht="33" customHeight="1" x14ac:dyDescent="0.2">
      <c r="A219" s="21">
        <f t="shared" si="9"/>
        <v>205</v>
      </c>
      <c r="B219" s="114" t="s">
        <v>1174</v>
      </c>
      <c r="C219" s="28" t="s">
        <v>1144</v>
      </c>
      <c r="D219" s="234">
        <v>2018.07</v>
      </c>
      <c r="E219" s="115" t="s">
        <v>1175</v>
      </c>
      <c r="F219" s="179">
        <v>193</v>
      </c>
      <c r="G219" s="179">
        <v>237</v>
      </c>
      <c r="H219" s="180" t="s">
        <v>42</v>
      </c>
      <c r="I219" s="181" t="s">
        <v>1166</v>
      </c>
      <c r="J219" s="72"/>
      <c r="K219" s="18"/>
    </row>
    <row r="220" spans="1:11" s="2" customFormat="1" ht="33" customHeight="1" x14ac:dyDescent="0.2">
      <c r="A220" s="21">
        <f t="shared" si="9"/>
        <v>206</v>
      </c>
      <c r="B220" s="22" t="s">
        <v>587</v>
      </c>
      <c r="C220" s="28" t="s">
        <v>1144</v>
      </c>
      <c r="D220" s="244">
        <v>2019.01</v>
      </c>
      <c r="E220" s="23" t="s">
        <v>85</v>
      </c>
      <c r="F220" s="142">
        <v>346</v>
      </c>
      <c r="G220" s="142">
        <v>786</v>
      </c>
      <c r="H220" s="143" t="s">
        <v>1176</v>
      </c>
      <c r="I220" s="144" t="s">
        <v>32</v>
      </c>
      <c r="J220" s="27"/>
      <c r="K220" s="18"/>
    </row>
    <row r="221" spans="1:11" s="2" customFormat="1" ht="33" customHeight="1" x14ac:dyDescent="0.2">
      <c r="A221" s="21">
        <f t="shared" si="9"/>
        <v>207</v>
      </c>
      <c r="B221" s="28" t="s">
        <v>1177</v>
      </c>
      <c r="C221" s="28" t="s">
        <v>1144</v>
      </c>
      <c r="D221" s="233">
        <v>2019.09</v>
      </c>
      <c r="E221" s="111" t="s">
        <v>684</v>
      </c>
      <c r="F221" s="31">
        <v>889</v>
      </c>
      <c r="G221" s="31">
        <v>3199</v>
      </c>
      <c r="H221" s="120" t="s">
        <v>1178</v>
      </c>
      <c r="I221" s="92" t="s">
        <v>53</v>
      </c>
      <c r="J221" s="27"/>
      <c r="K221" s="18"/>
    </row>
    <row r="222" spans="1:11" s="2" customFormat="1" ht="33" customHeight="1" x14ac:dyDescent="0.2">
      <c r="A222" s="21">
        <f t="shared" si="9"/>
        <v>208</v>
      </c>
      <c r="B222" s="28" t="s">
        <v>1179</v>
      </c>
      <c r="C222" s="89" t="s">
        <v>1180</v>
      </c>
      <c r="D222" s="233">
        <v>2020.05</v>
      </c>
      <c r="E222" s="111" t="s">
        <v>1181</v>
      </c>
      <c r="F222" s="31">
        <v>738</v>
      </c>
      <c r="G222" s="31">
        <v>292</v>
      </c>
      <c r="H222" s="91" t="s">
        <v>1182</v>
      </c>
      <c r="I222" s="92" t="s">
        <v>53</v>
      </c>
      <c r="J222" s="27"/>
      <c r="K222" s="18"/>
    </row>
    <row r="223" spans="1:11" s="2" customFormat="1" ht="33" customHeight="1" x14ac:dyDescent="0.2">
      <c r="A223" s="373" t="s">
        <v>734</v>
      </c>
      <c r="B223" s="374"/>
      <c r="C223" s="374"/>
      <c r="D223" s="374"/>
      <c r="E223" s="374"/>
      <c r="F223" s="374"/>
      <c r="G223" s="374"/>
      <c r="H223" s="374"/>
      <c r="I223" s="374"/>
      <c r="J223" s="375"/>
      <c r="K223" s="18"/>
    </row>
    <row r="224" spans="1:11" s="2" customFormat="1" ht="33" customHeight="1" x14ac:dyDescent="0.2">
      <c r="A224" s="21">
        <f>ROW()-15</f>
        <v>209</v>
      </c>
      <c r="B224" s="22" t="s">
        <v>1183</v>
      </c>
      <c r="C224" s="28" t="s">
        <v>734</v>
      </c>
      <c r="D224" s="235">
        <v>2012.09</v>
      </c>
      <c r="E224" s="23" t="s">
        <v>173</v>
      </c>
      <c r="F224" s="24">
        <v>619</v>
      </c>
      <c r="G224" s="24">
        <v>1276</v>
      </c>
      <c r="H224" s="29" t="s">
        <v>925</v>
      </c>
      <c r="I224" s="26" t="s">
        <v>53</v>
      </c>
      <c r="J224" s="27"/>
      <c r="K224" s="18"/>
    </row>
    <row r="225" spans="1:11" s="2" customFormat="1" ht="33" customHeight="1" x14ac:dyDescent="0.2">
      <c r="A225" s="21">
        <f t="shared" ref="A225:A229" si="10">ROW()-15</f>
        <v>210</v>
      </c>
      <c r="B225" s="28" t="s">
        <v>1184</v>
      </c>
      <c r="C225" s="28" t="s">
        <v>734</v>
      </c>
      <c r="D225" s="233">
        <v>2014.04</v>
      </c>
      <c r="E225" s="52" t="s">
        <v>240</v>
      </c>
      <c r="F225" s="53">
        <v>1161</v>
      </c>
      <c r="G225" s="24">
        <v>1425</v>
      </c>
      <c r="H225" s="29" t="s">
        <v>2</v>
      </c>
      <c r="I225" s="26" t="s">
        <v>53</v>
      </c>
      <c r="J225" s="45"/>
      <c r="K225" s="18"/>
    </row>
    <row r="226" spans="1:11" s="2" customFormat="1" ht="33" customHeight="1" x14ac:dyDescent="0.2">
      <c r="A226" s="21">
        <f t="shared" si="10"/>
        <v>211</v>
      </c>
      <c r="B226" s="22" t="s">
        <v>1185</v>
      </c>
      <c r="C226" s="22" t="s">
        <v>734</v>
      </c>
      <c r="D226" s="233">
        <v>2015.01</v>
      </c>
      <c r="E226" s="23" t="s">
        <v>191</v>
      </c>
      <c r="F226" s="24">
        <v>231</v>
      </c>
      <c r="G226" s="24">
        <v>360</v>
      </c>
      <c r="H226" s="29" t="s">
        <v>1186</v>
      </c>
      <c r="I226" s="26" t="s">
        <v>53</v>
      </c>
      <c r="J226" s="27"/>
      <c r="K226" s="18"/>
    </row>
    <row r="227" spans="1:11" s="2" customFormat="1" ht="33" customHeight="1" x14ac:dyDescent="0.2">
      <c r="A227" s="21">
        <f t="shared" si="10"/>
        <v>212</v>
      </c>
      <c r="B227" s="28" t="s">
        <v>1187</v>
      </c>
      <c r="C227" s="28" t="s">
        <v>734</v>
      </c>
      <c r="D227" s="233">
        <v>2015.11</v>
      </c>
      <c r="E227" s="30" t="s">
        <v>146</v>
      </c>
      <c r="F227" s="31">
        <v>517</v>
      </c>
      <c r="G227" s="31">
        <v>1101</v>
      </c>
      <c r="H227" s="32" t="s">
        <v>858</v>
      </c>
      <c r="I227" s="33" t="s">
        <v>53</v>
      </c>
      <c r="J227" s="46"/>
      <c r="K227" s="18"/>
    </row>
    <row r="228" spans="1:11" s="2" customFormat="1" ht="33" customHeight="1" x14ac:dyDescent="0.2">
      <c r="A228" s="21">
        <f t="shared" si="10"/>
        <v>213</v>
      </c>
      <c r="B228" s="28" t="s">
        <v>1188</v>
      </c>
      <c r="C228" s="54" t="s">
        <v>734</v>
      </c>
      <c r="D228" s="233">
        <v>2017.05</v>
      </c>
      <c r="E228" s="30" t="s">
        <v>127</v>
      </c>
      <c r="F228" s="31">
        <v>384</v>
      </c>
      <c r="G228" s="31">
        <v>888</v>
      </c>
      <c r="H228" s="32" t="s">
        <v>4</v>
      </c>
      <c r="I228" s="64" t="s">
        <v>53</v>
      </c>
      <c r="J228" s="46"/>
      <c r="K228" s="18"/>
    </row>
    <row r="229" spans="1:11" s="2" customFormat="1" ht="33" customHeight="1" x14ac:dyDescent="0.2">
      <c r="A229" s="21">
        <f t="shared" si="10"/>
        <v>214</v>
      </c>
      <c r="B229" s="79" t="s">
        <v>1189</v>
      </c>
      <c r="C229" s="28" t="s">
        <v>734</v>
      </c>
      <c r="D229" s="233">
        <v>2017.11</v>
      </c>
      <c r="E229" s="30" t="s">
        <v>512</v>
      </c>
      <c r="F229" s="31">
        <v>500</v>
      </c>
      <c r="G229" s="31">
        <v>1162</v>
      </c>
      <c r="H229" s="32" t="s">
        <v>42</v>
      </c>
      <c r="I229" s="33" t="s">
        <v>53</v>
      </c>
      <c r="J229" s="46"/>
      <c r="K229" s="18"/>
    </row>
    <row r="230" spans="1:11" s="2" customFormat="1" ht="33" customHeight="1" x14ac:dyDescent="0.2">
      <c r="A230" s="373" t="s">
        <v>1190</v>
      </c>
      <c r="B230" s="374"/>
      <c r="C230" s="374"/>
      <c r="D230" s="374"/>
      <c r="E230" s="374"/>
      <c r="F230" s="374"/>
      <c r="G230" s="374"/>
      <c r="H230" s="374"/>
      <c r="I230" s="374"/>
      <c r="J230" s="375"/>
      <c r="K230" s="18"/>
    </row>
    <row r="231" spans="1:11" s="8" customFormat="1" ht="33" customHeight="1" x14ac:dyDescent="0.2">
      <c r="A231" s="21">
        <f>ROW()-16</f>
        <v>215</v>
      </c>
      <c r="B231" s="28" t="s">
        <v>1191</v>
      </c>
      <c r="C231" s="28" t="s">
        <v>1192</v>
      </c>
      <c r="D231" s="233">
        <v>2014.01</v>
      </c>
      <c r="E231" s="52" t="s">
        <v>316</v>
      </c>
      <c r="F231" s="53">
        <v>1709</v>
      </c>
      <c r="G231" s="24">
        <v>3039</v>
      </c>
      <c r="H231" s="29" t="s">
        <v>904</v>
      </c>
      <c r="I231" s="26" t="s">
        <v>53</v>
      </c>
      <c r="J231" s="45"/>
      <c r="K231" s="245"/>
    </row>
    <row r="232" spans="1:11" s="8" customFormat="1" ht="33" customHeight="1" x14ac:dyDescent="0.2">
      <c r="A232" s="217">
        <f>ROW()-16</f>
        <v>216</v>
      </c>
      <c r="B232" s="28" t="s">
        <v>666</v>
      </c>
      <c r="C232" s="28" t="s">
        <v>1193</v>
      </c>
      <c r="D232" s="233">
        <v>2019.07</v>
      </c>
      <c r="E232" s="111" t="s">
        <v>655</v>
      </c>
      <c r="F232" s="31">
        <v>2070</v>
      </c>
      <c r="G232" s="31">
        <v>4762</v>
      </c>
      <c r="H232" s="120" t="s">
        <v>1194</v>
      </c>
      <c r="I232" s="92" t="s">
        <v>35</v>
      </c>
      <c r="J232" s="27"/>
      <c r="K232" s="245"/>
    </row>
    <row r="233" spans="1:11" s="8" customFormat="1" ht="33" customHeight="1" x14ac:dyDescent="0.2">
      <c r="A233" s="373" t="s">
        <v>728</v>
      </c>
      <c r="B233" s="374"/>
      <c r="C233" s="374"/>
      <c r="D233" s="374"/>
      <c r="E233" s="374"/>
      <c r="F233" s="374"/>
      <c r="G233" s="374"/>
      <c r="H233" s="374"/>
      <c r="I233" s="374"/>
      <c r="J233" s="375"/>
      <c r="K233" s="245"/>
    </row>
    <row r="234" spans="1:11" s="8" customFormat="1" ht="33" customHeight="1" x14ac:dyDescent="0.2">
      <c r="A234" s="21">
        <f>ROW()-17</f>
        <v>217</v>
      </c>
      <c r="B234" s="22" t="s">
        <v>1195</v>
      </c>
      <c r="C234" s="22" t="s">
        <v>728</v>
      </c>
      <c r="D234" s="235">
        <v>2005.09</v>
      </c>
      <c r="E234" s="23" t="s">
        <v>490</v>
      </c>
      <c r="F234" s="24">
        <v>83</v>
      </c>
      <c r="G234" s="24">
        <v>126</v>
      </c>
      <c r="H234" s="29" t="s">
        <v>2</v>
      </c>
      <c r="I234" s="26" t="s">
        <v>53</v>
      </c>
      <c r="J234" s="27"/>
      <c r="K234" s="245"/>
    </row>
    <row r="235" spans="1:11" s="8" customFormat="1" ht="33" customHeight="1" x14ac:dyDescent="0.2">
      <c r="A235" s="373" t="s">
        <v>15</v>
      </c>
      <c r="B235" s="374"/>
      <c r="C235" s="374"/>
      <c r="D235" s="374"/>
      <c r="E235" s="374"/>
      <c r="F235" s="374"/>
      <c r="G235" s="374"/>
      <c r="H235" s="374"/>
      <c r="I235" s="374"/>
      <c r="J235" s="375"/>
      <c r="K235" s="245"/>
    </row>
    <row r="236" spans="1:11" s="8" customFormat="1" ht="33" customHeight="1" x14ac:dyDescent="0.2">
      <c r="A236" s="21">
        <f>ROW()-18</f>
        <v>218</v>
      </c>
      <c r="B236" s="22" t="s">
        <v>1196</v>
      </c>
      <c r="C236" s="22" t="s">
        <v>15</v>
      </c>
      <c r="D236" s="235">
        <v>2005.01</v>
      </c>
      <c r="E236" s="23" t="s">
        <v>486</v>
      </c>
      <c r="F236" s="24">
        <v>1337</v>
      </c>
      <c r="G236" s="24">
        <v>2069</v>
      </c>
      <c r="H236" s="25" t="s">
        <v>2</v>
      </c>
      <c r="I236" s="26" t="s">
        <v>53</v>
      </c>
      <c r="J236" s="27"/>
      <c r="K236" s="245"/>
    </row>
    <row r="237" spans="1:11" s="8" customFormat="1" ht="33" customHeight="1" x14ac:dyDescent="0.2">
      <c r="A237" s="21">
        <f t="shared" ref="A237:A300" si="11">ROW()-18</f>
        <v>219</v>
      </c>
      <c r="B237" s="22" t="s">
        <v>1197</v>
      </c>
      <c r="C237" s="22" t="s">
        <v>15</v>
      </c>
      <c r="D237" s="233">
        <v>2006.07</v>
      </c>
      <c r="E237" s="23" t="s">
        <v>359</v>
      </c>
      <c r="F237" s="24">
        <v>1317</v>
      </c>
      <c r="G237" s="24">
        <v>2306</v>
      </c>
      <c r="H237" s="29" t="s">
        <v>4</v>
      </c>
      <c r="I237" s="26" t="s">
        <v>53</v>
      </c>
      <c r="J237" s="27"/>
      <c r="K237" s="245"/>
    </row>
    <row r="238" spans="1:11" s="8" customFormat="1" ht="33" customHeight="1" x14ac:dyDescent="0.2">
      <c r="A238" s="21">
        <f t="shared" si="11"/>
        <v>220</v>
      </c>
      <c r="B238" s="28" t="s">
        <v>1198</v>
      </c>
      <c r="C238" s="28" t="s">
        <v>15</v>
      </c>
      <c r="D238" s="233" t="s">
        <v>1199</v>
      </c>
      <c r="E238" s="30" t="s">
        <v>266</v>
      </c>
      <c r="F238" s="31">
        <v>1050</v>
      </c>
      <c r="G238" s="31">
        <v>2305</v>
      </c>
      <c r="H238" s="32" t="s">
        <v>3</v>
      </c>
      <c r="I238" s="33" t="s">
        <v>53</v>
      </c>
      <c r="J238" s="46"/>
      <c r="K238" s="245"/>
    </row>
    <row r="239" spans="1:11" s="8" customFormat="1" ht="33" customHeight="1" x14ac:dyDescent="0.2">
      <c r="A239" s="21">
        <f t="shared" si="11"/>
        <v>221</v>
      </c>
      <c r="B239" s="22" t="s">
        <v>1200</v>
      </c>
      <c r="C239" s="28" t="s">
        <v>15</v>
      </c>
      <c r="D239" s="233">
        <v>2007.12</v>
      </c>
      <c r="E239" s="30" t="s">
        <v>1201</v>
      </c>
      <c r="F239" s="31">
        <v>15854</v>
      </c>
      <c r="G239" s="31">
        <v>25652</v>
      </c>
      <c r="H239" s="32" t="s">
        <v>4</v>
      </c>
      <c r="I239" s="33" t="s">
        <v>1202</v>
      </c>
      <c r="J239" s="46"/>
      <c r="K239" s="245"/>
    </row>
    <row r="240" spans="1:11" s="8" customFormat="1" ht="33" customHeight="1" x14ac:dyDescent="0.2">
      <c r="A240" s="21">
        <f t="shared" si="11"/>
        <v>222</v>
      </c>
      <c r="B240" s="22" t="s">
        <v>1203</v>
      </c>
      <c r="C240" s="28" t="s">
        <v>15</v>
      </c>
      <c r="D240" s="233">
        <v>2008.06</v>
      </c>
      <c r="E240" s="30" t="s">
        <v>107</v>
      </c>
      <c r="F240" s="24">
        <v>1241</v>
      </c>
      <c r="G240" s="24">
        <v>1982</v>
      </c>
      <c r="H240" s="32" t="s">
        <v>4</v>
      </c>
      <c r="I240" s="26" t="s">
        <v>53</v>
      </c>
      <c r="J240" s="27"/>
      <c r="K240" s="245"/>
    </row>
    <row r="241" spans="1:11" s="8" customFormat="1" ht="33" customHeight="1" x14ac:dyDescent="0.2">
      <c r="A241" s="21">
        <f t="shared" si="11"/>
        <v>223</v>
      </c>
      <c r="B241" s="22" t="s">
        <v>50</v>
      </c>
      <c r="C241" s="28" t="s">
        <v>1204</v>
      </c>
      <c r="D241" s="233">
        <v>2010.06</v>
      </c>
      <c r="E241" s="23" t="s">
        <v>427</v>
      </c>
      <c r="F241" s="24">
        <v>5651</v>
      </c>
      <c r="G241" s="24">
        <v>9148</v>
      </c>
      <c r="H241" s="25" t="s">
        <v>4</v>
      </c>
      <c r="I241" s="26" t="s">
        <v>53</v>
      </c>
      <c r="J241" s="27"/>
      <c r="K241" s="245"/>
    </row>
    <row r="242" spans="1:11" s="8" customFormat="1" ht="33" customHeight="1" x14ac:dyDescent="0.2">
      <c r="A242" s="21">
        <f t="shared" si="11"/>
        <v>224</v>
      </c>
      <c r="B242" s="22" t="s">
        <v>38</v>
      </c>
      <c r="C242" s="28" t="s">
        <v>1204</v>
      </c>
      <c r="D242" s="233">
        <v>2010.08</v>
      </c>
      <c r="E242" s="23" t="s">
        <v>408</v>
      </c>
      <c r="F242" s="24">
        <v>1420</v>
      </c>
      <c r="G242" s="24">
        <v>2824</v>
      </c>
      <c r="H242" s="25" t="s">
        <v>4</v>
      </c>
      <c r="I242" s="26" t="s">
        <v>53</v>
      </c>
      <c r="J242" s="27"/>
      <c r="K242" s="245"/>
    </row>
    <row r="243" spans="1:11" s="8" customFormat="1" ht="33" customHeight="1" x14ac:dyDescent="0.2">
      <c r="A243" s="21">
        <f t="shared" si="11"/>
        <v>225</v>
      </c>
      <c r="B243" s="22" t="s">
        <v>1205</v>
      </c>
      <c r="C243" s="28" t="s">
        <v>1206</v>
      </c>
      <c r="D243" s="235" t="s">
        <v>1207</v>
      </c>
      <c r="E243" s="23" t="s">
        <v>440</v>
      </c>
      <c r="F243" s="24">
        <v>323</v>
      </c>
      <c r="G243" s="24">
        <v>525</v>
      </c>
      <c r="H243" s="29" t="s">
        <v>2</v>
      </c>
      <c r="I243" s="26" t="s">
        <v>53</v>
      </c>
      <c r="J243" s="127"/>
      <c r="K243" s="245"/>
    </row>
    <row r="244" spans="1:11" s="8" customFormat="1" ht="33" customHeight="1" x14ac:dyDescent="0.2">
      <c r="A244" s="21">
        <f t="shared" si="11"/>
        <v>226</v>
      </c>
      <c r="B244" s="22" t="s">
        <v>1208</v>
      </c>
      <c r="C244" s="28" t="s">
        <v>15</v>
      </c>
      <c r="D244" s="233">
        <v>2011.06</v>
      </c>
      <c r="E244" s="23" t="s">
        <v>458</v>
      </c>
      <c r="F244" s="24">
        <v>4125</v>
      </c>
      <c r="G244" s="24">
        <v>6709</v>
      </c>
      <c r="H244" s="29" t="s">
        <v>2</v>
      </c>
      <c r="I244" s="26" t="s">
        <v>53</v>
      </c>
      <c r="J244" s="27"/>
      <c r="K244" s="245"/>
    </row>
    <row r="245" spans="1:11" s="8" customFormat="1" ht="33" customHeight="1" x14ac:dyDescent="0.2">
      <c r="A245" s="21">
        <f t="shared" si="11"/>
        <v>227</v>
      </c>
      <c r="B245" s="22" t="s">
        <v>1209</v>
      </c>
      <c r="C245" s="54" t="s">
        <v>15</v>
      </c>
      <c r="D245" s="233" t="s">
        <v>1210</v>
      </c>
      <c r="E245" s="23" t="s">
        <v>118</v>
      </c>
      <c r="F245" s="24">
        <v>2809</v>
      </c>
      <c r="G245" s="24">
        <v>5546</v>
      </c>
      <c r="H245" s="29" t="s">
        <v>939</v>
      </c>
      <c r="I245" s="26" t="s">
        <v>53</v>
      </c>
      <c r="J245" s="27"/>
      <c r="K245" s="245"/>
    </row>
    <row r="246" spans="1:11" s="8" customFormat="1" ht="33" customHeight="1" x14ac:dyDescent="0.2">
      <c r="A246" s="21">
        <f t="shared" si="11"/>
        <v>228</v>
      </c>
      <c r="B246" s="22" t="s">
        <v>1211</v>
      </c>
      <c r="C246" s="28" t="s">
        <v>15</v>
      </c>
      <c r="D246" s="233" t="s">
        <v>1212</v>
      </c>
      <c r="E246" s="23" t="s">
        <v>392</v>
      </c>
      <c r="F246" s="24">
        <v>1360</v>
      </c>
      <c r="G246" s="24">
        <v>2663</v>
      </c>
      <c r="H246" s="29" t="s">
        <v>941</v>
      </c>
      <c r="I246" s="26" t="s">
        <v>53</v>
      </c>
      <c r="J246" s="27"/>
      <c r="K246" s="245"/>
    </row>
    <row r="247" spans="1:11" s="8" customFormat="1" ht="33" customHeight="1" x14ac:dyDescent="0.2">
      <c r="A247" s="21">
        <f t="shared" si="11"/>
        <v>229</v>
      </c>
      <c r="B247" s="22" t="s">
        <v>1213</v>
      </c>
      <c r="C247" s="28" t="s">
        <v>15</v>
      </c>
      <c r="D247" s="233">
        <v>2012.02</v>
      </c>
      <c r="E247" s="23" t="s">
        <v>408</v>
      </c>
      <c r="F247" s="24">
        <v>2051</v>
      </c>
      <c r="G247" s="24">
        <v>2590</v>
      </c>
      <c r="H247" s="29" t="s">
        <v>939</v>
      </c>
      <c r="I247" s="26" t="s">
        <v>53</v>
      </c>
      <c r="J247" s="27"/>
      <c r="K247" s="245"/>
    </row>
    <row r="248" spans="1:11" s="8" customFormat="1" ht="33" customHeight="1" x14ac:dyDescent="0.2">
      <c r="A248" s="21">
        <f t="shared" si="11"/>
        <v>230</v>
      </c>
      <c r="B248" s="22" t="s">
        <v>1214</v>
      </c>
      <c r="C248" s="28" t="s">
        <v>15</v>
      </c>
      <c r="D248" s="233">
        <v>2012.04</v>
      </c>
      <c r="E248" s="23" t="s">
        <v>413</v>
      </c>
      <c r="F248" s="24">
        <v>1751</v>
      </c>
      <c r="G248" s="24">
        <v>2387</v>
      </c>
      <c r="H248" s="29" t="s">
        <v>925</v>
      </c>
      <c r="I248" s="26" t="s">
        <v>53</v>
      </c>
      <c r="J248" s="27"/>
      <c r="K248" s="245"/>
    </row>
    <row r="249" spans="1:11" s="8" customFormat="1" ht="33" customHeight="1" x14ac:dyDescent="0.2">
      <c r="A249" s="21">
        <f t="shared" si="11"/>
        <v>231</v>
      </c>
      <c r="B249" s="22" t="s">
        <v>1215</v>
      </c>
      <c r="C249" s="28" t="s">
        <v>15</v>
      </c>
      <c r="D249" s="235">
        <v>2012.08</v>
      </c>
      <c r="E249" s="23" t="s">
        <v>359</v>
      </c>
      <c r="F249" s="24">
        <v>9198</v>
      </c>
      <c r="G249" s="24">
        <v>16334</v>
      </c>
      <c r="H249" s="29" t="s">
        <v>904</v>
      </c>
      <c r="I249" s="26" t="s">
        <v>53</v>
      </c>
      <c r="J249" s="27"/>
      <c r="K249" s="245"/>
    </row>
    <row r="250" spans="1:11" s="8" customFormat="1" ht="33" customHeight="1" x14ac:dyDescent="0.2">
      <c r="A250" s="21">
        <f t="shared" si="11"/>
        <v>232</v>
      </c>
      <c r="B250" s="22" t="s">
        <v>1216</v>
      </c>
      <c r="C250" s="28" t="s">
        <v>15</v>
      </c>
      <c r="D250" s="235">
        <v>2012.08</v>
      </c>
      <c r="E250" s="23" t="s">
        <v>362</v>
      </c>
      <c r="F250" s="24">
        <v>1344</v>
      </c>
      <c r="G250" s="24">
        <v>2988</v>
      </c>
      <c r="H250" s="29" t="s">
        <v>939</v>
      </c>
      <c r="I250" s="26" t="s">
        <v>53</v>
      </c>
      <c r="J250" s="27"/>
      <c r="K250" s="245"/>
    </row>
    <row r="251" spans="1:11" s="8" customFormat="1" ht="33" customHeight="1" x14ac:dyDescent="0.2">
      <c r="A251" s="21">
        <f t="shared" si="11"/>
        <v>233</v>
      </c>
      <c r="B251" s="22" t="s">
        <v>1217</v>
      </c>
      <c r="C251" s="28" t="s">
        <v>15</v>
      </c>
      <c r="D251" s="235">
        <v>2012.09</v>
      </c>
      <c r="E251" s="23" t="s">
        <v>135</v>
      </c>
      <c r="F251" s="24">
        <v>1032</v>
      </c>
      <c r="G251" s="24">
        <v>1134</v>
      </c>
      <c r="H251" s="29" t="s">
        <v>925</v>
      </c>
      <c r="I251" s="26" t="s">
        <v>53</v>
      </c>
      <c r="J251" s="27"/>
      <c r="K251" s="245"/>
    </row>
    <row r="252" spans="1:11" s="8" customFormat="1" ht="33" customHeight="1" x14ac:dyDescent="0.2">
      <c r="A252" s="21">
        <f t="shared" si="11"/>
        <v>234</v>
      </c>
      <c r="B252" s="28" t="s">
        <v>1218</v>
      </c>
      <c r="C252" s="28" t="s">
        <v>15</v>
      </c>
      <c r="D252" s="235">
        <v>2013.08</v>
      </c>
      <c r="E252" s="23" t="s">
        <v>205</v>
      </c>
      <c r="F252" s="24">
        <v>839</v>
      </c>
      <c r="G252" s="24">
        <v>1432</v>
      </c>
      <c r="H252" s="29" t="s">
        <v>1219</v>
      </c>
      <c r="I252" s="26" t="s">
        <v>53</v>
      </c>
      <c r="J252" s="27" t="s">
        <v>1220</v>
      </c>
      <c r="K252" s="245"/>
    </row>
    <row r="253" spans="1:11" s="8" customFormat="1" ht="33" customHeight="1" x14ac:dyDescent="0.2">
      <c r="A253" s="21">
        <f t="shared" si="11"/>
        <v>235</v>
      </c>
      <c r="B253" s="246" t="s">
        <v>1221</v>
      </c>
      <c r="C253" s="28" t="s">
        <v>15</v>
      </c>
      <c r="D253" s="235">
        <v>2013.12</v>
      </c>
      <c r="E253" s="23" t="s">
        <v>356</v>
      </c>
      <c r="F253" s="24">
        <v>1300</v>
      </c>
      <c r="G253" s="24">
        <v>2240</v>
      </c>
      <c r="H253" s="29" t="s">
        <v>1120</v>
      </c>
      <c r="I253" s="26" t="s">
        <v>53</v>
      </c>
      <c r="J253" s="27"/>
      <c r="K253" s="245"/>
    </row>
    <row r="254" spans="1:11" s="8" customFormat="1" ht="33" customHeight="1" x14ac:dyDescent="0.2">
      <c r="A254" s="21">
        <f t="shared" si="11"/>
        <v>236</v>
      </c>
      <c r="B254" s="28" t="s">
        <v>1222</v>
      </c>
      <c r="C254" s="54" t="s">
        <v>15</v>
      </c>
      <c r="D254" s="233">
        <v>2014.01</v>
      </c>
      <c r="E254" s="52" t="s">
        <v>317</v>
      </c>
      <c r="F254" s="53">
        <v>882</v>
      </c>
      <c r="G254" s="24">
        <v>1769</v>
      </c>
      <c r="H254" s="29" t="s">
        <v>931</v>
      </c>
      <c r="I254" s="26" t="s">
        <v>53</v>
      </c>
      <c r="J254" s="45"/>
      <c r="K254" s="245"/>
    </row>
    <row r="255" spans="1:11" s="8" customFormat="1" ht="33" customHeight="1" x14ac:dyDescent="0.2">
      <c r="A255" s="21">
        <f t="shared" si="11"/>
        <v>237</v>
      </c>
      <c r="B255" s="28" t="s">
        <v>1223</v>
      </c>
      <c r="C255" s="28" t="s">
        <v>15</v>
      </c>
      <c r="D255" s="233">
        <v>2014.02</v>
      </c>
      <c r="E255" s="52" t="s">
        <v>196</v>
      </c>
      <c r="F255" s="53">
        <v>1234</v>
      </c>
      <c r="G255" s="24">
        <v>2058</v>
      </c>
      <c r="H255" s="29" t="s">
        <v>858</v>
      </c>
      <c r="I255" s="26" t="s">
        <v>53</v>
      </c>
      <c r="J255" s="45"/>
      <c r="K255" s="245"/>
    </row>
    <row r="256" spans="1:11" s="8" customFormat="1" ht="33" customHeight="1" x14ac:dyDescent="0.2">
      <c r="A256" s="21">
        <f t="shared" si="11"/>
        <v>238</v>
      </c>
      <c r="B256" s="28" t="s">
        <v>1224</v>
      </c>
      <c r="C256" s="28" t="s">
        <v>15</v>
      </c>
      <c r="D256" s="233">
        <v>2014.03</v>
      </c>
      <c r="E256" s="52" t="s">
        <v>133</v>
      </c>
      <c r="F256" s="53">
        <v>2087</v>
      </c>
      <c r="G256" s="24">
        <v>3970</v>
      </c>
      <c r="H256" s="29" t="s">
        <v>939</v>
      </c>
      <c r="I256" s="26" t="s">
        <v>53</v>
      </c>
      <c r="J256" s="45"/>
      <c r="K256" s="245"/>
    </row>
    <row r="257" spans="1:11" s="8" customFormat="1" ht="33" customHeight="1" x14ac:dyDescent="0.2">
      <c r="A257" s="21">
        <f t="shared" si="11"/>
        <v>239</v>
      </c>
      <c r="B257" s="22" t="s">
        <v>1225</v>
      </c>
      <c r="C257" s="28" t="s">
        <v>15</v>
      </c>
      <c r="D257" s="233">
        <v>2014.07</v>
      </c>
      <c r="E257" s="23" t="s">
        <v>229</v>
      </c>
      <c r="F257" s="24">
        <v>4320</v>
      </c>
      <c r="G257" s="24">
        <v>9204</v>
      </c>
      <c r="H257" s="29" t="s">
        <v>931</v>
      </c>
      <c r="I257" s="26" t="s">
        <v>53</v>
      </c>
      <c r="J257" s="27"/>
      <c r="K257" s="245"/>
    </row>
    <row r="258" spans="1:11" s="8" customFormat="1" ht="33" customHeight="1" x14ac:dyDescent="0.2">
      <c r="A258" s="21">
        <f t="shared" si="11"/>
        <v>240</v>
      </c>
      <c r="B258" s="22" t="s">
        <v>1226</v>
      </c>
      <c r="C258" s="28" t="s">
        <v>15</v>
      </c>
      <c r="D258" s="233">
        <v>2014.07</v>
      </c>
      <c r="E258" s="23" t="s">
        <v>229</v>
      </c>
      <c r="F258" s="24">
        <v>192</v>
      </c>
      <c r="G258" s="24">
        <v>451</v>
      </c>
      <c r="H258" s="29" t="s">
        <v>931</v>
      </c>
      <c r="I258" s="26" t="s">
        <v>53</v>
      </c>
      <c r="J258" s="27"/>
      <c r="K258" s="245"/>
    </row>
    <row r="259" spans="1:11" s="8" customFormat="1" ht="33" customHeight="1" x14ac:dyDescent="0.2">
      <c r="A259" s="21">
        <f t="shared" si="11"/>
        <v>241</v>
      </c>
      <c r="B259" s="22" t="s">
        <v>1227</v>
      </c>
      <c r="C259" s="28" t="s">
        <v>15</v>
      </c>
      <c r="D259" s="233">
        <v>2014.07</v>
      </c>
      <c r="E259" s="23" t="s">
        <v>229</v>
      </c>
      <c r="F259" s="24">
        <v>131</v>
      </c>
      <c r="G259" s="24">
        <v>267</v>
      </c>
      <c r="H259" s="29" t="s">
        <v>931</v>
      </c>
      <c r="I259" s="26" t="s">
        <v>53</v>
      </c>
      <c r="J259" s="27"/>
      <c r="K259" s="245"/>
    </row>
    <row r="260" spans="1:11" s="8" customFormat="1" ht="33" customHeight="1" x14ac:dyDescent="0.2">
      <c r="A260" s="21">
        <f t="shared" si="11"/>
        <v>242</v>
      </c>
      <c r="B260" s="22" t="s">
        <v>1228</v>
      </c>
      <c r="C260" s="28" t="s">
        <v>15</v>
      </c>
      <c r="D260" s="233">
        <v>2014.07</v>
      </c>
      <c r="E260" s="23" t="s">
        <v>298</v>
      </c>
      <c r="F260" s="24">
        <v>2260</v>
      </c>
      <c r="G260" s="24">
        <v>3695</v>
      </c>
      <c r="H260" s="29" t="s">
        <v>931</v>
      </c>
      <c r="I260" s="26" t="s">
        <v>53</v>
      </c>
      <c r="J260" s="27"/>
      <c r="K260" s="245"/>
    </row>
    <row r="261" spans="1:11" s="8" customFormat="1" ht="33" customHeight="1" x14ac:dyDescent="0.2">
      <c r="A261" s="21">
        <f t="shared" si="11"/>
        <v>243</v>
      </c>
      <c r="B261" s="22" t="s">
        <v>1229</v>
      </c>
      <c r="C261" s="28" t="s">
        <v>15</v>
      </c>
      <c r="D261" s="233">
        <v>2014.08</v>
      </c>
      <c r="E261" s="23" t="s">
        <v>220</v>
      </c>
      <c r="F261" s="24">
        <v>1273</v>
      </c>
      <c r="G261" s="24">
        <v>2557</v>
      </c>
      <c r="H261" s="29" t="s">
        <v>939</v>
      </c>
      <c r="I261" s="26" t="s">
        <v>53</v>
      </c>
      <c r="J261" s="27"/>
      <c r="K261" s="245"/>
    </row>
    <row r="262" spans="1:11" s="8" customFormat="1" ht="33" customHeight="1" x14ac:dyDescent="0.2">
      <c r="A262" s="21">
        <f t="shared" si="11"/>
        <v>244</v>
      </c>
      <c r="B262" s="22" t="s">
        <v>1230</v>
      </c>
      <c r="C262" s="54" t="s">
        <v>15</v>
      </c>
      <c r="D262" s="233" t="s">
        <v>1231</v>
      </c>
      <c r="E262" s="23" t="s">
        <v>194</v>
      </c>
      <c r="F262" s="24">
        <v>1630</v>
      </c>
      <c r="G262" s="24">
        <v>3657</v>
      </c>
      <c r="H262" s="29" t="s">
        <v>931</v>
      </c>
      <c r="I262" s="26" t="s">
        <v>53</v>
      </c>
      <c r="J262" s="27"/>
      <c r="K262" s="245"/>
    </row>
    <row r="263" spans="1:11" s="8" customFormat="1" ht="33" customHeight="1" x14ac:dyDescent="0.2">
      <c r="A263" s="21">
        <f t="shared" si="11"/>
        <v>245</v>
      </c>
      <c r="B263" s="22" t="s">
        <v>1232</v>
      </c>
      <c r="C263" s="54" t="s">
        <v>15</v>
      </c>
      <c r="D263" s="233" t="s">
        <v>1231</v>
      </c>
      <c r="E263" s="23" t="s">
        <v>108</v>
      </c>
      <c r="F263" s="24">
        <v>5615</v>
      </c>
      <c r="G263" s="24">
        <v>12029</v>
      </c>
      <c r="H263" s="29" t="s">
        <v>939</v>
      </c>
      <c r="I263" s="26" t="s">
        <v>53</v>
      </c>
      <c r="J263" s="27"/>
      <c r="K263" s="245"/>
    </row>
    <row r="264" spans="1:11" s="8" customFormat="1" ht="33" customHeight="1" x14ac:dyDescent="0.2">
      <c r="A264" s="21">
        <f t="shared" si="11"/>
        <v>246</v>
      </c>
      <c r="B264" s="22" t="s">
        <v>1233</v>
      </c>
      <c r="C264" s="54" t="s">
        <v>15</v>
      </c>
      <c r="D264" s="233">
        <v>2014.11</v>
      </c>
      <c r="E264" s="23" t="s">
        <v>298</v>
      </c>
      <c r="F264" s="24">
        <v>1221</v>
      </c>
      <c r="G264" s="24">
        <v>1456</v>
      </c>
      <c r="H264" s="29" t="s">
        <v>939</v>
      </c>
      <c r="I264" s="26" t="s">
        <v>53</v>
      </c>
      <c r="J264" s="27"/>
      <c r="K264" s="245"/>
    </row>
    <row r="265" spans="1:11" s="8" customFormat="1" ht="33" customHeight="1" x14ac:dyDescent="0.2">
      <c r="A265" s="21">
        <f t="shared" si="11"/>
        <v>247</v>
      </c>
      <c r="B265" s="22" t="s">
        <v>1234</v>
      </c>
      <c r="C265" s="28" t="s">
        <v>15</v>
      </c>
      <c r="D265" s="233">
        <v>2014.11</v>
      </c>
      <c r="E265" s="23" t="s">
        <v>108</v>
      </c>
      <c r="F265" s="24">
        <v>508</v>
      </c>
      <c r="G265" s="24">
        <v>2480</v>
      </c>
      <c r="H265" s="29" t="s">
        <v>939</v>
      </c>
      <c r="I265" s="26" t="s">
        <v>1093</v>
      </c>
      <c r="J265" s="27"/>
      <c r="K265" s="245"/>
    </row>
    <row r="266" spans="1:11" s="8" customFormat="1" ht="33" customHeight="1" x14ac:dyDescent="0.2">
      <c r="A266" s="21">
        <f t="shared" si="11"/>
        <v>248</v>
      </c>
      <c r="B266" s="22" t="s">
        <v>1235</v>
      </c>
      <c r="C266" s="28" t="s">
        <v>15</v>
      </c>
      <c r="D266" s="233">
        <v>2014.11</v>
      </c>
      <c r="E266" s="23" t="s">
        <v>306</v>
      </c>
      <c r="F266" s="24">
        <v>1360</v>
      </c>
      <c r="G266" s="24">
        <v>2546</v>
      </c>
      <c r="H266" s="29" t="s">
        <v>939</v>
      </c>
      <c r="I266" s="26" t="s">
        <v>53</v>
      </c>
      <c r="J266" s="27"/>
      <c r="K266" s="245"/>
    </row>
    <row r="267" spans="1:11" s="8" customFormat="1" ht="33" customHeight="1" x14ac:dyDescent="0.2">
      <c r="A267" s="21">
        <f t="shared" si="11"/>
        <v>249</v>
      </c>
      <c r="B267" s="22" t="s">
        <v>1236</v>
      </c>
      <c r="C267" s="28" t="s">
        <v>15</v>
      </c>
      <c r="D267" s="233">
        <v>2015.01</v>
      </c>
      <c r="E267" s="23" t="s">
        <v>312</v>
      </c>
      <c r="F267" s="24">
        <v>4319</v>
      </c>
      <c r="G267" s="24">
        <v>7224</v>
      </c>
      <c r="H267" s="29" t="s">
        <v>931</v>
      </c>
      <c r="I267" s="26" t="s">
        <v>53</v>
      </c>
      <c r="J267" s="27"/>
      <c r="K267" s="245"/>
    </row>
    <row r="268" spans="1:11" s="8" customFormat="1" ht="33" customHeight="1" x14ac:dyDescent="0.2">
      <c r="A268" s="21">
        <f t="shared" si="11"/>
        <v>250</v>
      </c>
      <c r="B268" s="22" t="s">
        <v>1237</v>
      </c>
      <c r="C268" s="54" t="s">
        <v>15</v>
      </c>
      <c r="D268" s="233">
        <v>2015.01</v>
      </c>
      <c r="E268" s="23" t="s">
        <v>313</v>
      </c>
      <c r="F268" s="24">
        <v>1822</v>
      </c>
      <c r="G268" s="24">
        <v>3508</v>
      </c>
      <c r="H268" s="29" t="s">
        <v>989</v>
      </c>
      <c r="I268" s="26" t="s">
        <v>53</v>
      </c>
      <c r="J268" s="27"/>
      <c r="K268" s="245"/>
    </row>
    <row r="269" spans="1:11" s="8" customFormat="1" ht="33" customHeight="1" x14ac:dyDescent="0.2">
      <c r="A269" s="21">
        <f t="shared" si="11"/>
        <v>251</v>
      </c>
      <c r="B269" s="28" t="s">
        <v>1238</v>
      </c>
      <c r="C269" s="28" t="s">
        <v>15</v>
      </c>
      <c r="D269" s="233">
        <v>2015.03</v>
      </c>
      <c r="E269" s="30" t="s">
        <v>255</v>
      </c>
      <c r="F269" s="31">
        <v>2255</v>
      </c>
      <c r="G269" s="31">
        <v>5127</v>
      </c>
      <c r="H269" s="29" t="s">
        <v>964</v>
      </c>
      <c r="I269" s="33" t="s">
        <v>53</v>
      </c>
      <c r="J269" s="46"/>
      <c r="K269" s="245"/>
    </row>
    <row r="270" spans="1:11" s="8" customFormat="1" ht="33" customHeight="1" x14ac:dyDescent="0.2">
      <c r="A270" s="21">
        <f t="shared" si="11"/>
        <v>252</v>
      </c>
      <c r="B270" s="28" t="s">
        <v>1239</v>
      </c>
      <c r="C270" s="28" t="s">
        <v>15</v>
      </c>
      <c r="D270" s="233">
        <v>2015.03</v>
      </c>
      <c r="E270" s="30" t="s">
        <v>150</v>
      </c>
      <c r="F270" s="31">
        <v>545</v>
      </c>
      <c r="G270" s="31">
        <v>865</v>
      </c>
      <c r="H270" s="32" t="s">
        <v>939</v>
      </c>
      <c r="I270" s="33" t="s">
        <v>53</v>
      </c>
      <c r="J270" s="46"/>
      <c r="K270" s="245"/>
    </row>
    <row r="271" spans="1:11" s="8" customFormat="1" ht="33" customHeight="1" x14ac:dyDescent="0.2">
      <c r="A271" s="21">
        <f t="shared" si="11"/>
        <v>253</v>
      </c>
      <c r="B271" s="28" t="s">
        <v>1240</v>
      </c>
      <c r="C271" s="28" t="s">
        <v>15</v>
      </c>
      <c r="D271" s="233">
        <v>2015.03</v>
      </c>
      <c r="E271" s="30" t="s">
        <v>262</v>
      </c>
      <c r="F271" s="31">
        <v>4183</v>
      </c>
      <c r="G271" s="31">
        <v>8807</v>
      </c>
      <c r="H271" s="32" t="s">
        <v>931</v>
      </c>
      <c r="I271" s="33" t="s">
        <v>53</v>
      </c>
      <c r="J271" s="27" t="s">
        <v>1241</v>
      </c>
      <c r="K271" s="245"/>
    </row>
    <row r="272" spans="1:11" s="8" customFormat="1" ht="33" customHeight="1" x14ac:dyDescent="0.2">
      <c r="A272" s="21">
        <f t="shared" si="11"/>
        <v>254</v>
      </c>
      <c r="B272" s="28" t="s">
        <v>1242</v>
      </c>
      <c r="C272" s="28" t="s">
        <v>15</v>
      </c>
      <c r="D272" s="233">
        <v>2015.04</v>
      </c>
      <c r="E272" s="30" t="s">
        <v>264</v>
      </c>
      <c r="F272" s="31">
        <v>1433</v>
      </c>
      <c r="G272" s="31">
        <v>3605</v>
      </c>
      <c r="H272" s="32" t="s">
        <v>931</v>
      </c>
      <c r="I272" s="33" t="s">
        <v>53</v>
      </c>
      <c r="J272" s="46"/>
      <c r="K272" s="245"/>
    </row>
    <row r="273" spans="1:11" s="8" customFormat="1" ht="33" customHeight="1" x14ac:dyDescent="0.2">
      <c r="A273" s="21">
        <f t="shared" si="11"/>
        <v>255</v>
      </c>
      <c r="B273" s="28" t="s">
        <v>1243</v>
      </c>
      <c r="C273" s="28" t="s">
        <v>15</v>
      </c>
      <c r="D273" s="233">
        <v>2015.05</v>
      </c>
      <c r="E273" s="30" t="s">
        <v>270</v>
      </c>
      <c r="F273" s="31">
        <v>3863</v>
      </c>
      <c r="G273" s="31">
        <v>7412</v>
      </c>
      <c r="H273" s="32" t="s">
        <v>939</v>
      </c>
      <c r="I273" s="33" t="s">
        <v>53</v>
      </c>
      <c r="J273" s="45"/>
      <c r="K273" s="245"/>
    </row>
    <row r="274" spans="1:11" s="8" customFormat="1" ht="33" customHeight="1" x14ac:dyDescent="0.2">
      <c r="A274" s="21">
        <f t="shared" si="11"/>
        <v>256</v>
      </c>
      <c r="B274" s="28" t="s">
        <v>1244</v>
      </c>
      <c r="C274" s="28" t="s">
        <v>15</v>
      </c>
      <c r="D274" s="233">
        <v>2015.06</v>
      </c>
      <c r="E274" s="30" t="s">
        <v>230</v>
      </c>
      <c r="F274" s="31">
        <v>8788</v>
      </c>
      <c r="G274" s="31">
        <v>14200</v>
      </c>
      <c r="H274" s="32" t="s">
        <v>939</v>
      </c>
      <c r="I274" s="33" t="s">
        <v>53</v>
      </c>
      <c r="J274" s="46"/>
      <c r="K274" s="245"/>
    </row>
    <row r="275" spans="1:11" s="8" customFormat="1" ht="33" customHeight="1" x14ac:dyDescent="0.2">
      <c r="A275" s="21">
        <f t="shared" si="11"/>
        <v>257</v>
      </c>
      <c r="B275" s="28" t="s">
        <v>1245</v>
      </c>
      <c r="C275" s="28" t="s">
        <v>15</v>
      </c>
      <c r="D275" s="233">
        <v>2015.06</v>
      </c>
      <c r="E275" s="30" t="s">
        <v>153</v>
      </c>
      <c r="F275" s="31">
        <v>372</v>
      </c>
      <c r="G275" s="31">
        <v>830</v>
      </c>
      <c r="H275" s="32" t="s">
        <v>939</v>
      </c>
      <c r="I275" s="33" t="s">
        <v>53</v>
      </c>
      <c r="J275" s="46"/>
      <c r="K275" s="245"/>
    </row>
    <row r="276" spans="1:11" s="8" customFormat="1" ht="33" customHeight="1" x14ac:dyDescent="0.2">
      <c r="A276" s="21">
        <f t="shared" si="11"/>
        <v>258</v>
      </c>
      <c r="B276" s="28" t="s">
        <v>1246</v>
      </c>
      <c r="C276" s="28" t="s">
        <v>15</v>
      </c>
      <c r="D276" s="233">
        <v>2015.06</v>
      </c>
      <c r="E276" s="30" t="s">
        <v>202</v>
      </c>
      <c r="F276" s="31">
        <v>2183</v>
      </c>
      <c r="G276" s="31">
        <v>4026</v>
      </c>
      <c r="H276" s="32" t="s">
        <v>931</v>
      </c>
      <c r="I276" s="33" t="s">
        <v>53</v>
      </c>
      <c r="J276" s="46"/>
      <c r="K276" s="245"/>
    </row>
    <row r="277" spans="1:11" s="8" customFormat="1" ht="33" customHeight="1" x14ac:dyDescent="0.2">
      <c r="A277" s="21">
        <f t="shared" si="11"/>
        <v>259</v>
      </c>
      <c r="B277" s="28" t="s">
        <v>1247</v>
      </c>
      <c r="C277" s="28" t="s">
        <v>15</v>
      </c>
      <c r="D277" s="233">
        <v>2015.07</v>
      </c>
      <c r="E277" s="30" t="s">
        <v>282</v>
      </c>
      <c r="F277" s="31">
        <v>765</v>
      </c>
      <c r="G277" s="31">
        <v>1939</v>
      </c>
      <c r="H277" s="32" t="s">
        <v>1248</v>
      </c>
      <c r="I277" s="33" t="s">
        <v>53</v>
      </c>
      <c r="J277" s="46"/>
      <c r="K277" s="245"/>
    </row>
    <row r="278" spans="1:11" s="8" customFormat="1" ht="33" customHeight="1" x14ac:dyDescent="0.2">
      <c r="A278" s="21">
        <f t="shared" si="11"/>
        <v>260</v>
      </c>
      <c r="B278" s="28" t="s">
        <v>1249</v>
      </c>
      <c r="C278" s="54" t="s">
        <v>15</v>
      </c>
      <c r="D278" s="233">
        <v>2015.07</v>
      </c>
      <c r="E278" s="30" t="s">
        <v>228</v>
      </c>
      <c r="F278" s="31">
        <v>488</v>
      </c>
      <c r="G278" s="31">
        <v>974</v>
      </c>
      <c r="H278" s="32" t="s">
        <v>1143</v>
      </c>
      <c r="I278" s="33" t="s">
        <v>53</v>
      </c>
      <c r="J278" s="46"/>
      <c r="K278" s="245"/>
    </row>
    <row r="279" spans="1:11" s="8" customFormat="1" ht="33" customHeight="1" x14ac:dyDescent="0.2">
      <c r="A279" s="21">
        <f t="shared" si="11"/>
        <v>261</v>
      </c>
      <c r="B279" s="28" t="s">
        <v>1250</v>
      </c>
      <c r="C279" s="28" t="s">
        <v>15</v>
      </c>
      <c r="D279" s="233">
        <v>2015.07</v>
      </c>
      <c r="E279" s="30" t="s">
        <v>283</v>
      </c>
      <c r="F279" s="31">
        <v>1835</v>
      </c>
      <c r="G279" s="31">
        <v>3714</v>
      </c>
      <c r="H279" s="32" t="s">
        <v>989</v>
      </c>
      <c r="I279" s="33" t="s">
        <v>53</v>
      </c>
      <c r="J279" s="46"/>
      <c r="K279" s="245"/>
    </row>
    <row r="280" spans="1:11" s="8" customFormat="1" ht="33" customHeight="1" x14ac:dyDescent="0.2">
      <c r="A280" s="21">
        <f t="shared" si="11"/>
        <v>262</v>
      </c>
      <c r="B280" s="28" t="s">
        <v>1251</v>
      </c>
      <c r="C280" s="28" t="s">
        <v>15</v>
      </c>
      <c r="D280" s="233">
        <v>2015.09</v>
      </c>
      <c r="E280" s="30" t="s">
        <v>230</v>
      </c>
      <c r="F280" s="31">
        <v>2079</v>
      </c>
      <c r="G280" s="31">
        <v>3168</v>
      </c>
      <c r="H280" s="32" t="s">
        <v>931</v>
      </c>
      <c r="I280" s="33" t="s">
        <v>1252</v>
      </c>
      <c r="J280" s="46"/>
      <c r="K280" s="245"/>
    </row>
    <row r="281" spans="1:11" s="8" customFormat="1" ht="33" customHeight="1" x14ac:dyDescent="0.2">
      <c r="A281" s="21">
        <f t="shared" si="11"/>
        <v>263</v>
      </c>
      <c r="B281" s="28" t="s">
        <v>1253</v>
      </c>
      <c r="C281" s="28" t="s">
        <v>15</v>
      </c>
      <c r="D281" s="233" t="s">
        <v>1156</v>
      </c>
      <c r="E281" s="30" t="s">
        <v>236</v>
      </c>
      <c r="F281" s="31">
        <v>257</v>
      </c>
      <c r="G281" s="31">
        <v>413</v>
      </c>
      <c r="H281" s="32" t="s">
        <v>931</v>
      </c>
      <c r="I281" s="33" t="s">
        <v>53</v>
      </c>
      <c r="J281" s="45"/>
      <c r="K281" s="245"/>
    </row>
    <row r="282" spans="1:11" s="8" customFormat="1" ht="33" customHeight="1" x14ac:dyDescent="0.2">
      <c r="A282" s="21">
        <f t="shared" si="11"/>
        <v>264</v>
      </c>
      <c r="B282" s="28" t="s">
        <v>1254</v>
      </c>
      <c r="C282" s="28" t="s">
        <v>15</v>
      </c>
      <c r="D282" s="233" t="s">
        <v>1156</v>
      </c>
      <c r="E282" s="30" t="s">
        <v>220</v>
      </c>
      <c r="F282" s="31">
        <v>3413</v>
      </c>
      <c r="G282" s="31">
        <v>11094</v>
      </c>
      <c r="H282" s="32" t="s">
        <v>939</v>
      </c>
      <c r="I282" s="33" t="s">
        <v>53</v>
      </c>
      <c r="J282" s="45" t="s">
        <v>1255</v>
      </c>
      <c r="K282" s="245"/>
    </row>
    <row r="283" spans="1:11" s="8" customFormat="1" ht="33" customHeight="1" x14ac:dyDescent="0.2">
      <c r="A283" s="21">
        <f t="shared" si="11"/>
        <v>265</v>
      </c>
      <c r="B283" s="28" t="s">
        <v>1256</v>
      </c>
      <c r="C283" s="28" t="s">
        <v>15</v>
      </c>
      <c r="D283" s="233" t="s">
        <v>1156</v>
      </c>
      <c r="E283" s="30" t="s">
        <v>237</v>
      </c>
      <c r="F283" s="31">
        <v>2064</v>
      </c>
      <c r="G283" s="31">
        <v>3124</v>
      </c>
      <c r="H283" s="32" t="s">
        <v>939</v>
      </c>
      <c r="I283" s="33" t="s">
        <v>53</v>
      </c>
      <c r="J283" s="45"/>
      <c r="K283" s="245"/>
    </row>
    <row r="284" spans="1:11" s="8" customFormat="1" ht="33" customHeight="1" x14ac:dyDescent="0.2">
      <c r="A284" s="21">
        <f t="shared" si="11"/>
        <v>266</v>
      </c>
      <c r="B284" s="28" t="s">
        <v>1257</v>
      </c>
      <c r="C284" s="28" t="s">
        <v>15</v>
      </c>
      <c r="D284" s="233" t="s">
        <v>1156</v>
      </c>
      <c r="E284" s="30" t="s">
        <v>106</v>
      </c>
      <c r="F284" s="31">
        <v>522</v>
      </c>
      <c r="G284" s="31">
        <v>749</v>
      </c>
      <c r="H284" s="32" t="s">
        <v>939</v>
      </c>
      <c r="I284" s="33" t="s">
        <v>53</v>
      </c>
      <c r="J284" s="45"/>
      <c r="K284" s="245"/>
    </row>
    <row r="285" spans="1:11" s="4" customFormat="1" ht="33" customHeight="1" x14ac:dyDescent="0.2">
      <c r="A285" s="21">
        <f t="shared" si="11"/>
        <v>267</v>
      </c>
      <c r="B285" s="35" t="s">
        <v>1258</v>
      </c>
      <c r="C285" s="35" t="s">
        <v>15</v>
      </c>
      <c r="D285" s="237">
        <v>2015.11</v>
      </c>
      <c r="E285" s="160" t="s">
        <v>135</v>
      </c>
      <c r="F285" s="161">
        <v>707</v>
      </c>
      <c r="G285" s="161">
        <v>1462</v>
      </c>
      <c r="H285" s="162" t="s">
        <v>939</v>
      </c>
      <c r="I285" s="163" t="s">
        <v>53</v>
      </c>
      <c r="J285" s="46"/>
      <c r="K285" s="238"/>
    </row>
    <row r="286" spans="1:11" s="4" customFormat="1" ht="33" customHeight="1" x14ac:dyDescent="0.2">
      <c r="A286" s="21">
        <f t="shared" si="11"/>
        <v>268</v>
      </c>
      <c r="B286" s="41" t="s">
        <v>1259</v>
      </c>
      <c r="C286" s="28" t="s">
        <v>15</v>
      </c>
      <c r="D286" s="232">
        <v>2015.11</v>
      </c>
      <c r="E286" s="164" t="s">
        <v>240</v>
      </c>
      <c r="F286" s="108">
        <v>2239</v>
      </c>
      <c r="G286" s="108">
        <v>5773</v>
      </c>
      <c r="H286" s="195" t="s">
        <v>939</v>
      </c>
      <c r="I286" s="196" t="s">
        <v>53</v>
      </c>
      <c r="J286" s="46"/>
      <c r="K286" s="238"/>
    </row>
    <row r="287" spans="1:11" s="4" customFormat="1" ht="33" customHeight="1" x14ac:dyDescent="0.2">
      <c r="A287" s="21">
        <f t="shared" si="11"/>
        <v>269</v>
      </c>
      <c r="B287" s="28" t="s">
        <v>1260</v>
      </c>
      <c r="C287" s="28" t="s">
        <v>15</v>
      </c>
      <c r="D287" s="233">
        <v>2015.12</v>
      </c>
      <c r="E287" s="30" t="s">
        <v>123</v>
      </c>
      <c r="F287" s="31">
        <v>883</v>
      </c>
      <c r="G287" s="31">
        <v>1767</v>
      </c>
      <c r="H287" s="32" t="s">
        <v>931</v>
      </c>
      <c r="I287" s="33" t="s">
        <v>53</v>
      </c>
      <c r="J287" s="46"/>
      <c r="K287" s="238"/>
    </row>
    <row r="288" spans="1:11" s="4" customFormat="1" ht="33" customHeight="1" x14ac:dyDescent="0.2">
      <c r="A288" s="21">
        <f t="shared" si="11"/>
        <v>270</v>
      </c>
      <c r="B288" s="28" t="s">
        <v>1261</v>
      </c>
      <c r="C288" s="28" t="s">
        <v>15</v>
      </c>
      <c r="D288" s="233">
        <v>2016.02</v>
      </c>
      <c r="E288" s="30" t="s">
        <v>123</v>
      </c>
      <c r="F288" s="31">
        <v>18</v>
      </c>
      <c r="G288" s="31">
        <v>18</v>
      </c>
      <c r="H288" s="32" t="s">
        <v>1262</v>
      </c>
      <c r="I288" s="33" t="s">
        <v>53</v>
      </c>
      <c r="J288" s="46"/>
      <c r="K288" s="238"/>
    </row>
    <row r="289" spans="1:11" s="4" customFormat="1" ht="33" customHeight="1" x14ac:dyDescent="0.2">
      <c r="A289" s="21">
        <f t="shared" si="11"/>
        <v>271</v>
      </c>
      <c r="B289" s="28" t="s">
        <v>1263</v>
      </c>
      <c r="C289" s="54" t="s">
        <v>15</v>
      </c>
      <c r="D289" s="233">
        <v>2016.03</v>
      </c>
      <c r="E289" s="30" t="s">
        <v>126</v>
      </c>
      <c r="F289" s="31">
        <v>3776</v>
      </c>
      <c r="G289" s="31">
        <v>7897</v>
      </c>
      <c r="H289" s="32" t="s">
        <v>933</v>
      </c>
      <c r="I289" s="33" t="s">
        <v>53</v>
      </c>
      <c r="J289" s="46"/>
      <c r="K289" s="238"/>
    </row>
    <row r="290" spans="1:11" s="4" customFormat="1" ht="33" customHeight="1" x14ac:dyDescent="0.2">
      <c r="A290" s="21">
        <f t="shared" si="11"/>
        <v>272</v>
      </c>
      <c r="B290" s="28" t="s">
        <v>1264</v>
      </c>
      <c r="C290" s="28" t="s">
        <v>15</v>
      </c>
      <c r="D290" s="233">
        <v>2016.03</v>
      </c>
      <c r="E290" s="30" t="s">
        <v>182</v>
      </c>
      <c r="F290" s="31">
        <v>332</v>
      </c>
      <c r="G290" s="31">
        <v>622</v>
      </c>
      <c r="H290" s="32" t="s">
        <v>960</v>
      </c>
      <c r="I290" s="33" t="s">
        <v>53</v>
      </c>
      <c r="J290" s="46"/>
      <c r="K290" s="238"/>
    </row>
    <row r="291" spans="1:11" s="4" customFormat="1" ht="33" customHeight="1" x14ac:dyDescent="0.2">
      <c r="A291" s="21">
        <f t="shared" si="11"/>
        <v>273</v>
      </c>
      <c r="B291" s="28" t="s">
        <v>1265</v>
      </c>
      <c r="C291" s="54" t="s">
        <v>15</v>
      </c>
      <c r="D291" s="233">
        <v>2016.04</v>
      </c>
      <c r="E291" s="30" t="s">
        <v>137</v>
      </c>
      <c r="F291" s="31">
        <v>350</v>
      </c>
      <c r="G291" s="31">
        <v>843</v>
      </c>
      <c r="H291" s="32" t="s">
        <v>960</v>
      </c>
      <c r="I291" s="33" t="s">
        <v>53</v>
      </c>
      <c r="J291" s="46"/>
      <c r="K291" s="238"/>
    </row>
    <row r="292" spans="1:11" s="4" customFormat="1" ht="33" customHeight="1" x14ac:dyDescent="0.2">
      <c r="A292" s="21">
        <f t="shared" si="11"/>
        <v>274</v>
      </c>
      <c r="B292" s="28" t="s">
        <v>1266</v>
      </c>
      <c r="C292" s="28" t="s">
        <v>15</v>
      </c>
      <c r="D292" s="233">
        <v>2016.05</v>
      </c>
      <c r="E292" s="30" t="s">
        <v>207</v>
      </c>
      <c r="F292" s="31">
        <v>396</v>
      </c>
      <c r="G292" s="31">
        <v>868</v>
      </c>
      <c r="H292" s="32" t="s">
        <v>939</v>
      </c>
      <c r="I292" s="33" t="s">
        <v>53</v>
      </c>
      <c r="J292" s="46"/>
      <c r="K292" s="238"/>
    </row>
    <row r="293" spans="1:11" s="4" customFormat="1" ht="33" customHeight="1" x14ac:dyDescent="0.2">
      <c r="A293" s="21">
        <f t="shared" si="11"/>
        <v>275</v>
      </c>
      <c r="B293" s="28" t="s">
        <v>1267</v>
      </c>
      <c r="C293" s="28" t="s">
        <v>15</v>
      </c>
      <c r="D293" s="233">
        <v>2016.06</v>
      </c>
      <c r="E293" s="30" t="s">
        <v>209</v>
      </c>
      <c r="F293" s="31">
        <v>847</v>
      </c>
      <c r="G293" s="31">
        <v>1763</v>
      </c>
      <c r="H293" s="32" t="s">
        <v>4</v>
      </c>
      <c r="I293" s="33" t="s">
        <v>53</v>
      </c>
      <c r="J293" s="46"/>
      <c r="K293" s="238"/>
    </row>
    <row r="294" spans="1:11" s="4" customFormat="1" ht="33" customHeight="1" x14ac:dyDescent="0.2">
      <c r="A294" s="21">
        <f t="shared" si="11"/>
        <v>276</v>
      </c>
      <c r="B294" s="28" t="s">
        <v>1268</v>
      </c>
      <c r="C294" s="28" t="s">
        <v>15</v>
      </c>
      <c r="D294" s="233">
        <v>2016.06</v>
      </c>
      <c r="E294" s="30" t="s">
        <v>210</v>
      </c>
      <c r="F294" s="31">
        <v>806</v>
      </c>
      <c r="G294" s="31">
        <v>1693</v>
      </c>
      <c r="H294" s="32" t="s">
        <v>939</v>
      </c>
      <c r="I294" s="33" t="s">
        <v>53</v>
      </c>
      <c r="J294" s="46"/>
      <c r="K294" s="238"/>
    </row>
    <row r="295" spans="1:11" s="4" customFormat="1" ht="33" customHeight="1" x14ac:dyDescent="0.2">
      <c r="A295" s="21">
        <f t="shared" si="11"/>
        <v>277</v>
      </c>
      <c r="B295" s="28" t="s">
        <v>1269</v>
      </c>
      <c r="C295" s="28" t="s">
        <v>15</v>
      </c>
      <c r="D295" s="233">
        <v>2016.06</v>
      </c>
      <c r="E295" s="30" t="s">
        <v>181</v>
      </c>
      <c r="F295" s="31">
        <v>1335</v>
      </c>
      <c r="G295" s="31">
        <v>3054</v>
      </c>
      <c r="H295" s="32" t="s">
        <v>4</v>
      </c>
      <c r="I295" s="33" t="s">
        <v>53</v>
      </c>
      <c r="J295" s="46"/>
      <c r="K295" s="238"/>
    </row>
    <row r="296" spans="1:11" s="4" customFormat="1" ht="33" customHeight="1" x14ac:dyDescent="0.2">
      <c r="A296" s="21">
        <f t="shared" si="11"/>
        <v>278</v>
      </c>
      <c r="B296" s="28" t="s">
        <v>1270</v>
      </c>
      <c r="C296" s="28" t="s">
        <v>15</v>
      </c>
      <c r="D296" s="233">
        <v>2016.06</v>
      </c>
      <c r="E296" s="30" t="s">
        <v>126</v>
      </c>
      <c r="F296" s="31">
        <v>2966</v>
      </c>
      <c r="G296" s="31">
        <v>6158</v>
      </c>
      <c r="H296" s="32" t="s">
        <v>4</v>
      </c>
      <c r="I296" s="33" t="s">
        <v>53</v>
      </c>
      <c r="J296" s="46"/>
      <c r="K296" s="238"/>
    </row>
    <row r="297" spans="1:11" s="4" customFormat="1" ht="33" customHeight="1" x14ac:dyDescent="0.2">
      <c r="A297" s="21">
        <f t="shared" si="11"/>
        <v>279</v>
      </c>
      <c r="B297" s="28" t="s">
        <v>1271</v>
      </c>
      <c r="C297" s="54" t="s">
        <v>15</v>
      </c>
      <c r="D297" s="233">
        <v>2016.07</v>
      </c>
      <c r="E297" s="30" t="s">
        <v>214</v>
      </c>
      <c r="F297" s="31">
        <v>1618</v>
      </c>
      <c r="G297" s="31">
        <v>3203</v>
      </c>
      <c r="H297" s="32" t="s">
        <v>939</v>
      </c>
      <c r="I297" s="33" t="s">
        <v>53</v>
      </c>
      <c r="J297" s="46"/>
      <c r="K297" s="238"/>
    </row>
    <row r="298" spans="1:11" s="4" customFormat="1" ht="33" customHeight="1" x14ac:dyDescent="0.2">
      <c r="A298" s="21">
        <f t="shared" si="11"/>
        <v>280</v>
      </c>
      <c r="B298" s="28" t="s">
        <v>1272</v>
      </c>
      <c r="C298" s="54" t="s">
        <v>15</v>
      </c>
      <c r="D298" s="233">
        <v>2016.07</v>
      </c>
      <c r="E298" s="30" t="s">
        <v>126</v>
      </c>
      <c r="F298" s="31">
        <v>1594</v>
      </c>
      <c r="G298" s="31">
        <v>3155</v>
      </c>
      <c r="H298" s="32" t="s">
        <v>939</v>
      </c>
      <c r="I298" s="33" t="s">
        <v>53</v>
      </c>
      <c r="J298" s="46"/>
      <c r="K298" s="238"/>
    </row>
    <row r="299" spans="1:11" s="4" customFormat="1" ht="33" customHeight="1" x14ac:dyDescent="0.2">
      <c r="A299" s="21">
        <f t="shared" si="11"/>
        <v>281</v>
      </c>
      <c r="B299" s="28" t="s">
        <v>1273</v>
      </c>
      <c r="C299" s="28" t="s">
        <v>15</v>
      </c>
      <c r="D299" s="233">
        <v>2016.07</v>
      </c>
      <c r="E299" s="30" t="s">
        <v>215</v>
      </c>
      <c r="F299" s="31">
        <v>1184</v>
      </c>
      <c r="G299" s="31">
        <v>2170</v>
      </c>
      <c r="H299" s="32" t="s">
        <v>4</v>
      </c>
      <c r="I299" s="33" t="s">
        <v>53</v>
      </c>
      <c r="J299" s="46"/>
      <c r="K299" s="238"/>
    </row>
    <row r="300" spans="1:11" s="4" customFormat="1" ht="33" customHeight="1" x14ac:dyDescent="0.2">
      <c r="A300" s="21">
        <f t="shared" si="11"/>
        <v>282</v>
      </c>
      <c r="B300" s="28" t="s">
        <v>1274</v>
      </c>
      <c r="C300" s="28" t="s">
        <v>15</v>
      </c>
      <c r="D300" s="233">
        <v>2016.07</v>
      </c>
      <c r="E300" s="30" t="s">
        <v>220</v>
      </c>
      <c r="F300" s="31">
        <v>3017</v>
      </c>
      <c r="G300" s="31">
        <v>6922</v>
      </c>
      <c r="H300" s="32" t="s">
        <v>939</v>
      </c>
      <c r="I300" s="33" t="s">
        <v>53</v>
      </c>
      <c r="J300" s="45" t="s">
        <v>1255</v>
      </c>
      <c r="K300" s="238"/>
    </row>
    <row r="301" spans="1:11" ht="33" customHeight="1" x14ac:dyDescent="0.2">
      <c r="A301" s="21">
        <f t="shared" ref="A301:A364" si="12">ROW()-18</f>
        <v>283</v>
      </c>
      <c r="B301" s="28" t="s">
        <v>1275</v>
      </c>
      <c r="C301" s="28" t="s">
        <v>15</v>
      </c>
      <c r="D301" s="233">
        <v>2016.07</v>
      </c>
      <c r="E301" s="30" t="s">
        <v>220</v>
      </c>
      <c r="F301" s="31">
        <v>3249</v>
      </c>
      <c r="G301" s="31">
        <v>7643</v>
      </c>
      <c r="H301" s="32" t="s">
        <v>939</v>
      </c>
      <c r="I301" s="33" t="s">
        <v>53</v>
      </c>
      <c r="J301" s="46"/>
    </row>
    <row r="302" spans="1:11" s="4" customFormat="1" ht="33" customHeight="1" x14ac:dyDescent="0.2">
      <c r="A302" s="21">
        <f t="shared" si="12"/>
        <v>284</v>
      </c>
      <c r="B302" s="28" t="s">
        <v>1276</v>
      </c>
      <c r="C302" s="54" t="s">
        <v>15</v>
      </c>
      <c r="D302" s="233">
        <v>2016.08</v>
      </c>
      <c r="E302" s="30" t="s">
        <v>220</v>
      </c>
      <c r="F302" s="31">
        <v>2950</v>
      </c>
      <c r="G302" s="31">
        <v>6019</v>
      </c>
      <c r="H302" s="32" t="s">
        <v>939</v>
      </c>
      <c r="I302" s="33" t="s">
        <v>53</v>
      </c>
      <c r="J302" s="45"/>
      <c r="K302" s="238"/>
    </row>
    <row r="303" spans="1:11" ht="33" customHeight="1" x14ac:dyDescent="0.2">
      <c r="A303" s="21">
        <f t="shared" si="12"/>
        <v>285</v>
      </c>
      <c r="B303" s="28" t="s">
        <v>1277</v>
      </c>
      <c r="C303" s="28" t="s">
        <v>15</v>
      </c>
      <c r="D303" s="233">
        <v>2016.08</v>
      </c>
      <c r="E303" s="30" t="s">
        <v>220</v>
      </c>
      <c r="F303" s="31">
        <v>3980</v>
      </c>
      <c r="G303" s="31">
        <v>10010</v>
      </c>
      <c r="H303" s="32" t="s">
        <v>939</v>
      </c>
      <c r="I303" s="33" t="s">
        <v>53</v>
      </c>
      <c r="J303" s="45" t="s">
        <v>1255</v>
      </c>
    </row>
    <row r="304" spans="1:11" ht="33" customHeight="1" x14ac:dyDescent="0.2">
      <c r="A304" s="21">
        <f t="shared" si="12"/>
        <v>286</v>
      </c>
      <c r="B304" s="28" t="s">
        <v>1278</v>
      </c>
      <c r="C304" s="28" t="s">
        <v>15</v>
      </c>
      <c r="D304" s="233">
        <v>2016.08</v>
      </c>
      <c r="E304" s="30" t="s">
        <v>220</v>
      </c>
      <c r="F304" s="31">
        <v>2777</v>
      </c>
      <c r="G304" s="31">
        <v>6048</v>
      </c>
      <c r="H304" s="32" t="s">
        <v>939</v>
      </c>
      <c r="I304" s="33" t="s">
        <v>53</v>
      </c>
      <c r="J304" s="45" t="s">
        <v>1255</v>
      </c>
    </row>
    <row r="305" spans="1:10" ht="33" customHeight="1" x14ac:dyDescent="0.2">
      <c r="A305" s="21">
        <f t="shared" si="12"/>
        <v>287</v>
      </c>
      <c r="B305" s="28" t="s">
        <v>1279</v>
      </c>
      <c r="C305" s="28" t="s">
        <v>15</v>
      </c>
      <c r="D305" s="233">
        <v>2016.08</v>
      </c>
      <c r="E305" s="30" t="s">
        <v>220</v>
      </c>
      <c r="F305" s="31">
        <v>5437</v>
      </c>
      <c r="G305" s="31">
        <v>10770</v>
      </c>
      <c r="H305" s="32" t="s">
        <v>939</v>
      </c>
      <c r="I305" s="33" t="s">
        <v>53</v>
      </c>
      <c r="J305" s="45" t="s">
        <v>1255</v>
      </c>
    </row>
    <row r="306" spans="1:10" ht="33" customHeight="1" x14ac:dyDescent="0.2">
      <c r="A306" s="21">
        <f t="shared" si="12"/>
        <v>288</v>
      </c>
      <c r="B306" s="28" t="s">
        <v>1280</v>
      </c>
      <c r="C306" s="54" t="s">
        <v>15</v>
      </c>
      <c r="D306" s="233">
        <v>2016.08</v>
      </c>
      <c r="E306" s="30" t="s">
        <v>224</v>
      </c>
      <c r="F306" s="31">
        <v>1009</v>
      </c>
      <c r="G306" s="31">
        <v>2016</v>
      </c>
      <c r="H306" s="32" t="s">
        <v>4</v>
      </c>
      <c r="I306" s="33" t="s">
        <v>53</v>
      </c>
      <c r="J306" s="45"/>
    </row>
    <row r="307" spans="1:10" ht="33" customHeight="1" x14ac:dyDescent="0.2">
      <c r="A307" s="21">
        <f t="shared" si="12"/>
        <v>289</v>
      </c>
      <c r="B307" s="28" t="s">
        <v>1281</v>
      </c>
      <c r="C307" s="28" t="s">
        <v>15</v>
      </c>
      <c r="D307" s="233">
        <v>2016.08</v>
      </c>
      <c r="E307" s="30" t="s">
        <v>94</v>
      </c>
      <c r="F307" s="31">
        <v>1833</v>
      </c>
      <c r="G307" s="31">
        <v>4327</v>
      </c>
      <c r="H307" s="32" t="s">
        <v>939</v>
      </c>
      <c r="I307" s="33" t="s">
        <v>53</v>
      </c>
      <c r="J307" s="45"/>
    </row>
    <row r="308" spans="1:10" ht="33" customHeight="1" x14ac:dyDescent="0.2">
      <c r="A308" s="21">
        <f t="shared" si="12"/>
        <v>290</v>
      </c>
      <c r="B308" s="28" t="s">
        <v>1282</v>
      </c>
      <c r="C308" s="28" t="s">
        <v>15</v>
      </c>
      <c r="D308" s="233">
        <v>2016.09</v>
      </c>
      <c r="E308" s="30" t="s">
        <v>175</v>
      </c>
      <c r="F308" s="31">
        <v>7422</v>
      </c>
      <c r="G308" s="31">
        <v>11353</v>
      </c>
      <c r="H308" s="32" t="s">
        <v>4</v>
      </c>
      <c r="I308" s="33" t="s">
        <v>53</v>
      </c>
      <c r="J308" s="46"/>
    </row>
    <row r="309" spans="1:10" ht="33" customHeight="1" x14ac:dyDescent="0.2">
      <c r="A309" s="21">
        <f t="shared" si="12"/>
        <v>291</v>
      </c>
      <c r="B309" s="28" t="s">
        <v>1283</v>
      </c>
      <c r="C309" s="28" t="s">
        <v>15</v>
      </c>
      <c r="D309" s="233">
        <v>2016.09</v>
      </c>
      <c r="E309" s="30" t="s">
        <v>176</v>
      </c>
      <c r="F309" s="31">
        <v>788</v>
      </c>
      <c r="G309" s="31">
        <v>1530</v>
      </c>
      <c r="H309" s="32" t="s">
        <v>42</v>
      </c>
      <c r="I309" s="33" t="s">
        <v>53</v>
      </c>
      <c r="J309" s="46" t="s">
        <v>1241</v>
      </c>
    </row>
    <row r="310" spans="1:10" ht="33" customHeight="1" x14ac:dyDescent="0.2">
      <c r="A310" s="21">
        <f t="shared" si="12"/>
        <v>292</v>
      </c>
      <c r="B310" s="28" t="s">
        <v>1284</v>
      </c>
      <c r="C310" s="28" t="s">
        <v>15</v>
      </c>
      <c r="D310" s="233">
        <v>2016.09</v>
      </c>
      <c r="E310" s="30" t="s">
        <v>182</v>
      </c>
      <c r="F310" s="31">
        <v>1662</v>
      </c>
      <c r="G310" s="31">
        <v>3194</v>
      </c>
      <c r="H310" s="32" t="s">
        <v>42</v>
      </c>
      <c r="I310" s="33" t="s">
        <v>53</v>
      </c>
      <c r="J310" s="46"/>
    </row>
    <row r="311" spans="1:10" ht="33" customHeight="1" x14ac:dyDescent="0.2">
      <c r="A311" s="21">
        <f t="shared" si="12"/>
        <v>293</v>
      </c>
      <c r="B311" s="28" t="s">
        <v>1285</v>
      </c>
      <c r="C311" s="54" t="s">
        <v>15</v>
      </c>
      <c r="D311" s="233">
        <v>2016.09</v>
      </c>
      <c r="E311" s="30" t="s">
        <v>182</v>
      </c>
      <c r="F311" s="31">
        <v>1805</v>
      </c>
      <c r="G311" s="31">
        <v>3271</v>
      </c>
      <c r="H311" s="32" t="s">
        <v>42</v>
      </c>
      <c r="I311" s="33" t="s">
        <v>53</v>
      </c>
      <c r="J311" s="46"/>
    </row>
    <row r="312" spans="1:10" ht="33" customHeight="1" x14ac:dyDescent="0.2">
      <c r="A312" s="21">
        <f t="shared" si="12"/>
        <v>294</v>
      </c>
      <c r="B312" s="28" t="s">
        <v>1286</v>
      </c>
      <c r="C312" s="54" t="s">
        <v>15</v>
      </c>
      <c r="D312" s="233">
        <v>2016.09</v>
      </c>
      <c r="E312" s="30" t="s">
        <v>182</v>
      </c>
      <c r="F312" s="31">
        <v>299</v>
      </c>
      <c r="G312" s="31">
        <v>480</v>
      </c>
      <c r="H312" s="32" t="s">
        <v>4</v>
      </c>
      <c r="I312" s="33" t="s">
        <v>53</v>
      </c>
      <c r="J312" s="46"/>
    </row>
    <row r="313" spans="1:10" ht="33" customHeight="1" x14ac:dyDescent="0.2">
      <c r="A313" s="21">
        <f t="shared" si="12"/>
        <v>295</v>
      </c>
      <c r="B313" s="28" t="s">
        <v>1287</v>
      </c>
      <c r="C313" s="28" t="s">
        <v>15</v>
      </c>
      <c r="D313" s="233">
        <v>2016.09</v>
      </c>
      <c r="E313" s="30" t="s">
        <v>182</v>
      </c>
      <c r="F313" s="31">
        <v>890</v>
      </c>
      <c r="G313" s="31">
        <v>1662</v>
      </c>
      <c r="H313" s="32" t="s">
        <v>42</v>
      </c>
      <c r="I313" s="33" t="s">
        <v>53</v>
      </c>
      <c r="J313" s="46"/>
    </row>
    <row r="314" spans="1:10" ht="33" customHeight="1" x14ac:dyDescent="0.2">
      <c r="A314" s="21">
        <f t="shared" si="12"/>
        <v>296</v>
      </c>
      <c r="B314" s="28" t="s">
        <v>1288</v>
      </c>
      <c r="C314" s="28" t="s">
        <v>15</v>
      </c>
      <c r="D314" s="233">
        <v>2016.09</v>
      </c>
      <c r="E314" s="30" t="s">
        <v>182</v>
      </c>
      <c r="F314" s="31">
        <v>191</v>
      </c>
      <c r="G314" s="31">
        <v>343</v>
      </c>
      <c r="H314" s="32" t="s">
        <v>42</v>
      </c>
      <c r="I314" s="33" t="s">
        <v>53</v>
      </c>
      <c r="J314" s="46"/>
    </row>
    <row r="315" spans="1:10" ht="33" customHeight="1" x14ac:dyDescent="0.2">
      <c r="A315" s="21">
        <f t="shared" si="12"/>
        <v>297</v>
      </c>
      <c r="B315" s="28" t="s">
        <v>1289</v>
      </c>
      <c r="C315" s="28" t="s">
        <v>15</v>
      </c>
      <c r="D315" s="233">
        <v>2016.09</v>
      </c>
      <c r="E315" s="30" t="s">
        <v>183</v>
      </c>
      <c r="F315" s="31">
        <v>2128</v>
      </c>
      <c r="G315" s="31">
        <v>3881</v>
      </c>
      <c r="H315" s="32" t="s">
        <v>42</v>
      </c>
      <c r="I315" s="33" t="s">
        <v>53</v>
      </c>
      <c r="J315" s="46"/>
    </row>
    <row r="316" spans="1:10" ht="33" customHeight="1" x14ac:dyDescent="0.2">
      <c r="A316" s="21">
        <f t="shared" si="12"/>
        <v>298</v>
      </c>
      <c r="B316" s="28" t="s">
        <v>1290</v>
      </c>
      <c r="C316" s="54" t="s">
        <v>15</v>
      </c>
      <c r="D316" s="233">
        <v>2016.09</v>
      </c>
      <c r="E316" s="30" t="s">
        <v>184</v>
      </c>
      <c r="F316" s="31">
        <v>866</v>
      </c>
      <c r="G316" s="31">
        <v>1450</v>
      </c>
      <c r="H316" s="32" t="s">
        <v>42</v>
      </c>
      <c r="I316" s="33" t="s">
        <v>53</v>
      </c>
      <c r="J316" s="46"/>
    </row>
    <row r="317" spans="1:10" ht="33" customHeight="1" x14ac:dyDescent="0.2">
      <c r="A317" s="21">
        <f t="shared" si="12"/>
        <v>299</v>
      </c>
      <c r="B317" s="28" t="s">
        <v>1291</v>
      </c>
      <c r="C317" s="54" t="s">
        <v>15</v>
      </c>
      <c r="D317" s="233" t="s">
        <v>981</v>
      </c>
      <c r="E317" s="30" t="s">
        <v>188</v>
      </c>
      <c r="F317" s="31">
        <v>784</v>
      </c>
      <c r="G317" s="31">
        <v>1809</v>
      </c>
      <c r="H317" s="32" t="s">
        <v>4</v>
      </c>
      <c r="I317" s="33" t="s">
        <v>53</v>
      </c>
      <c r="J317" s="45" t="s">
        <v>1255</v>
      </c>
    </row>
    <row r="318" spans="1:10" ht="33" customHeight="1" x14ac:dyDescent="0.2">
      <c r="A318" s="21">
        <f t="shared" si="12"/>
        <v>300</v>
      </c>
      <c r="B318" s="28" t="s">
        <v>1292</v>
      </c>
      <c r="C318" s="28" t="s">
        <v>15</v>
      </c>
      <c r="D318" s="233">
        <v>2016.11</v>
      </c>
      <c r="E318" s="30" t="s">
        <v>183</v>
      </c>
      <c r="F318" s="77">
        <v>1187</v>
      </c>
      <c r="G318" s="185">
        <v>2430</v>
      </c>
      <c r="H318" s="32" t="s">
        <v>4</v>
      </c>
      <c r="I318" s="64" t="s">
        <v>53</v>
      </c>
      <c r="J318" s="46"/>
    </row>
    <row r="319" spans="1:10" ht="33" customHeight="1" x14ac:dyDescent="0.2">
      <c r="A319" s="21">
        <f t="shared" si="12"/>
        <v>301</v>
      </c>
      <c r="B319" s="28" t="s">
        <v>1293</v>
      </c>
      <c r="C319" s="28" t="s">
        <v>15</v>
      </c>
      <c r="D319" s="233">
        <v>2016.11</v>
      </c>
      <c r="E319" s="30" t="s">
        <v>198</v>
      </c>
      <c r="F319" s="77">
        <v>12449</v>
      </c>
      <c r="G319" s="185">
        <v>29031</v>
      </c>
      <c r="H319" s="32" t="s">
        <v>4</v>
      </c>
      <c r="I319" s="64" t="s">
        <v>53</v>
      </c>
      <c r="J319" s="46"/>
    </row>
    <row r="320" spans="1:10" ht="33" customHeight="1" x14ac:dyDescent="0.2">
      <c r="A320" s="21">
        <f t="shared" si="12"/>
        <v>302</v>
      </c>
      <c r="B320" s="28" t="s">
        <v>1294</v>
      </c>
      <c r="C320" s="54" t="s">
        <v>15</v>
      </c>
      <c r="D320" s="233">
        <v>2016.11</v>
      </c>
      <c r="E320" s="30" t="s">
        <v>199</v>
      </c>
      <c r="F320" s="77">
        <v>16519</v>
      </c>
      <c r="G320" s="185">
        <v>34374</v>
      </c>
      <c r="H320" s="32" t="s">
        <v>4</v>
      </c>
      <c r="I320" s="64" t="s">
        <v>53</v>
      </c>
      <c r="J320" s="46"/>
    </row>
    <row r="321" spans="1:10" ht="33" customHeight="1" x14ac:dyDescent="0.2">
      <c r="A321" s="21">
        <f t="shared" si="12"/>
        <v>303</v>
      </c>
      <c r="B321" s="28" t="s">
        <v>1295</v>
      </c>
      <c r="C321" s="28" t="s">
        <v>15</v>
      </c>
      <c r="D321" s="233">
        <v>2016.11</v>
      </c>
      <c r="E321" s="30" t="s">
        <v>200</v>
      </c>
      <c r="F321" s="62">
        <v>4049</v>
      </c>
      <c r="G321" s="63">
        <v>6429</v>
      </c>
      <c r="H321" s="32" t="s">
        <v>42</v>
      </c>
      <c r="I321" s="64" t="s">
        <v>53</v>
      </c>
      <c r="J321" s="46"/>
    </row>
    <row r="322" spans="1:10" ht="33" customHeight="1" x14ac:dyDescent="0.2">
      <c r="A322" s="21">
        <f t="shared" si="12"/>
        <v>304</v>
      </c>
      <c r="B322" s="28" t="s">
        <v>1295</v>
      </c>
      <c r="C322" s="28" t="s">
        <v>15</v>
      </c>
      <c r="D322" s="233">
        <v>2016.11</v>
      </c>
      <c r="E322" s="30" t="s">
        <v>200</v>
      </c>
      <c r="F322" s="62">
        <v>291</v>
      </c>
      <c r="G322" s="63">
        <v>515</v>
      </c>
      <c r="H322" s="32" t="s">
        <v>42</v>
      </c>
      <c r="I322" s="64" t="s">
        <v>53</v>
      </c>
      <c r="J322" s="46"/>
    </row>
    <row r="323" spans="1:10" ht="33" customHeight="1" x14ac:dyDescent="0.2">
      <c r="A323" s="21">
        <f t="shared" si="12"/>
        <v>305</v>
      </c>
      <c r="B323" s="28" t="s">
        <v>1296</v>
      </c>
      <c r="C323" s="28" t="s">
        <v>15</v>
      </c>
      <c r="D323" s="233">
        <v>2016.12</v>
      </c>
      <c r="E323" s="30" t="s">
        <v>142</v>
      </c>
      <c r="F323" s="31">
        <v>2043</v>
      </c>
      <c r="G323" s="31">
        <v>3348</v>
      </c>
      <c r="H323" s="32" t="s">
        <v>4</v>
      </c>
      <c r="I323" s="64" t="s">
        <v>53</v>
      </c>
      <c r="J323" s="46"/>
    </row>
    <row r="324" spans="1:10" ht="33" customHeight="1" x14ac:dyDescent="0.2">
      <c r="A324" s="21">
        <f t="shared" si="12"/>
        <v>306</v>
      </c>
      <c r="B324" s="28" t="s">
        <v>1297</v>
      </c>
      <c r="C324" s="54" t="s">
        <v>15</v>
      </c>
      <c r="D324" s="233">
        <v>2016.12</v>
      </c>
      <c r="E324" s="30" t="s">
        <v>143</v>
      </c>
      <c r="F324" s="31">
        <v>2234</v>
      </c>
      <c r="G324" s="31">
        <v>4484</v>
      </c>
      <c r="H324" s="32" t="s">
        <v>42</v>
      </c>
      <c r="I324" s="64" t="s">
        <v>53</v>
      </c>
      <c r="J324" s="46"/>
    </row>
    <row r="325" spans="1:10" ht="33" customHeight="1" x14ac:dyDescent="0.2">
      <c r="A325" s="21">
        <f t="shared" si="12"/>
        <v>307</v>
      </c>
      <c r="B325" s="28" t="s">
        <v>1298</v>
      </c>
      <c r="C325" s="54" t="s">
        <v>15</v>
      </c>
      <c r="D325" s="233">
        <v>2016.12</v>
      </c>
      <c r="E325" s="30" t="s">
        <v>146</v>
      </c>
      <c r="F325" s="31">
        <v>828</v>
      </c>
      <c r="G325" s="31">
        <v>1414</v>
      </c>
      <c r="H325" s="65" t="s">
        <v>989</v>
      </c>
      <c r="I325" s="64" t="s">
        <v>53</v>
      </c>
      <c r="J325" s="46"/>
    </row>
    <row r="326" spans="1:10" ht="33" customHeight="1" x14ac:dyDescent="0.2">
      <c r="A326" s="21">
        <f t="shared" si="12"/>
        <v>308</v>
      </c>
      <c r="B326" s="28" t="s">
        <v>1299</v>
      </c>
      <c r="C326" s="54" t="s">
        <v>15</v>
      </c>
      <c r="D326" s="233">
        <v>2016.12</v>
      </c>
      <c r="E326" s="30" t="s">
        <v>146</v>
      </c>
      <c r="F326" s="31">
        <v>224</v>
      </c>
      <c r="G326" s="31">
        <v>403</v>
      </c>
      <c r="H326" s="65" t="s">
        <v>939</v>
      </c>
      <c r="I326" s="64" t="s">
        <v>53</v>
      </c>
      <c r="J326" s="46"/>
    </row>
    <row r="327" spans="1:10" ht="33" customHeight="1" x14ac:dyDescent="0.2">
      <c r="A327" s="21">
        <f t="shared" si="12"/>
        <v>309</v>
      </c>
      <c r="B327" s="28" t="s">
        <v>1300</v>
      </c>
      <c r="C327" s="28" t="s">
        <v>15</v>
      </c>
      <c r="D327" s="233">
        <v>2017.01</v>
      </c>
      <c r="E327" s="30" t="s">
        <v>149</v>
      </c>
      <c r="F327" s="77">
        <v>1060</v>
      </c>
      <c r="G327" s="31">
        <v>1749</v>
      </c>
      <c r="H327" s="32" t="s">
        <v>42</v>
      </c>
      <c r="I327" s="64" t="s">
        <v>53</v>
      </c>
      <c r="J327" s="46"/>
    </row>
    <row r="328" spans="1:10" ht="33" customHeight="1" x14ac:dyDescent="0.2">
      <c r="A328" s="21">
        <f t="shared" si="12"/>
        <v>310</v>
      </c>
      <c r="B328" s="28" t="s">
        <v>1301</v>
      </c>
      <c r="C328" s="54" t="s">
        <v>15</v>
      </c>
      <c r="D328" s="233">
        <v>2017.03</v>
      </c>
      <c r="E328" s="30" t="s">
        <v>161</v>
      </c>
      <c r="F328" s="31">
        <v>1295</v>
      </c>
      <c r="G328" s="31">
        <v>3469</v>
      </c>
      <c r="H328" s="32" t="s">
        <v>4</v>
      </c>
      <c r="I328" s="64" t="s">
        <v>53</v>
      </c>
      <c r="J328" s="45" t="s">
        <v>1255</v>
      </c>
    </row>
    <row r="329" spans="1:10" ht="33" customHeight="1" x14ac:dyDescent="0.2">
      <c r="A329" s="21">
        <f t="shared" si="12"/>
        <v>311</v>
      </c>
      <c r="B329" s="28" t="s">
        <v>1302</v>
      </c>
      <c r="C329" s="54" t="s">
        <v>15</v>
      </c>
      <c r="D329" s="233">
        <v>2017.03</v>
      </c>
      <c r="E329" s="30" t="s">
        <v>163</v>
      </c>
      <c r="F329" s="77">
        <v>1206</v>
      </c>
      <c r="G329" s="31">
        <v>2302</v>
      </c>
      <c r="H329" s="32" t="s">
        <v>4</v>
      </c>
      <c r="I329" s="64" t="s">
        <v>53</v>
      </c>
      <c r="J329" s="46"/>
    </row>
    <row r="330" spans="1:10" ht="33" customHeight="1" x14ac:dyDescent="0.2">
      <c r="A330" s="21">
        <f t="shared" si="12"/>
        <v>312</v>
      </c>
      <c r="B330" s="79" t="s">
        <v>1303</v>
      </c>
      <c r="C330" s="28" t="s">
        <v>15</v>
      </c>
      <c r="D330" s="233">
        <v>2017.04</v>
      </c>
      <c r="E330" s="30" t="s">
        <v>167</v>
      </c>
      <c r="F330" s="31">
        <v>993</v>
      </c>
      <c r="G330" s="31">
        <v>1878</v>
      </c>
      <c r="H330" s="32" t="s">
        <v>4</v>
      </c>
      <c r="I330" s="64" t="s">
        <v>53</v>
      </c>
      <c r="J330" s="46"/>
    </row>
    <row r="331" spans="1:10" ht="33" customHeight="1" x14ac:dyDescent="0.2">
      <c r="A331" s="21">
        <f t="shared" si="12"/>
        <v>313</v>
      </c>
      <c r="B331" s="79" t="s">
        <v>1304</v>
      </c>
      <c r="C331" s="54" t="s">
        <v>15</v>
      </c>
      <c r="D331" s="233">
        <v>2017.04</v>
      </c>
      <c r="E331" s="30" t="s">
        <v>170</v>
      </c>
      <c r="F331" s="31">
        <v>797</v>
      </c>
      <c r="G331" s="31">
        <v>1392</v>
      </c>
      <c r="H331" s="32" t="s">
        <v>4</v>
      </c>
      <c r="I331" s="64" t="s">
        <v>53</v>
      </c>
      <c r="J331" s="46"/>
    </row>
    <row r="332" spans="1:10" ht="33" customHeight="1" x14ac:dyDescent="0.2">
      <c r="A332" s="21">
        <f t="shared" si="12"/>
        <v>314</v>
      </c>
      <c r="B332" s="79" t="s">
        <v>1305</v>
      </c>
      <c r="C332" s="54" t="s">
        <v>15</v>
      </c>
      <c r="D332" s="233">
        <v>2017.06</v>
      </c>
      <c r="E332" s="30" t="s">
        <v>115</v>
      </c>
      <c r="F332" s="31">
        <v>403</v>
      </c>
      <c r="G332" s="31">
        <v>829</v>
      </c>
      <c r="H332" s="32" t="s">
        <v>42</v>
      </c>
      <c r="I332" s="33" t="s">
        <v>53</v>
      </c>
      <c r="J332" s="46"/>
    </row>
    <row r="333" spans="1:10" ht="33" customHeight="1" x14ac:dyDescent="0.2">
      <c r="A333" s="21">
        <f t="shared" si="12"/>
        <v>315</v>
      </c>
      <c r="B333" s="79" t="s">
        <v>1306</v>
      </c>
      <c r="C333" s="28" t="s">
        <v>15</v>
      </c>
      <c r="D333" s="233">
        <v>2017.06</v>
      </c>
      <c r="E333" s="30" t="s">
        <v>100</v>
      </c>
      <c r="F333" s="31">
        <v>722</v>
      </c>
      <c r="G333" s="31">
        <v>1700</v>
      </c>
      <c r="H333" s="32" t="s">
        <v>3</v>
      </c>
      <c r="I333" s="33" t="s">
        <v>53</v>
      </c>
      <c r="J333" s="46"/>
    </row>
    <row r="334" spans="1:10" ht="33" customHeight="1" x14ac:dyDescent="0.2">
      <c r="A334" s="21">
        <f t="shared" si="12"/>
        <v>316</v>
      </c>
      <c r="B334" s="79" t="s">
        <v>1307</v>
      </c>
      <c r="C334" s="28" t="s">
        <v>15</v>
      </c>
      <c r="D334" s="233">
        <v>2017.06</v>
      </c>
      <c r="E334" s="30" t="s">
        <v>112</v>
      </c>
      <c r="F334" s="31">
        <v>1991</v>
      </c>
      <c r="G334" s="31">
        <v>5826</v>
      </c>
      <c r="H334" s="32" t="s">
        <v>4</v>
      </c>
      <c r="I334" s="64" t="s">
        <v>53</v>
      </c>
      <c r="J334" s="46" t="s">
        <v>1241</v>
      </c>
    </row>
    <row r="335" spans="1:10" ht="33" customHeight="1" x14ac:dyDescent="0.2">
      <c r="A335" s="21">
        <f t="shared" si="12"/>
        <v>317</v>
      </c>
      <c r="B335" s="28" t="s">
        <v>1308</v>
      </c>
      <c r="C335" s="28" t="s">
        <v>15</v>
      </c>
      <c r="D335" s="233">
        <v>2017.06</v>
      </c>
      <c r="E335" s="30" t="s">
        <v>78</v>
      </c>
      <c r="F335" s="31">
        <v>280</v>
      </c>
      <c r="G335" s="31">
        <v>663</v>
      </c>
      <c r="H335" s="32" t="s">
        <v>76</v>
      </c>
      <c r="I335" s="33" t="s">
        <v>53</v>
      </c>
      <c r="J335" s="46" t="s">
        <v>1309</v>
      </c>
    </row>
    <row r="336" spans="1:10" ht="33" customHeight="1" x14ac:dyDescent="0.2">
      <c r="A336" s="21">
        <f t="shared" si="12"/>
        <v>318</v>
      </c>
      <c r="B336" s="79" t="s">
        <v>1310</v>
      </c>
      <c r="C336" s="28" t="s">
        <v>15</v>
      </c>
      <c r="D336" s="233">
        <v>2017.07</v>
      </c>
      <c r="E336" s="30" t="s">
        <v>108</v>
      </c>
      <c r="F336" s="31">
        <v>1564</v>
      </c>
      <c r="G336" s="31">
        <v>3448</v>
      </c>
      <c r="H336" s="32" t="s">
        <v>76</v>
      </c>
      <c r="I336" s="33" t="s">
        <v>53</v>
      </c>
      <c r="J336" s="46"/>
    </row>
    <row r="337" spans="1:10" ht="33" customHeight="1" x14ac:dyDescent="0.2">
      <c r="A337" s="21">
        <f t="shared" si="12"/>
        <v>319</v>
      </c>
      <c r="B337" s="79" t="s">
        <v>1311</v>
      </c>
      <c r="C337" s="28" t="s">
        <v>15</v>
      </c>
      <c r="D337" s="233">
        <v>2017.07</v>
      </c>
      <c r="E337" s="30" t="s">
        <v>107</v>
      </c>
      <c r="F337" s="31">
        <v>356</v>
      </c>
      <c r="G337" s="31">
        <v>768</v>
      </c>
      <c r="H337" s="32" t="s">
        <v>76</v>
      </c>
      <c r="I337" s="33" t="s">
        <v>53</v>
      </c>
      <c r="J337" s="46"/>
    </row>
    <row r="338" spans="1:10" ht="33" customHeight="1" x14ac:dyDescent="0.2">
      <c r="A338" s="21">
        <f t="shared" si="12"/>
        <v>320</v>
      </c>
      <c r="B338" s="79" t="s">
        <v>1312</v>
      </c>
      <c r="C338" s="28" t="s">
        <v>15</v>
      </c>
      <c r="D338" s="233">
        <v>2017.07</v>
      </c>
      <c r="E338" s="30" t="s">
        <v>106</v>
      </c>
      <c r="F338" s="31">
        <v>1410</v>
      </c>
      <c r="G338" s="31">
        <v>2764</v>
      </c>
      <c r="H338" s="32" t="s">
        <v>4</v>
      </c>
      <c r="I338" s="33" t="s">
        <v>53</v>
      </c>
      <c r="J338" s="46"/>
    </row>
    <row r="339" spans="1:10" ht="33" customHeight="1" x14ac:dyDescent="0.2">
      <c r="A339" s="21">
        <f t="shared" si="12"/>
        <v>321</v>
      </c>
      <c r="B339" s="79" t="s">
        <v>1313</v>
      </c>
      <c r="C339" s="28" t="s">
        <v>15</v>
      </c>
      <c r="D339" s="233">
        <v>2017.07</v>
      </c>
      <c r="E339" s="30" t="s">
        <v>104</v>
      </c>
      <c r="F339" s="31">
        <v>800</v>
      </c>
      <c r="G339" s="31">
        <v>1556</v>
      </c>
      <c r="H339" s="32" t="s">
        <v>939</v>
      </c>
      <c r="I339" s="33" t="s">
        <v>53</v>
      </c>
      <c r="J339" s="46"/>
    </row>
    <row r="340" spans="1:10" ht="33" customHeight="1" x14ac:dyDescent="0.2">
      <c r="A340" s="21">
        <f t="shared" si="12"/>
        <v>322</v>
      </c>
      <c r="B340" s="79" t="s">
        <v>1314</v>
      </c>
      <c r="C340" s="28" t="s">
        <v>15</v>
      </c>
      <c r="D340" s="233">
        <v>2017.07</v>
      </c>
      <c r="E340" s="30" t="s">
        <v>97</v>
      </c>
      <c r="F340" s="31">
        <v>316</v>
      </c>
      <c r="G340" s="31">
        <v>655</v>
      </c>
      <c r="H340" s="32" t="s">
        <v>939</v>
      </c>
      <c r="I340" s="33" t="s">
        <v>53</v>
      </c>
      <c r="J340" s="46"/>
    </row>
    <row r="341" spans="1:10" ht="33" customHeight="1" x14ac:dyDescent="0.2">
      <c r="A341" s="21">
        <f t="shared" si="12"/>
        <v>323</v>
      </c>
      <c r="B341" s="79" t="s">
        <v>1315</v>
      </c>
      <c r="C341" s="54" t="s">
        <v>15</v>
      </c>
      <c r="D341" s="233">
        <v>2017.08</v>
      </c>
      <c r="E341" s="30" t="s">
        <v>85</v>
      </c>
      <c r="F341" s="31">
        <v>1359</v>
      </c>
      <c r="G341" s="31">
        <v>3120</v>
      </c>
      <c r="H341" s="32" t="s">
        <v>2</v>
      </c>
      <c r="I341" s="33" t="s">
        <v>53</v>
      </c>
      <c r="J341" s="46"/>
    </row>
    <row r="342" spans="1:10" ht="33" customHeight="1" x14ac:dyDescent="0.2">
      <c r="A342" s="21">
        <f t="shared" si="12"/>
        <v>324</v>
      </c>
      <c r="B342" s="79" t="s">
        <v>1316</v>
      </c>
      <c r="C342" s="28" t="s">
        <v>15</v>
      </c>
      <c r="D342" s="233">
        <v>2017.08</v>
      </c>
      <c r="E342" s="30" t="s">
        <v>81</v>
      </c>
      <c r="F342" s="31">
        <v>1801</v>
      </c>
      <c r="G342" s="31">
        <v>3722</v>
      </c>
      <c r="H342" s="32" t="s">
        <v>2</v>
      </c>
      <c r="I342" s="33" t="s">
        <v>53</v>
      </c>
      <c r="J342" s="46"/>
    </row>
    <row r="343" spans="1:10" ht="33" customHeight="1" x14ac:dyDescent="0.2">
      <c r="A343" s="21">
        <f t="shared" si="12"/>
        <v>325</v>
      </c>
      <c r="B343" s="79" t="s">
        <v>1317</v>
      </c>
      <c r="C343" s="28" t="s">
        <v>15</v>
      </c>
      <c r="D343" s="233">
        <v>2017.09</v>
      </c>
      <c r="E343" s="30" t="s">
        <v>1318</v>
      </c>
      <c r="F343" s="31">
        <v>1386</v>
      </c>
      <c r="G343" s="31">
        <v>2433</v>
      </c>
      <c r="H343" s="32" t="s">
        <v>4</v>
      </c>
      <c r="I343" s="33" t="s">
        <v>53</v>
      </c>
      <c r="J343" s="46"/>
    </row>
    <row r="344" spans="1:10" ht="33" customHeight="1" x14ac:dyDescent="0.2">
      <c r="A344" s="21">
        <f t="shared" si="12"/>
        <v>326</v>
      </c>
      <c r="B344" s="79" t="s">
        <v>1319</v>
      </c>
      <c r="C344" s="28" t="s">
        <v>15</v>
      </c>
      <c r="D344" s="233">
        <v>2017.09</v>
      </c>
      <c r="E344" s="30" t="s">
        <v>1320</v>
      </c>
      <c r="F344" s="31">
        <v>1557</v>
      </c>
      <c r="G344" s="31">
        <v>2883</v>
      </c>
      <c r="H344" s="32" t="s">
        <v>4</v>
      </c>
      <c r="I344" s="33" t="s">
        <v>53</v>
      </c>
      <c r="J344" s="46"/>
    </row>
    <row r="345" spans="1:10" ht="33" customHeight="1" x14ac:dyDescent="0.2">
      <c r="A345" s="21">
        <f t="shared" si="12"/>
        <v>327</v>
      </c>
      <c r="B345" s="79" t="s">
        <v>1321</v>
      </c>
      <c r="C345" s="28" t="s">
        <v>15</v>
      </c>
      <c r="D345" s="233">
        <v>2017.09</v>
      </c>
      <c r="E345" s="30" t="s">
        <v>1322</v>
      </c>
      <c r="F345" s="31">
        <v>129</v>
      </c>
      <c r="G345" s="31">
        <v>275</v>
      </c>
      <c r="H345" s="32" t="s">
        <v>42</v>
      </c>
      <c r="I345" s="33" t="s">
        <v>53</v>
      </c>
      <c r="J345" s="46"/>
    </row>
    <row r="346" spans="1:10" ht="33" customHeight="1" x14ac:dyDescent="0.2">
      <c r="A346" s="21">
        <f t="shared" si="12"/>
        <v>328</v>
      </c>
      <c r="B346" s="79" t="s">
        <v>1323</v>
      </c>
      <c r="C346" s="28" t="s">
        <v>15</v>
      </c>
      <c r="D346" s="233">
        <v>2017.09</v>
      </c>
      <c r="E346" s="30" t="s">
        <v>509</v>
      </c>
      <c r="F346" s="31">
        <v>2818</v>
      </c>
      <c r="G346" s="31">
        <v>5386</v>
      </c>
      <c r="H346" s="32" t="s">
        <v>939</v>
      </c>
      <c r="I346" s="33" t="s">
        <v>53</v>
      </c>
      <c r="J346" s="46"/>
    </row>
    <row r="347" spans="1:10" ht="33" customHeight="1" x14ac:dyDescent="0.2">
      <c r="A347" s="21">
        <f t="shared" si="12"/>
        <v>329</v>
      </c>
      <c r="B347" s="79" t="s">
        <v>1324</v>
      </c>
      <c r="C347" s="54" t="s">
        <v>15</v>
      </c>
      <c r="D347" s="233">
        <v>2017.11</v>
      </c>
      <c r="E347" s="30" t="s">
        <v>414</v>
      </c>
      <c r="F347" s="31">
        <v>3300</v>
      </c>
      <c r="G347" s="31">
        <v>5899</v>
      </c>
      <c r="H347" s="32" t="s">
        <v>42</v>
      </c>
      <c r="I347" s="33" t="s">
        <v>53</v>
      </c>
      <c r="J347" s="46"/>
    </row>
    <row r="348" spans="1:10" ht="33" customHeight="1" x14ac:dyDescent="0.2">
      <c r="A348" s="21">
        <f t="shared" si="12"/>
        <v>330</v>
      </c>
      <c r="B348" s="79" t="s">
        <v>1325</v>
      </c>
      <c r="C348" s="28" t="s">
        <v>15</v>
      </c>
      <c r="D348" s="233">
        <v>2017.12</v>
      </c>
      <c r="E348" s="80" t="s">
        <v>516</v>
      </c>
      <c r="F348" s="31">
        <v>492</v>
      </c>
      <c r="G348" s="31">
        <v>935</v>
      </c>
      <c r="H348" s="32" t="s">
        <v>42</v>
      </c>
      <c r="I348" s="33" t="s">
        <v>53</v>
      </c>
      <c r="J348" s="46"/>
    </row>
    <row r="349" spans="1:10" ht="33" customHeight="1" x14ac:dyDescent="0.2">
      <c r="A349" s="21">
        <f t="shared" si="12"/>
        <v>331</v>
      </c>
      <c r="B349" s="79" t="s">
        <v>1326</v>
      </c>
      <c r="C349" s="28" t="s">
        <v>15</v>
      </c>
      <c r="D349" s="233">
        <v>2017.12</v>
      </c>
      <c r="E349" s="80" t="s">
        <v>517</v>
      </c>
      <c r="F349" s="31">
        <v>231</v>
      </c>
      <c r="G349" s="31">
        <v>497</v>
      </c>
      <c r="H349" s="32" t="s">
        <v>42</v>
      </c>
      <c r="I349" s="33" t="s">
        <v>53</v>
      </c>
      <c r="J349" s="46"/>
    </row>
    <row r="350" spans="1:10" ht="33" customHeight="1" x14ac:dyDescent="0.2">
      <c r="A350" s="21">
        <f t="shared" si="12"/>
        <v>332</v>
      </c>
      <c r="B350" s="103" t="s">
        <v>1327</v>
      </c>
      <c r="C350" s="35" t="s">
        <v>15</v>
      </c>
      <c r="D350" s="237">
        <v>2017.12</v>
      </c>
      <c r="E350" s="192" t="s">
        <v>518</v>
      </c>
      <c r="F350" s="161">
        <v>614</v>
      </c>
      <c r="G350" s="161">
        <v>1532</v>
      </c>
      <c r="H350" s="162" t="s">
        <v>939</v>
      </c>
      <c r="I350" s="163" t="s">
        <v>53</v>
      </c>
      <c r="J350" s="46"/>
    </row>
    <row r="351" spans="1:10" ht="33" customHeight="1" x14ac:dyDescent="0.2">
      <c r="A351" s="21">
        <f t="shared" si="12"/>
        <v>333</v>
      </c>
      <c r="B351" s="193" t="s">
        <v>1308</v>
      </c>
      <c r="C351" s="28" t="s">
        <v>15</v>
      </c>
      <c r="D351" s="232">
        <v>2017.12</v>
      </c>
      <c r="E351" s="194" t="s">
        <v>137</v>
      </c>
      <c r="F351" s="108">
        <v>1881</v>
      </c>
      <c r="G351" s="108">
        <v>4271</v>
      </c>
      <c r="H351" s="195" t="s">
        <v>939</v>
      </c>
      <c r="I351" s="196" t="s">
        <v>53</v>
      </c>
      <c r="J351" s="46" t="s">
        <v>1309</v>
      </c>
    </row>
    <row r="352" spans="1:10" ht="33" customHeight="1" x14ac:dyDescent="0.2">
      <c r="A352" s="21">
        <f t="shared" si="12"/>
        <v>334</v>
      </c>
      <c r="B352" s="79" t="s">
        <v>1328</v>
      </c>
      <c r="C352" s="54" t="s">
        <v>15</v>
      </c>
      <c r="D352" s="233">
        <v>2017.12</v>
      </c>
      <c r="E352" s="80" t="s">
        <v>398</v>
      </c>
      <c r="F352" s="31">
        <v>1102</v>
      </c>
      <c r="G352" s="31">
        <v>2723</v>
      </c>
      <c r="H352" s="32" t="s">
        <v>939</v>
      </c>
      <c r="I352" s="33" t="s">
        <v>53</v>
      </c>
      <c r="J352" s="46"/>
    </row>
    <row r="353" spans="1:10" ht="33" customHeight="1" x14ac:dyDescent="0.2">
      <c r="A353" s="21">
        <f t="shared" si="12"/>
        <v>335</v>
      </c>
      <c r="B353" s="79" t="s">
        <v>1329</v>
      </c>
      <c r="C353" s="28" t="s">
        <v>15</v>
      </c>
      <c r="D353" s="233">
        <v>2017.12</v>
      </c>
      <c r="E353" s="80" t="s">
        <v>1330</v>
      </c>
      <c r="F353" s="31">
        <v>1969</v>
      </c>
      <c r="G353" s="31">
        <v>4510</v>
      </c>
      <c r="H353" s="32" t="s">
        <v>939</v>
      </c>
      <c r="I353" s="33" t="s">
        <v>53</v>
      </c>
      <c r="J353" s="46" t="s">
        <v>1309</v>
      </c>
    </row>
    <row r="354" spans="1:10" ht="33" customHeight="1" x14ac:dyDescent="0.2">
      <c r="A354" s="21">
        <f t="shared" si="12"/>
        <v>336</v>
      </c>
      <c r="B354" s="79" t="s">
        <v>1329</v>
      </c>
      <c r="C354" s="28" t="s">
        <v>15</v>
      </c>
      <c r="D354" s="233">
        <v>2017.12</v>
      </c>
      <c r="E354" s="80" t="s">
        <v>1330</v>
      </c>
      <c r="F354" s="31">
        <v>1905</v>
      </c>
      <c r="G354" s="31">
        <v>4199</v>
      </c>
      <c r="H354" s="32" t="s">
        <v>939</v>
      </c>
      <c r="I354" s="33" t="s">
        <v>53</v>
      </c>
      <c r="J354" s="46" t="s">
        <v>1309</v>
      </c>
    </row>
    <row r="355" spans="1:10" ht="33" customHeight="1" x14ac:dyDescent="0.2">
      <c r="A355" s="21">
        <f t="shared" si="12"/>
        <v>337</v>
      </c>
      <c r="B355" s="79" t="s">
        <v>1329</v>
      </c>
      <c r="C355" s="54" t="s">
        <v>15</v>
      </c>
      <c r="D355" s="233">
        <v>2017.12</v>
      </c>
      <c r="E355" s="80" t="s">
        <v>1330</v>
      </c>
      <c r="F355" s="31">
        <v>2312</v>
      </c>
      <c r="G355" s="31">
        <v>5044</v>
      </c>
      <c r="H355" s="32" t="s">
        <v>939</v>
      </c>
      <c r="I355" s="33" t="s">
        <v>53</v>
      </c>
      <c r="J355" s="46" t="s">
        <v>1309</v>
      </c>
    </row>
    <row r="356" spans="1:10" ht="33" customHeight="1" x14ac:dyDescent="0.2">
      <c r="A356" s="21">
        <f t="shared" si="12"/>
        <v>338</v>
      </c>
      <c r="B356" s="79" t="s">
        <v>1331</v>
      </c>
      <c r="C356" s="28" t="s">
        <v>15</v>
      </c>
      <c r="D356" s="233">
        <v>2017.12</v>
      </c>
      <c r="E356" s="80" t="s">
        <v>1332</v>
      </c>
      <c r="F356" s="31">
        <v>1014</v>
      </c>
      <c r="G356" s="31">
        <v>1563</v>
      </c>
      <c r="H356" s="32" t="s">
        <v>939</v>
      </c>
      <c r="I356" s="33" t="s">
        <v>53</v>
      </c>
      <c r="J356" s="46"/>
    </row>
    <row r="357" spans="1:10" ht="33" customHeight="1" x14ac:dyDescent="0.2">
      <c r="A357" s="21">
        <f t="shared" si="12"/>
        <v>339</v>
      </c>
      <c r="B357" s="28" t="s">
        <v>1333</v>
      </c>
      <c r="C357" s="54" t="s">
        <v>15</v>
      </c>
      <c r="D357" s="233">
        <v>2018.01</v>
      </c>
      <c r="E357" s="30" t="s">
        <v>523</v>
      </c>
      <c r="F357" s="31">
        <v>1105</v>
      </c>
      <c r="G357" s="31">
        <v>2340</v>
      </c>
      <c r="H357" s="32" t="s">
        <v>4</v>
      </c>
      <c r="I357" s="33" t="s">
        <v>53</v>
      </c>
      <c r="J357" s="46"/>
    </row>
    <row r="358" spans="1:10" ht="33" customHeight="1" x14ac:dyDescent="0.2">
      <c r="A358" s="21">
        <f t="shared" si="12"/>
        <v>340</v>
      </c>
      <c r="B358" s="79" t="s">
        <v>1011</v>
      </c>
      <c r="C358" s="28" t="s">
        <v>15</v>
      </c>
      <c r="D358" s="233">
        <v>2018.02</v>
      </c>
      <c r="E358" s="30" t="s">
        <v>405</v>
      </c>
      <c r="F358" s="31">
        <v>865</v>
      </c>
      <c r="G358" s="31">
        <v>1920</v>
      </c>
      <c r="H358" s="32" t="s">
        <v>2</v>
      </c>
      <c r="I358" s="33" t="s">
        <v>1008</v>
      </c>
      <c r="J358" s="46"/>
    </row>
    <row r="359" spans="1:10" ht="33" customHeight="1" x14ac:dyDescent="0.2">
      <c r="A359" s="21">
        <f t="shared" si="12"/>
        <v>341</v>
      </c>
      <c r="B359" s="28" t="s">
        <v>1334</v>
      </c>
      <c r="C359" s="28" t="s">
        <v>15</v>
      </c>
      <c r="D359" s="233">
        <v>2018.02</v>
      </c>
      <c r="E359" s="30" t="s">
        <v>317</v>
      </c>
      <c r="F359" s="31">
        <v>990</v>
      </c>
      <c r="G359" s="31">
        <v>2034</v>
      </c>
      <c r="H359" s="32" t="s">
        <v>2</v>
      </c>
      <c r="I359" s="33" t="s">
        <v>1008</v>
      </c>
    </row>
    <row r="360" spans="1:10" ht="33" customHeight="1" x14ac:dyDescent="0.2">
      <c r="A360" s="21">
        <f t="shared" si="12"/>
        <v>342</v>
      </c>
      <c r="B360" s="79" t="s">
        <v>1335</v>
      </c>
      <c r="C360" s="28" t="s">
        <v>15</v>
      </c>
      <c r="D360" s="233">
        <v>2018.03</v>
      </c>
      <c r="E360" s="30" t="s">
        <v>530</v>
      </c>
      <c r="F360" s="31">
        <v>6661</v>
      </c>
      <c r="G360" s="31">
        <v>10519</v>
      </c>
      <c r="H360" s="32" t="s">
        <v>2</v>
      </c>
      <c r="I360" s="33" t="s">
        <v>1008</v>
      </c>
      <c r="J360" s="46"/>
    </row>
    <row r="361" spans="1:10" ht="33" customHeight="1" x14ac:dyDescent="0.2">
      <c r="A361" s="21">
        <f t="shared" si="12"/>
        <v>343</v>
      </c>
      <c r="B361" s="79" t="s">
        <v>1336</v>
      </c>
      <c r="C361" s="28" t="s">
        <v>15</v>
      </c>
      <c r="D361" s="233">
        <v>2018.03</v>
      </c>
      <c r="E361" s="30" t="s">
        <v>1337</v>
      </c>
      <c r="F361" s="31">
        <v>1227</v>
      </c>
      <c r="G361" s="31">
        <v>2054</v>
      </c>
      <c r="H361" s="32" t="s">
        <v>2</v>
      </c>
      <c r="I361" s="33" t="s">
        <v>1008</v>
      </c>
      <c r="J361" s="46"/>
    </row>
    <row r="362" spans="1:10" ht="33" customHeight="1" x14ac:dyDescent="0.2">
      <c r="A362" s="21">
        <f t="shared" si="12"/>
        <v>344</v>
      </c>
      <c r="B362" s="79" t="s">
        <v>1338</v>
      </c>
      <c r="C362" s="28" t="s">
        <v>15</v>
      </c>
      <c r="D362" s="233">
        <v>2018.04</v>
      </c>
      <c r="E362" s="80" t="s">
        <v>541</v>
      </c>
      <c r="F362" s="31">
        <v>2669</v>
      </c>
      <c r="G362" s="31">
        <v>3903</v>
      </c>
      <c r="H362" s="32" t="s">
        <v>939</v>
      </c>
      <c r="I362" s="33" t="s">
        <v>1008</v>
      </c>
      <c r="J362" s="46"/>
    </row>
    <row r="363" spans="1:10" ht="33" customHeight="1" x14ac:dyDescent="0.2">
      <c r="A363" s="21">
        <f t="shared" si="12"/>
        <v>345</v>
      </c>
      <c r="B363" s="79" t="s">
        <v>1339</v>
      </c>
      <c r="C363" s="28" t="s">
        <v>15</v>
      </c>
      <c r="D363" s="233">
        <v>2018.04</v>
      </c>
      <c r="E363" s="80" t="s">
        <v>546</v>
      </c>
      <c r="F363" s="31">
        <v>13469</v>
      </c>
      <c r="G363" s="31">
        <v>26818</v>
      </c>
      <c r="H363" s="32" t="s">
        <v>939</v>
      </c>
      <c r="I363" s="33" t="s">
        <v>1008</v>
      </c>
      <c r="J363" s="46"/>
    </row>
    <row r="364" spans="1:10" ht="33" customHeight="1" x14ac:dyDescent="0.2">
      <c r="A364" s="21">
        <f t="shared" si="12"/>
        <v>346</v>
      </c>
      <c r="B364" s="79" t="s">
        <v>1340</v>
      </c>
      <c r="C364" s="54" t="s">
        <v>15</v>
      </c>
      <c r="D364" s="233">
        <v>2018.05</v>
      </c>
      <c r="E364" s="30" t="s">
        <v>1341</v>
      </c>
      <c r="F364" s="31">
        <v>791</v>
      </c>
      <c r="G364" s="31">
        <v>1771</v>
      </c>
      <c r="H364" s="32" t="s">
        <v>4</v>
      </c>
      <c r="I364" s="33" t="s">
        <v>1008</v>
      </c>
      <c r="J364" s="46" t="s">
        <v>1241</v>
      </c>
    </row>
    <row r="365" spans="1:10" ht="33" customHeight="1" x14ac:dyDescent="0.2">
      <c r="A365" s="21">
        <f t="shared" ref="A365:A428" si="13">ROW()-18</f>
        <v>347</v>
      </c>
      <c r="B365" s="28" t="s">
        <v>1342</v>
      </c>
      <c r="C365" s="28" t="s">
        <v>15</v>
      </c>
      <c r="D365" s="233">
        <v>2018.05</v>
      </c>
      <c r="E365" s="30" t="s">
        <v>1343</v>
      </c>
      <c r="F365" s="31">
        <v>337</v>
      </c>
      <c r="G365" s="31">
        <v>647</v>
      </c>
      <c r="H365" s="32" t="s">
        <v>3</v>
      </c>
      <c r="I365" s="33" t="s">
        <v>1008</v>
      </c>
      <c r="J365" s="46"/>
    </row>
    <row r="366" spans="1:10" ht="33" customHeight="1" x14ac:dyDescent="0.2">
      <c r="A366" s="21">
        <f t="shared" si="13"/>
        <v>348</v>
      </c>
      <c r="B366" s="79" t="s">
        <v>1344</v>
      </c>
      <c r="C366" s="28" t="s">
        <v>15</v>
      </c>
      <c r="D366" s="233">
        <v>2018.06</v>
      </c>
      <c r="E366" s="30" t="s">
        <v>1345</v>
      </c>
      <c r="F366" s="31">
        <v>1150</v>
      </c>
      <c r="G366" s="31">
        <v>2876</v>
      </c>
      <c r="H366" s="32" t="s">
        <v>1346</v>
      </c>
      <c r="I366" s="33" t="s">
        <v>32</v>
      </c>
      <c r="J366" s="46"/>
    </row>
    <row r="367" spans="1:10" ht="33" customHeight="1" x14ac:dyDescent="0.2">
      <c r="A367" s="21">
        <f t="shared" si="13"/>
        <v>349</v>
      </c>
      <c r="B367" s="79" t="s">
        <v>1347</v>
      </c>
      <c r="C367" s="54" t="s">
        <v>15</v>
      </c>
      <c r="D367" s="233">
        <v>2018.06</v>
      </c>
      <c r="E367" s="30" t="s">
        <v>404</v>
      </c>
      <c r="F367" s="31">
        <v>4113</v>
      </c>
      <c r="G367" s="31">
        <v>7652</v>
      </c>
      <c r="H367" s="32" t="s">
        <v>42</v>
      </c>
      <c r="I367" s="33" t="s">
        <v>1008</v>
      </c>
      <c r="J367" s="46"/>
    </row>
    <row r="368" spans="1:10" ht="33" customHeight="1" x14ac:dyDescent="0.2">
      <c r="A368" s="21">
        <f t="shared" si="13"/>
        <v>350</v>
      </c>
      <c r="B368" s="247" t="s">
        <v>1348</v>
      </c>
      <c r="C368" s="28" t="s">
        <v>15</v>
      </c>
      <c r="D368" s="234">
        <v>2018.07</v>
      </c>
      <c r="E368" s="115" t="s">
        <v>1349</v>
      </c>
      <c r="F368" s="179">
        <v>496</v>
      </c>
      <c r="G368" s="179">
        <v>835</v>
      </c>
      <c r="H368" s="180" t="s">
        <v>939</v>
      </c>
      <c r="I368" s="181" t="s">
        <v>1008</v>
      </c>
      <c r="J368" s="72"/>
    </row>
    <row r="369" spans="1:11" ht="33" customHeight="1" x14ac:dyDescent="0.2">
      <c r="A369" s="21">
        <f t="shared" si="13"/>
        <v>351</v>
      </c>
      <c r="B369" s="247" t="s">
        <v>1350</v>
      </c>
      <c r="C369" s="54" t="s">
        <v>15</v>
      </c>
      <c r="D369" s="234">
        <v>2018.07</v>
      </c>
      <c r="E369" s="115" t="s">
        <v>1351</v>
      </c>
      <c r="F369" s="179">
        <v>2953</v>
      </c>
      <c r="G369" s="179">
        <v>6144</v>
      </c>
      <c r="H369" s="180" t="s">
        <v>939</v>
      </c>
      <c r="I369" s="181" t="s">
        <v>1352</v>
      </c>
      <c r="J369" s="46"/>
    </row>
    <row r="370" spans="1:11" ht="33" customHeight="1" x14ac:dyDescent="0.2">
      <c r="A370" s="21">
        <f t="shared" si="13"/>
        <v>352</v>
      </c>
      <c r="B370" s="114" t="s">
        <v>1353</v>
      </c>
      <c r="C370" s="28" t="s">
        <v>15</v>
      </c>
      <c r="D370" s="234">
        <v>2018.07</v>
      </c>
      <c r="E370" s="115" t="s">
        <v>1354</v>
      </c>
      <c r="F370" s="179">
        <v>1383</v>
      </c>
      <c r="G370" s="179">
        <v>2597</v>
      </c>
      <c r="H370" s="180" t="s">
        <v>3</v>
      </c>
      <c r="I370" s="181" t="s">
        <v>1008</v>
      </c>
      <c r="J370" s="72"/>
    </row>
    <row r="371" spans="1:11" ht="33" customHeight="1" x14ac:dyDescent="0.2">
      <c r="A371" s="21">
        <f t="shared" si="13"/>
        <v>353</v>
      </c>
      <c r="B371" s="247" t="s">
        <v>1355</v>
      </c>
      <c r="C371" s="28" t="s">
        <v>15</v>
      </c>
      <c r="D371" s="234">
        <v>2018.07</v>
      </c>
      <c r="E371" s="115" t="s">
        <v>1356</v>
      </c>
      <c r="F371" s="179">
        <v>796</v>
      </c>
      <c r="G371" s="179">
        <v>2602</v>
      </c>
      <c r="H371" s="180" t="s">
        <v>4</v>
      </c>
      <c r="I371" s="181" t="s">
        <v>1008</v>
      </c>
      <c r="J371" s="72"/>
    </row>
    <row r="372" spans="1:11" ht="33" customHeight="1" x14ac:dyDescent="0.2">
      <c r="A372" s="21">
        <f t="shared" si="13"/>
        <v>354</v>
      </c>
      <c r="B372" s="28" t="s">
        <v>1357</v>
      </c>
      <c r="C372" s="28" t="s">
        <v>15</v>
      </c>
      <c r="D372" s="233">
        <v>2018.08</v>
      </c>
      <c r="E372" s="112" t="s">
        <v>1358</v>
      </c>
      <c r="F372" s="31">
        <v>1007</v>
      </c>
      <c r="G372" s="31">
        <v>1997</v>
      </c>
      <c r="H372" s="32" t="s">
        <v>939</v>
      </c>
      <c r="I372" s="33" t="s">
        <v>1008</v>
      </c>
      <c r="J372" s="46"/>
    </row>
    <row r="373" spans="1:11" ht="33" customHeight="1" x14ac:dyDescent="0.2">
      <c r="A373" s="21">
        <f t="shared" si="13"/>
        <v>355</v>
      </c>
      <c r="B373" s="28" t="s">
        <v>1359</v>
      </c>
      <c r="C373" s="28" t="s">
        <v>15</v>
      </c>
      <c r="D373" s="233">
        <v>2018.08</v>
      </c>
      <c r="E373" s="112" t="s">
        <v>559</v>
      </c>
      <c r="F373" s="31">
        <v>361</v>
      </c>
      <c r="G373" s="31">
        <v>335</v>
      </c>
      <c r="H373" s="32" t="s">
        <v>939</v>
      </c>
      <c r="I373" s="33" t="s">
        <v>1008</v>
      </c>
      <c r="J373" s="46" t="s">
        <v>1309</v>
      </c>
    </row>
    <row r="374" spans="1:11" ht="33" customHeight="1" x14ac:dyDescent="0.2">
      <c r="A374" s="21">
        <f t="shared" si="13"/>
        <v>356</v>
      </c>
      <c r="B374" s="28" t="s">
        <v>1360</v>
      </c>
      <c r="C374" s="28" t="s">
        <v>15</v>
      </c>
      <c r="D374" s="233">
        <v>2018.08</v>
      </c>
      <c r="E374" s="80" t="s">
        <v>1361</v>
      </c>
      <c r="F374" s="31">
        <v>777</v>
      </c>
      <c r="G374" s="31">
        <v>1751</v>
      </c>
      <c r="H374" s="32" t="s">
        <v>939</v>
      </c>
      <c r="I374" s="33" t="s">
        <v>1008</v>
      </c>
      <c r="J374" s="46"/>
    </row>
    <row r="375" spans="1:11" ht="33" customHeight="1" x14ac:dyDescent="0.2">
      <c r="A375" s="21">
        <f t="shared" si="13"/>
        <v>357</v>
      </c>
      <c r="B375" s="28" t="s">
        <v>1362</v>
      </c>
      <c r="C375" s="28" t="s">
        <v>15</v>
      </c>
      <c r="D375" s="233">
        <v>2018.08</v>
      </c>
      <c r="E375" s="112" t="s">
        <v>1363</v>
      </c>
      <c r="F375" s="31">
        <v>6475</v>
      </c>
      <c r="G375" s="31">
        <v>13293</v>
      </c>
      <c r="H375" s="32" t="s">
        <v>939</v>
      </c>
      <c r="I375" s="33" t="s">
        <v>1008</v>
      </c>
      <c r="J375" s="46"/>
    </row>
    <row r="376" spans="1:11" ht="33" customHeight="1" x14ac:dyDescent="0.2">
      <c r="A376" s="21">
        <f t="shared" si="13"/>
        <v>358</v>
      </c>
      <c r="B376" s="28" t="s">
        <v>1364</v>
      </c>
      <c r="C376" s="28" t="s">
        <v>15</v>
      </c>
      <c r="D376" s="233">
        <v>2018.08</v>
      </c>
      <c r="E376" s="80" t="s">
        <v>1365</v>
      </c>
      <c r="F376" s="31">
        <v>1758</v>
      </c>
      <c r="G376" s="31">
        <v>3390</v>
      </c>
      <c r="H376" s="180" t="s">
        <v>4</v>
      </c>
      <c r="I376" s="33" t="s">
        <v>1008</v>
      </c>
      <c r="J376" s="46"/>
    </row>
    <row r="377" spans="1:11" ht="33" customHeight="1" x14ac:dyDescent="0.2">
      <c r="A377" s="21">
        <f t="shared" si="13"/>
        <v>359</v>
      </c>
      <c r="B377" s="79" t="s">
        <v>1366</v>
      </c>
      <c r="C377" s="28" t="s">
        <v>15</v>
      </c>
      <c r="D377" s="233">
        <v>2018.09</v>
      </c>
      <c r="E377" s="30" t="s">
        <v>1367</v>
      </c>
      <c r="F377" s="90">
        <v>1181</v>
      </c>
      <c r="G377" s="90">
        <v>2682</v>
      </c>
      <c r="H377" s="180" t="s">
        <v>4</v>
      </c>
      <c r="I377" s="92" t="s">
        <v>53</v>
      </c>
      <c r="J377" s="46"/>
    </row>
    <row r="378" spans="1:11" ht="33" customHeight="1" x14ac:dyDescent="0.2">
      <c r="A378" s="21">
        <f t="shared" si="13"/>
        <v>360</v>
      </c>
      <c r="B378" s="28" t="s">
        <v>1368</v>
      </c>
      <c r="C378" s="28" t="s">
        <v>15</v>
      </c>
      <c r="D378" s="233" t="s">
        <v>562</v>
      </c>
      <c r="E378" s="112" t="s">
        <v>1369</v>
      </c>
      <c r="F378" s="31">
        <v>1960</v>
      </c>
      <c r="G378" s="31">
        <v>4427</v>
      </c>
      <c r="H378" s="32" t="s">
        <v>939</v>
      </c>
      <c r="I378" s="33" t="s">
        <v>1008</v>
      </c>
      <c r="J378" s="46"/>
    </row>
    <row r="379" spans="1:11" ht="33" customHeight="1" x14ac:dyDescent="0.2">
      <c r="A379" s="21">
        <f t="shared" si="13"/>
        <v>361</v>
      </c>
      <c r="B379" s="28" t="s">
        <v>1370</v>
      </c>
      <c r="C379" s="28" t="s">
        <v>15</v>
      </c>
      <c r="D379" s="233" t="s">
        <v>562</v>
      </c>
      <c r="E379" s="112" t="s">
        <v>1371</v>
      </c>
      <c r="F379" s="31">
        <v>1508</v>
      </c>
      <c r="G379" s="31">
        <v>3174</v>
      </c>
      <c r="H379" s="32" t="s">
        <v>939</v>
      </c>
      <c r="I379" s="33" t="s">
        <v>1008</v>
      </c>
      <c r="J379" s="46" t="s">
        <v>1309</v>
      </c>
    </row>
    <row r="380" spans="1:11" ht="33" customHeight="1" x14ac:dyDescent="0.2">
      <c r="A380" s="21">
        <f t="shared" si="13"/>
        <v>362</v>
      </c>
      <c r="B380" s="28" t="s">
        <v>1372</v>
      </c>
      <c r="C380" s="54" t="s">
        <v>15</v>
      </c>
      <c r="D380" s="233" t="s">
        <v>562</v>
      </c>
      <c r="E380" s="80" t="s">
        <v>1371</v>
      </c>
      <c r="F380" s="31">
        <v>1646</v>
      </c>
      <c r="G380" s="31">
        <v>3043</v>
      </c>
      <c r="H380" s="32" t="s">
        <v>939</v>
      </c>
      <c r="I380" s="33" t="s">
        <v>1008</v>
      </c>
      <c r="J380" s="46" t="s">
        <v>1309</v>
      </c>
    </row>
    <row r="381" spans="1:11" ht="33" customHeight="1" x14ac:dyDescent="0.2">
      <c r="A381" s="21">
        <f t="shared" si="13"/>
        <v>363</v>
      </c>
      <c r="B381" s="28" t="s">
        <v>1373</v>
      </c>
      <c r="C381" s="28" t="s">
        <v>15</v>
      </c>
      <c r="D381" s="233" t="s">
        <v>562</v>
      </c>
      <c r="E381" s="112" t="s">
        <v>1371</v>
      </c>
      <c r="F381" s="31">
        <v>652</v>
      </c>
      <c r="G381" s="31">
        <v>1288</v>
      </c>
      <c r="H381" s="32" t="s">
        <v>941</v>
      </c>
      <c r="I381" s="33" t="s">
        <v>1008</v>
      </c>
      <c r="J381" s="46" t="s">
        <v>1309</v>
      </c>
    </row>
    <row r="382" spans="1:11" ht="33" customHeight="1" x14ac:dyDescent="0.2">
      <c r="A382" s="21">
        <f t="shared" si="13"/>
        <v>364</v>
      </c>
      <c r="B382" s="28" t="s">
        <v>1374</v>
      </c>
      <c r="C382" s="54" t="s">
        <v>15</v>
      </c>
      <c r="D382" s="233" t="s">
        <v>562</v>
      </c>
      <c r="E382" s="80" t="s">
        <v>1375</v>
      </c>
      <c r="F382" s="31">
        <v>1819</v>
      </c>
      <c r="G382" s="31">
        <v>4728</v>
      </c>
      <c r="H382" s="180" t="s">
        <v>4</v>
      </c>
      <c r="I382" s="33" t="s">
        <v>1008</v>
      </c>
      <c r="J382" s="248" t="s">
        <v>1255</v>
      </c>
    </row>
    <row r="383" spans="1:11" s="4" customFormat="1" ht="33" customHeight="1" x14ac:dyDescent="0.2">
      <c r="A383" s="21">
        <f t="shared" si="13"/>
        <v>365</v>
      </c>
      <c r="B383" s="28" t="s">
        <v>1376</v>
      </c>
      <c r="C383" s="54" t="s">
        <v>15</v>
      </c>
      <c r="D383" s="233" t="s">
        <v>562</v>
      </c>
      <c r="E383" s="30" t="s">
        <v>1377</v>
      </c>
      <c r="F383" s="90">
        <v>1319</v>
      </c>
      <c r="G383" s="90">
        <v>1977</v>
      </c>
      <c r="H383" s="32" t="s">
        <v>939</v>
      </c>
      <c r="I383" s="92" t="s">
        <v>53</v>
      </c>
      <c r="J383" s="46"/>
      <c r="K383" s="238"/>
    </row>
    <row r="384" spans="1:11" s="4" customFormat="1" ht="33" customHeight="1" x14ac:dyDescent="0.2">
      <c r="A384" s="21">
        <f t="shared" si="13"/>
        <v>366</v>
      </c>
      <c r="B384" s="28" t="s">
        <v>1378</v>
      </c>
      <c r="C384" s="28" t="s">
        <v>15</v>
      </c>
      <c r="D384" s="233" t="s">
        <v>562</v>
      </c>
      <c r="E384" s="30" t="s">
        <v>1349</v>
      </c>
      <c r="F384" s="90">
        <v>2849</v>
      </c>
      <c r="G384" s="90">
        <v>5237</v>
      </c>
      <c r="H384" s="32" t="s">
        <v>939</v>
      </c>
      <c r="I384" s="92" t="s">
        <v>1008</v>
      </c>
      <c r="J384" s="46"/>
      <c r="K384" s="238"/>
    </row>
    <row r="385" spans="1:11" s="4" customFormat="1" ht="33" customHeight="1" x14ac:dyDescent="0.2">
      <c r="A385" s="21">
        <f t="shared" si="13"/>
        <v>367</v>
      </c>
      <c r="B385" s="79" t="s">
        <v>1379</v>
      </c>
      <c r="C385" s="28" t="s">
        <v>15</v>
      </c>
      <c r="D385" s="233">
        <v>2018.11</v>
      </c>
      <c r="E385" s="111" t="s">
        <v>1380</v>
      </c>
      <c r="F385" s="155">
        <v>5666</v>
      </c>
      <c r="G385" s="90">
        <v>10918</v>
      </c>
      <c r="H385" s="91" t="s">
        <v>939</v>
      </c>
      <c r="I385" s="92" t="s">
        <v>1352</v>
      </c>
      <c r="J385" s="46"/>
      <c r="K385" s="238"/>
    </row>
    <row r="386" spans="1:11" s="4" customFormat="1" ht="33" customHeight="1" x14ac:dyDescent="0.2">
      <c r="A386" s="21">
        <f t="shared" si="13"/>
        <v>368</v>
      </c>
      <c r="B386" s="28" t="s">
        <v>1381</v>
      </c>
      <c r="C386" s="54" t="s">
        <v>15</v>
      </c>
      <c r="D386" s="233">
        <v>2018.11</v>
      </c>
      <c r="E386" s="30" t="s">
        <v>1380</v>
      </c>
      <c r="F386" s="90">
        <v>4568</v>
      </c>
      <c r="G386" s="90">
        <v>10725</v>
      </c>
      <c r="H386" s="180" t="s">
        <v>4</v>
      </c>
      <c r="I386" s="92" t="s">
        <v>1008</v>
      </c>
      <c r="J386" s="46"/>
      <c r="K386" s="238"/>
    </row>
    <row r="387" spans="1:11" s="4" customFormat="1" ht="33" customHeight="1" x14ac:dyDescent="0.2">
      <c r="A387" s="21">
        <f t="shared" si="13"/>
        <v>369</v>
      </c>
      <c r="B387" s="79" t="s">
        <v>1382</v>
      </c>
      <c r="C387" s="28" t="s">
        <v>15</v>
      </c>
      <c r="D387" s="233">
        <v>2018.11</v>
      </c>
      <c r="E387" s="30" t="s">
        <v>1380</v>
      </c>
      <c r="F387" s="90">
        <v>112</v>
      </c>
      <c r="G387" s="90">
        <v>264</v>
      </c>
      <c r="H387" s="91" t="s">
        <v>1383</v>
      </c>
      <c r="I387" s="92" t="s">
        <v>1008</v>
      </c>
      <c r="J387" s="46"/>
      <c r="K387" s="238"/>
    </row>
    <row r="388" spans="1:11" s="4" customFormat="1" ht="33" customHeight="1" x14ac:dyDescent="0.2">
      <c r="A388" s="21">
        <f t="shared" si="13"/>
        <v>370</v>
      </c>
      <c r="B388" s="28" t="s">
        <v>1384</v>
      </c>
      <c r="C388" s="28" t="s">
        <v>15</v>
      </c>
      <c r="D388" s="233">
        <v>2018.11</v>
      </c>
      <c r="E388" s="30" t="s">
        <v>1380</v>
      </c>
      <c r="F388" s="90">
        <v>551</v>
      </c>
      <c r="G388" s="90">
        <v>1345</v>
      </c>
      <c r="H388" s="32" t="s">
        <v>1383</v>
      </c>
      <c r="I388" s="92" t="s">
        <v>1008</v>
      </c>
      <c r="J388" s="46"/>
      <c r="K388" s="238"/>
    </row>
    <row r="389" spans="1:11" ht="33" customHeight="1" x14ac:dyDescent="0.2">
      <c r="A389" s="21">
        <f t="shared" si="13"/>
        <v>371</v>
      </c>
      <c r="B389" s="79" t="s">
        <v>1385</v>
      </c>
      <c r="C389" s="28" t="s">
        <v>15</v>
      </c>
      <c r="D389" s="233">
        <v>2018.11</v>
      </c>
      <c r="E389" s="111" t="s">
        <v>1380</v>
      </c>
      <c r="F389" s="155">
        <v>128</v>
      </c>
      <c r="G389" s="90">
        <v>278</v>
      </c>
      <c r="H389" s="91" t="s">
        <v>1383</v>
      </c>
      <c r="I389" s="92" t="s">
        <v>1008</v>
      </c>
      <c r="J389" s="46"/>
    </row>
    <row r="390" spans="1:11" s="4" customFormat="1" ht="33" customHeight="1" x14ac:dyDescent="0.2">
      <c r="A390" s="21">
        <f t="shared" si="13"/>
        <v>372</v>
      </c>
      <c r="B390" s="79" t="s">
        <v>1386</v>
      </c>
      <c r="C390" s="54" t="s">
        <v>15</v>
      </c>
      <c r="D390" s="233">
        <v>2018.11</v>
      </c>
      <c r="E390" s="111" t="s">
        <v>1387</v>
      </c>
      <c r="F390" s="155">
        <v>3254</v>
      </c>
      <c r="G390" s="90">
        <v>6405</v>
      </c>
      <c r="H390" s="91" t="s">
        <v>939</v>
      </c>
      <c r="I390" s="92" t="s">
        <v>1388</v>
      </c>
      <c r="J390" s="46"/>
      <c r="K390" s="238"/>
    </row>
    <row r="391" spans="1:11" s="4" customFormat="1" ht="33" customHeight="1" x14ac:dyDescent="0.2">
      <c r="A391" s="21">
        <f t="shared" si="13"/>
        <v>373</v>
      </c>
      <c r="B391" s="79" t="s">
        <v>1389</v>
      </c>
      <c r="C391" s="54" t="s">
        <v>15</v>
      </c>
      <c r="D391" s="233">
        <v>2018.11</v>
      </c>
      <c r="E391" s="111" t="s">
        <v>1358</v>
      </c>
      <c r="F391" s="155">
        <v>481</v>
      </c>
      <c r="G391" s="90">
        <v>1252</v>
      </c>
      <c r="H391" s="91" t="s">
        <v>1390</v>
      </c>
      <c r="I391" s="92" t="s">
        <v>1008</v>
      </c>
      <c r="J391" s="46"/>
      <c r="K391" s="238"/>
    </row>
    <row r="392" spans="1:11" s="4" customFormat="1" ht="33" customHeight="1" x14ac:dyDescent="0.2">
      <c r="A392" s="21">
        <f t="shared" si="13"/>
        <v>374</v>
      </c>
      <c r="B392" s="28" t="s">
        <v>1391</v>
      </c>
      <c r="C392" s="54" t="s">
        <v>15</v>
      </c>
      <c r="D392" s="233">
        <v>2018.11</v>
      </c>
      <c r="E392" s="111" t="s">
        <v>1358</v>
      </c>
      <c r="F392" s="31">
        <v>227</v>
      </c>
      <c r="G392" s="31">
        <v>624</v>
      </c>
      <c r="H392" s="91" t="s">
        <v>1081</v>
      </c>
      <c r="I392" s="92" t="s">
        <v>1008</v>
      </c>
      <c r="J392" s="46"/>
      <c r="K392" s="238"/>
    </row>
    <row r="393" spans="1:11" s="4" customFormat="1" ht="33" customHeight="1" x14ac:dyDescent="0.2">
      <c r="A393" s="21">
        <f t="shared" si="13"/>
        <v>375</v>
      </c>
      <c r="B393" s="28" t="s">
        <v>1392</v>
      </c>
      <c r="C393" s="54" t="s">
        <v>15</v>
      </c>
      <c r="D393" s="233">
        <v>2018.12</v>
      </c>
      <c r="E393" s="111" t="s">
        <v>565</v>
      </c>
      <c r="F393" s="31">
        <v>1670</v>
      </c>
      <c r="G393" s="31">
        <v>2870</v>
      </c>
      <c r="H393" s="91" t="s">
        <v>1390</v>
      </c>
      <c r="I393" s="92" t="s">
        <v>35</v>
      </c>
      <c r="J393" s="46"/>
      <c r="K393" s="238"/>
    </row>
    <row r="394" spans="1:11" s="4" customFormat="1" ht="33" customHeight="1" x14ac:dyDescent="0.2">
      <c r="A394" s="21">
        <f t="shared" si="13"/>
        <v>376</v>
      </c>
      <c r="B394" s="28" t="s">
        <v>1393</v>
      </c>
      <c r="C394" s="54" t="s">
        <v>15</v>
      </c>
      <c r="D394" s="233">
        <v>2018.12</v>
      </c>
      <c r="E394" s="111" t="s">
        <v>510</v>
      </c>
      <c r="F394" s="31">
        <v>437</v>
      </c>
      <c r="G394" s="31">
        <v>923</v>
      </c>
      <c r="H394" s="91" t="s">
        <v>1390</v>
      </c>
      <c r="I394" s="92" t="s">
        <v>35</v>
      </c>
      <c r="J394" s="27"/>
      <c r="K394" s="238"/>
    </row>
    <row r="395" spans="1:11" s="4" customFormat="1" ht="33" customHeight="1" x14ac:dyDescent="0.2">
      <c r="A395" s="21">
        <f t="shared" si="13"/>
        <v>377</v>
      </c>
      <c r="B395" s="28" t="s">
        <v>1394</v>
      </c>
      <c r="C395" s="54" t="s">
        <v>15</v>
      </c>
      <c r="D395" s="233">
        <v>2018.12</v>
      </c>
      <c r="E395" s="111" t="s">
        <v>567</v>
      </c>
      <c r="F395" s="31">
        <v>569</v>
      </c>
      <c r="G395" s="31">
        <v>844</v>
      </c>
      <c r="H395" s="180" t="s">
        <v>4</v>
      </c>
      <c r="I395" s="92" t="s">
        <v>35</v>
      </c>
      <c r="J395" s="27"/>
      <c r="K395" s="238"/>
    </row>
    <row r="396" spans="1:11" s="4" customFormat="1" ht="33" customHeight="1" x14ac:dyDescent="0.2">
      <c r="A396" s="21">
        <f t="shared" si="13"/>
        <v>378</v>
      </c>
      <c r="B396" s="28" t="s">
        <v>577</v>
      </c>
      <c r="C396" s="54" t="s">
        <v>15</v>
      </c>
      <c r="D396" s="233">
        <v>2018.12</v>
      </c>
      <c r="E396" s="112" t="s">
        <v>578</v>
      </c>
      <c r="F396" s="90">
        <v>6739</v>
      </c>
      <c r="G396" s="90">
        <v>12362</v>
      </c>
      <c r="H396" s="91" t="s">
        <v>1390</v>
      </c>
      <c r="I396" s="92" t="s">
        <v>35</v>
      </c>
      <c r="J396" s="27"/>
      <c r="K396" s="238"/>
    </row>
    <row r="397" spans="1:11" s="4" customFormat="1" ht="33" customHeight="1" x14ac:dyDescent="0.2">
      <c r="A397" s="21">
        <f t="shared" si="13"/>
        <v>379</v>
      </c>
      <c r="B397" s="114" t="s">
        <v>583</v>
      </c>
      <c r="C397" s="54" t="s">
        <v>15</v>
      </c>
      <c r="D397" s="249">
        <v>2019.01</v>
      </c>
      <c r="E397" s="115" t="s">
        <v>584</v>
      </c>
      <c r="F397" s="116">
        <v>1527</v>
      </c>
      <c r="G397" s="116">
        <v>2992</v>
      </c>
      <c r="H397" s="117" t="s">
        <v>43</v>
      </c>
      <c r="I397" s="118" t="s">
        <v>35</v>
      </c>
      <c r="J397" s="72" t="s">
        <v>1395</v>
      </c>
      <c r="K397" s="238"/>
    </row>
    <row r="398" spans="1:11" s="4" customFormat="1" ht="33" customHeight="1" x14ac:dyDescent="0.2">
      <c r="A398" s="21">
        <f t="shared" si="13"/>
        <v>380</v>
      </c>
      <c r="B398" s="22" t="s">
        <v>1240</v>
      </c>
      <c r="C398" s="54" t="s">
        <v>15</v>
      </c>
      <c r="D398" s="244">
        <v>2019.02</v>
      </c>
      <c r="E398" s="22" t="s">
        <v>608</v>
      </c>
      <c r="F398" s="119">
        <v>3210</v>
      </c>
      <c r="G398" s="119">
        <v>7213</v>
      </c>
      <c r="H398" s="120" t="s">
        <v>941</v>
      </c>
      <c r="I398" s="121" t="s">
        <v>35</v>
      </c>
      <c r="J398" s="113" t="s">
        <v>1241</v>
      </c>
      <c r="K398" s="238"/>
    </row>
    <row r="399" spans="1:11" s="4" customFormat="1" ht="33" customHeight="1" x14ac:dyDescent="0.2">
      <c r="A399" s="21">
        <f t="shared" si="13"/>
        <v>381</v>
      </c>
      <c r="B399" s="22" t="s">
        <v>1396</v>
      </c>
      <c r="C399" s="54" t="s">
        <v>15</v>
      </c>
      <c r="D399" s="244">
        <v>2019.02</v>
      </c>
      <c r="E399" s="22" t="s">
        <v>114</v>
      </c>
      <c r="F399" s="119">
        <v>848</v>
      </c>
      <c r="G399" s="119">
        <v>1692</v>
      </c>
      <c r="H399" s="120" t="s">
        <v>1182</v>
      </c>
      <c r="I399" s="121" t="s">
        <v>35</v>
      </c>
      <c r="J399" s="27"/>
      <c r="K399" s="238"/>
    </row>
    <row r="400" spans="1:11" s="6" customFormat="1" ht="33" customHeight="1" x14ac:dyDescent="0.2">
      <c r="A400" s="21">
        <f t="shared" si="13"/>
        <v>382</v>
      </c>
      <c r="B400" s="28" t="s">
        <v>1397</v>
      </c>
      <c r="C400" s="28" t="s">
        <v>15</v>
      </c>
      <c r="D400" s="233">
        <v>2019.03</v>
      </c>
      <c r="E400" s="111" t="s">
        <v>616</v>
      </c>
      <c r="F400" s="31">
        <v>6647</v>
      </c>
      <c r="G400" s="31">
        <v>15159</v>
      </c>
      <c r="H400" s="120" t="s">
        <v>931</v>
      </c>
      <c r="I400" s="92" t="s">
        <v>35</v>
      </c>
      <c r="J400" s="27"/>
      <c r="K400" s="250"/>
    </row>
    <row r="401" spans="1:223" s="6" customFormat="1" ht="33" customHeight="1" x14ac:dyDescent="0.2">
      <c r="A401" s="21">
        <f t="shared" si="13"/>
        <v>383</v>
      </c>
      <c r="B401" s="28" t="s">
        <v>1398</v>
      </c>
      <c r="C401" s="28" t="s">
        <v>15</v>
      </c>
      <c r="D401" s="233">
        <v>2019.03</v>
      </c>
      <c r="E401" s="111" t="s">
        <v>1399</v>
      </c>
      <c r="F401" s="31">
        <v>1635</v>
      </c>
      <c r="G401" s="31">
        <v>3301</v>
      </c>
      <c r="H401" s="120" t="s">
        <v>931</v>
      </c>
      <c r="I401" s="92" t="s">
        <v>35</v>
      </c>
      <c r="J401" s="27" t="s">
        <v>1309</v>
      </c>
      <c r="K401" s="250"/>
    </row>
    <row r="402" spans="1:223" s="3" customFormat="1" ht="33" customHeight="1" x14ac:dyDescent="0.2">
      <c r="A402" s="21">
        <f t="shared" si="13"/>
        <v>384</v>
      </c>
      <c r="B402" s="28" t="s">
        <v>609</v>
      </c>
      <c r="C402" s="130" t="s">
        <v>15</v>
      </c>
      <c r="D402" s="233">
        <v>2019.03</v>
      </c>
      <c r="E402" s="111" t="s">
        <v>617</v>
      </c>
      <c r="F402" s="31">
        <v>9301</v>
      </c>
      <c r="G402" s="31">
        <v>13867</v>
      </c>
      <c r="H402" s="91" t="s">
        <v>42</v>
      </c>
      <c r="I402" s="92" t="s">
        <v>35</v>
      </c>
      <c r="J402" s="27"/>
      <c r="K402" s="251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</row>
    <row r="403" spans="1:223" s="3" customFormat="1" ht="33" customHeight="1" x14ac:dyDescent="0.2">
      <c r="A403" s="21">
        <f t="shared" si="13"/>
        <v>385</v>
      </c>
      <c r="B403" s="28" t="s">
        <v>1400</v>
      </c>
      <c r="C403" s="54" t="s">
        <v>15</v>
      </c>
      <c r="D403" s="233">
        <v>2019.03</v>
      </c>
      <c r="E403" s="28" t="s">
        <v>1401</v>
      </c>
      <c r="F403" s="31">
        <v>566</v>
      </c>
      <c r="G403" s="31">
        <v>1146</v>
      </c>
      <c r="H403" s="120" t="s">
        <v>1402</v>
      </c>
      <c r="I403" s="92" t="s">
        <v>35</v>
      </c>
      <c r="J403" s="27" t="s">
        <v>1048</v>
      </c>
      <c r="K403" s="251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9"/>
      <c r="DJ403" s="9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 t="s">
        <v>1403</v>
      </c>
      <c r="DV403" s="10"/>
      <c r="DW403" s="10"/>
      <c r="DX403" s="10"/>
      <c r="DY403" s="10"/>
      <c r="DZ403" s="10"/>
      <c r="EA403" s="10"/>
      <c r="EB403" s="10" t="s">
        <v>1404</v>
      </c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</row>
    <row r="404" spans="1:223" s="3" customFormat="1" ht="33" customHeight="1" x14ac:dyDescent="0.2">
      <c r="A404" s="21">
        <f t="shared" si="13"/>
        <v>386</v>
      </c>
      <c r="B404" s="28" t="s">
        <v>1405</v>
      </c>
      <c r="C404" s="28" t="s">
        <v>15</v>
      </c>
      <c r="D404" s="233">
        <v>2019.03</v>
      </c>
      <c r="E404" s="111" t="s">
        <v>611</v>
      </c>
      <c r="F404" s="31">
        <v>2539</v>
      </c>
      <c r="G404" s="31">
        <v>5029</v>
      </c>
      <c r="H404" s="91" t="s">
        <v>42</v>
      </c>
      <c r="I404" s="92" t="s">
        <v>35</v>
      </c>
      <c r="J404" s="27"/>
      <c r="K404" s="251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9"/>
      <c r="DJ404" s="9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</row>
    <row r="405" spans="1:223" s="3" customFormat="1" ht="33" customHeight="1" x14ac:dyDescent="0.2">
      <c r="A405" s="21">
        <f t="shared" si="13"/>
        <v>387</v>
      </c>
      <c r="B405" s="28" t="s">
        <v>1406</v>
      </c>
      <c r="C405" s="28" t="s">
        <v>15</v>
      </c>
      <c r="D405" s="233">
        <v>2019.04</v>
      </c>
      <c r="E405" s="111" t="s">
        <v>628</v>
      </c>
      <c r="F405" s="31">
        <v>4110</v>
      </c>
      <c r="G405" s="31">
        <v>9360</v>
      </c>
      <c r="H405" s="91" t="s">
        <v>43</v>
      </c>
      <c r="I405" s="92" t="s">
        <v>53</v>
      </c>
      <c r="J405" s="27"/>
      <c r="K405" s="251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</row>
    <row r="406" spans="1:223" s="3" customFormat="1" ht="33" customHeight="1" x14ac:dyDescent="0.2">
      <c r="A406" s="21">
        <f t="shared" si="13"/>
        <v>388</v>
      </c>
      <c r="B406" s="28" t="s">
        <v>1407</v>
      </c>
      <c r="C406" s="28" t="s">
        <v>15</v>
      </c>
      <c r="D406" s="233">
        <v>2019.04</v>
      </c>
      <c r="E406" s="111" t="s">
        <v>625</v>
      </c>
      <c r="F406" s="31">
        <v>11749</v>
      </c>
      <c r="G406" s="31">
        <v>24371</v>
      </c>
      <c r="H406" s="91" t="s">
        <v>43</v>
      </c>
      <c r="I406" s="92" t="s">
        <v>53</v>
      </c>
      <c r="J406" s="27"/>
      <c r="K406" s="251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 t="s">
        <v>1408</v>
      </c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</row>
    <row r="407" spans="1:223" s="3" customFormat="1" ht="33" customHeight="1" x14ac:dyDescent="0.2">
      <c r="A407" s="21">
        <f t="shared" si="13"/>
        <v>389</v>
      </c>
      <c r="B407" s="28" t="s">
        <v>1409</v>
      </c>
      <c r="C407" s="28" t="s">
        <v>15</v>
      </c>
      <c r="D407" s="233">
        <v>2019.05</v>
      </c>
      <c r="E407" s="111" t="s">
        <v>639</v>
      </c>
      <c r="F407" s="31">
        <v>4349</v>
      </c>
      <c r="G407" s="31">
        <v>11031</v>
      </c>
      <c r="H407" s="91" t="s">
        <v>43</v>
      </c>
      <c r="I407" s="92" t="s">
        <v>53</v>
      </c>
      <c r="J407" s="27"/>
      <c r="K407" s="251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 t="s">
        <v>1410</v>
      </c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</row>
    <row r="408" spans="1:223" s="3" customFormat="1" ht="33" customHeight="1" x14ac:dyDescent="0.2">
      <c r="A408" s="21">
        <f t="shared" si="13"/>
        <v>390</v>
      </c>
      <c r="B408" s="28" t="s">
        <v>1411</v>
      </c>
      <c r="C408" s="54" t="s">
        <v>15</v>
      </c>
      <c r="D408" s="233">
        <v>2019.08</v>
      </c>
      <c r="E408" s="111" t="s">
        <v>676</v>
      </c>
      <c r="F408" s="31">
        <v>1289</v>
      </c>
      <c r="G408" s="31">
        <v>2784</v>
      </c>
      <c r="H408" s="91" t="s">
        <v>621</v>
      </c>
      <c r="I408" s="92" t="s">
        <v>35</v>
      </c>
      <c r="J408" s="27" t="s">
        <v>914</v>
      </c>
      <c r="K408" s="251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</row>
    <row r="409" spans="1:223" s="3" customFormat="1" ht="33" customHeight="1" x14ac:dyDescent="0.2">
      <c r="A409" s="21">
        <f t="shared" si="13"/>
        <v>391</v>
      </c>
      <c r="B409" s="28" t="s">
        <v>1412</v>
      </c>
      <c r="C409" s="28" t="s">
        <v>15</v>
      </c>
      <c r="D409" s="233">
        <v>2019.09</v>
      </c>
      <c r="E409" s="111" t="s">
        <v>680</v>
      </c>
      <c r="F409" s="31">
        <v>1277</v>
      </c>
      <c r="G409" s="31">
        <v>2419</v>
      </c>
      <c r="H409" s="91" t="s">
        <v>43</v>
      </c>
      <c r="I409" s="92" t="s">
        <v>53</v>
      </c>
      <c r="J409" s="27" t="s">
        <v>1413</v>
      </c>
      <c r="K409" s="251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</row>
    <row r="410" spans="1:223" s="3" customFormat="1" ht="33" customHeight="1" x14ac:dyDescent="0.2">
      <c r="A410" s="21">
        <f t="shared" si="13"/>
        <v>392</v>
      </c>
      <c r="B410" s="28" t="s">
        <v>1414</v>
      </c>
      <c r="C410" s="28" t="s">
        <v>15</v>
      </c>
      <c r="D410" s="233">
        <v>2019.09</v>
      </c>
      <c r="E410" s="111" t="s">
        <v>686</v>
      </c>
      <c r="F410" s="31">
        <v>410</v>
      </c>
      <c r="G410" s="31">
        <v>780</v>
      </c>
      <c r="H410" s="91" t="s">
        <v>43</v>
      </c>
      <c r="I410" s="92" t="s">
        <v>53</v>
      </c>
      <c r="J410" s="27" t="s">
        <v>1309</v>
      </c>
      <c r="K410" s="251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</row>
    <row r="411" spans="1:223" s="3" customFormat="1" ht="33" customHeight="1" x14ac:dyDescent="0.2">
      <c r="A411" s="21">
        <f t="shared" si="13"/>
        <v>393</v>
      </c>
      <c r="B411" s="28" t="s">
        <v>1415</v>
      </c>
      <c r="C411" s="28" t="s">
        <v>15</v>
      </c>
      <c r="D411" s="233">
        <v>2019.09</v>
      </c>
      <c r="E411" s="111" t="s">
        <v>688</v>
      </c>
      <c r="F411" s="31">
        <v>2212</v>
      </c>
      <c r="G411" s="31">
        <v>3718</v>
      </c>
      <c r="H411" s="120" t="s">
        <v>1182</v>
      </c>
      <c r="I411" s="92" t="s">
        <v>53</v>
      </c>
      <c r="J411" s="27" t="s">
        <v>1255</v>
      </c>
      <c r="K411" s="251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</row>
    <row r="412" spans="1:223" s="3" customFormat="1" ht="33" customHeight="1" x14ac:dyDescent="0.2">
      <c r="A412" s="21">
        <f t="shared" si="13"/>
        <v>394</v>
      </c>
      <c r="B412" s="28" t="s">
        <v>1416</v>
      </c>
      <c r="C412" s="54" t="s">
        <v>15</v>
      </c>
      <c r="D412" s="233" t="s">
        <v>1042</v>
      </c>
      <c r="E412" s="111" t="s">
        <v>646</v>
      </c>
      <c r="F412" s="31">
        <v>4381</v>
      </c>
      <c r="G412" s="31">
        <v>8668</v>
      </c>
      <c r="H412" s="91" t="s">
        <v>43</v>
      </c>
      <c r="I412" s="92" t="s">
        <v>53</v>
      </c>
      <c r="J412" s="27" t="s">
        <v>1309</v>
      </c>
      <c r="K412" s="251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</row>
    <row r="413" spans="1:223" s="3" customFormat="1" ht="33" customHeight="1" x14ac:dyDescent="0.2">
      <c r="A413" s="21">
        <f t="shared" si="13"/>
        <v>395</v>
      </c>
      <c r="B413" s="28" t="s">
        <v>1417</v>
      </c>
      <c r="C413" s="28" t="s">
        <v>15</v>
      </c>
      <c r="D413" s="233" t="s">
        <v>1042</v>
      </c>
      <c r="E413" s="111" t="s">
        <v>693</v>
      </c>
      <c r="F413" s="31">
        <v>2778</v>
      </c>
      <c r="G413" s="31">
        <v>6797</v>
      </c>
      <c r="H413" s="120" t="s">
        <v>931</v>
      </c>
      <c r="I413" s="92" t="s">
        <v>53</v>
      </c>
      <c r="J413" s="27" t="s">
        <v>1418</v>
      </c>
      <c r="K413" s="251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</row>
    <row r="414" spans="1:223" s="3" customFormat="1" ht="33" customHeight="1" x14ac:dyDescent="0.2">
      <c r="A414" s="21">
        <f t="shared" si="13"/>
        <v>396</v>
      </c>
      <c r="B414" s="28" t="s">
        <v>1419</v>
      </c>
      <c r="C414" s="28" t="s">
        <v>15</v>
      </c>
      <c r="D414" s="233" t="s">
        <v>1420</v>
      </c>
      <c r="E414" s="111" t="s">
        <v>145</v>
      </c>
      <c r="F414" s="31">
        <v>339</v>
      </c>
      <c r="G414" s="31">
        <v>913</v>
      </c>
      <c r="H414" s="91" t="s">
        <v>989</v>
      </c>
      <c r="I414" s="92" t="s">
        <v>53</v>
      </c>
      <c r="J414" s="27"/>
      <c r="K414" s="251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</row>
    <row r="415" spans="1:223" s="3" customFormat="1" ht="33" customHeight="1" x14ac:dyDescent="0.2">
      <c r="A415" s="21">
        <f t="shared" si="13"/>
        <v>397</v>
      </c>
      <c r="B415" s="35" t="s">
        <v>1421</v>
      </c>
      <c r="C415" s="35" t="s">
        <v>15</v>
      </c>
      <c r="D415" s="237">
        <v>2019.11</v>
      </c>
      <c r="E415" s="104" t="s">
        <v>701</v>
      </c>
      <c r="F415" s="161">
        <v>1504</v>
      </c>
      <c r="G415" s="161">
        <v>2876</v>
      </c>
      <c r="H415" s="91" t="s">
        <v>43</v>
      </c>
      <c r="I415" s="105" t="s">
        <v>53</v>
      </c>
      <c r="J415" s="27" t="s">
        <v>1309</v>
      </c>
      <c r="K415" s="251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</row>
    <row r="416" spans="1:223" s="3" customFormat="1" ht="33" customHeight="1" x14ac:dyDescent="0.2">
      <c r="A416" s="21">
        <f t="shared" si="13"/>
        <v>398</v>
      </c>
      <c r="B416" s="252" t="s">
        <v>1422</v>
      </c>
      <c r="C416" s="253" t="s">
        <v>15</v>
      </c>
      <c r="D416" s="232">
        <v>2019.11</v>
      </c>
      <c r="E416" s="107" t="s">
        <v>702</v>
      </c>
      <c r="F416" s="108">
        <v>1158</v>
      </c>
      <c r="G416" s="108">
        <v>2011</v>
      </c>
      <c r="H416" s="109" t="s">
        <v>43</v>
      </c>
      <c r="I416" s="110" t="s">
        <v>53</v>
      </c>
      <c r="J416" s="27" t="s">
        <v>1309</v>
      </c>
      <c r="K416" s="251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</row>
    <row r="417" spans="1:223" s="3" customFormat="1" ht="33" customHeight="1" x14ac:dyDescent="0.2">
      <c r="A417" s="21">
        <f t="shared" si="13"/>
        <v>399</v>
      </c>
      <c r="B417" s="35" t="s">
        <v>1423</v>
      </c>
      <c r="C417" s="254" t="s">
        <v>15</v>
      </c>
      <c r="D417" s="233">
        <v>2019.11</v>
      </c>
      <c r="E417" s="111" t="s">
        <v>705</v>
      </c>
      <c r="F417" s="31">
        <v>385</v>
      </c>
      <c r="G417" s="31">
        <v>840</v>
      </c>
      <c r="H417" s="91" t="s">
        <v>931</v>
      </c>
      <c r="I417" s="92" t="s">
        <v>706</v>
      </c>
      <c r="J417" s="27" t="s">
        <v>1255</v>
      </c>
      <c r="K417" s="251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</row>
    <row r="418" spans="1:223" s="3" customFormat="1" ht="33" customHeight="1" x14ac:dyDescent="0.2">
      <c r="A418" s="21">
        <f t="shared" si="13"/>
        <v>400</v>
      </c>
      <c r="B418" s="252" t="s">
        <v>1424</v>
      </c>
      <c r="C418" s="254" t="s">
        <v>15</v>
      </c>
      <c r="D418" s="233">
        <v>2019.11</v>
      </c>
      <c r="E418" s="111" t="s">
        <v>704</v>
      </c>
      <c r="F418" s="31">
        <v>895</v>
      </c>
      <c r="G418" s="31">
        <v>1990</v>
      </c>
      <c r="H418" s="91" t="s">
        <v>43</v>
      </c>
      <c r="I418" s="92" t="s">
        <v>53</v>
      </c>
      <c r="J418" s="27" t="s">
        <v>1309</v>
      </c>
      <c r="K418" s="251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</row>
    <row r="419" spans="1:223" s="3" customFormat="1" ht="33" customHeight="1" x14ac:dyDescent="0.2">
      <c r="A419" s="21">
        <f t="shared" si="13"/>
        <v>401</v>
      </c>
      <c r="B419" s="252" t="s">
        <v>1425</v>
      </c>
      <c r="C419" s="254" t="s">
        <v>15</v>
      </c>
      <c r="D419" s="233">
        <v>2019.11</v>
      </c>
      <c r="E419" s="111" t="s">
        <v>709</v>
      </c>
      <c r="F419" s="31">
        <v>412</v>
      </c>
      <c r="G419" s="31">
        <v>778</v>
      </c>
      <c r="H419" s="91" t="s">
        <v>43</v>
      </c>
      <c r="I419" s="92" t="s">
        <v>53</v>
      </c>
      <c r="J419" s="27" t="s">
        <v>1426</v>
      </c>
      <c r="K419" s="251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</row>
    <row r="420" spans="1:223" s="3" customFormat="1" ht="33" customHeight="1" x14ac:dyDescent="0.2">
      <c r="A420" s="21">
        <f t="shared" si="13"/>
        <v>402</v>
      </c>
      <c r="B420" s="252" t="s">
        <v>1427</v>
      </c>
      <c r="C420" s="158" t="s">
        <v>15</v>
      </c>
      <c r="D420" s="233">
        <v>2019.12</v>
      </c>
      <c r="E420" s="111" t="s">
        <v>713</v>
      </c>
      <c r="F420" s="31">
        <v>6254</v>
      </c>
      <c r="G420" s="31">
        <v>14808</v>
      </c>
      <c r="H420" s="91" t="s">
        <v>1402</v>
      </c>
      <c r="I420" s="92" t="s">
        <v>53</v>
      </c>
      <c r="J420" s="27"/>
      <c r="K420" s="251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</row>
    <row r="421" spans="1:223" s="3" customFormat="1" ht="33" customHeight="1" x14ac:dyDescent="0.2">
      <c r="A421" s="21">
        <f t="shared" si="13"/>
        <v>403</v>
      </c>
      <c r="B421" s="252" t="s">
        <v>1428</v>
      </c>
      <c r="C421" s="158" t="s">
        <v>15</v>
      </c>
      <c r="D421" s="233">
        <v>2019.12</v>
      </c>
      <c r="E421" s="111" t="s">
        <v>717</v>
      </c>
      <c r="F421" s="31">
        <v>1384</v>
      </c>
      <c r="G421" s="31">
        <v>3391</v>
      </c>
      <c r="H421" s="91" t="s">
        <v>43</v>
      </c>
      <c r="I421" s="92" t="s">
        <v>53</v>
      </c>
      <c r="J421" s="27" t="s">
        <v>1429</v>
      </c>
      <c r="K421" s="251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</row>
    <row r="422" spans="1:223" s="3" customFormat="1" ht="33" customHeight="1" x14ac:dyDescent="0.2">
      <c r="A422" s="21">
        <f t="shared" si="13"/>
        <v>404</v>
      </c>
      <c r="B422" s="252" t="s">
        <v>1430</v>
      </c>
      <c r="C422" s="254" t="s">
        <v>15</v>
      </c>
      <c r="D422" s="233">
        <v>2019.12</v>
      </c>
      <c r="E422" s="111" t="s">
        <v>712</v>
      </c>
      <c r="F422" s="31">
        <v>527</v>
      </c>
      <c r="G422" s="31">
        <v>1202</v>
      </c>
      <c r="H422" s="91" t="s">
        <v>43</v>
      </c>
      <c r="I422" s="92" t="s">
        <v>53</v>
      </c>
      <c r="J422" s="27" t="s">
        <v>1309</v>
      </c>
      <c r="K422" s="251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</row>
    <row r="423" spans="1:223" s="3" customFormat="1" ht="33" customHeight="1" x14ac:dyDescent="0.2">
      <c r="A423" s="21">
        <f t="shared" si="13"/>
        <v>405</v>
      </c>
      <c r="B423" s="252" t="s">
        <v>724</v>
      </c>
      <c r="C423" s="254" t="s">
        <v>15</v>
      </c>
      <c r="D423" s="233">
        <v>2019.12</v>
      </c>
      <c r="E423" s="111" t="s">
        <v>715</v>
      </c>
      <c r="F423" s="31">
        <v>546</v>
      </c>
      <c r="G423" s="31">
        <v>1405</v>
      </c>
      <c r="H423" s="91" t="s">
        <v>43</v>
      </c>
      <c r="I423" s="92" t="s">
        <v>53</v>
      </c>
      <c r="J423" s="27"/>
      <c r="K423" s="251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</row>
    <row r="424" spans="1:223" s="3" customFormat="1" ht="33" customHeight="1" x14ac:dyDescent="0.2">
      <c r="A424" s="21">
        <f t="shared" si="13"/>
        <v>406</v>
      </c>
      <c r="B424" s="41" t="s">
        <v>1431</v>
      </c>
      <c r="C424" s="28" t="s">
        <v>15</v>
      </c>
      <c r="D424" s="233">
        <v>2019.12</v>
      </c>
      <c r="E424" s="111" t="s">
        <v>716</v>
      </c>
      <c r="F424" s="31">
        <v>3019</v>
      </c>
      <c r="G424" s="31">
        <v>5841</v>
      </c>
      <c r="H424" s="91" t="s">
        <v>43</v>
      </c>
      <c r="I424" s="92" t="s">
        <v>53</v>
      </c>
      <c r="J424" s="27"/>
      <c r="K424" s="251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</row>
    <row r="425" spans="1:223" s="3" customFormat="1" ht="33" customHeight="1" x14ac:dyDescent="0.2">
      <c r="A425" s="21">
        <f t="shared" si="13"/>
        <v>407</v>
      </c>
      <c r="B425" s="28" t="s">
        <v>1432</v>
      </c>
      <c r="C425" s="54" t="s">
        <v>15</v>
      </c>
      <c r="D425" s="233">
        <v>2020.03</v>
      </c>
      <c r="E425" s="111" t="s">
        <v>110</v>
      </c>
      <c r="F425" s="31">
        <v>15342</v>
      </c>
      <c r="G425" s="31">
        <v>32489</v>
      </c>
      <c r="H425" s="91" t="s">
        <v>43</v>
      </c>
      <c r="I425" s="92" t="s">
        <v>53</v>
      </c>
      <c r="J425" s="27" t="s">
        <v>1309</v>
      </c>
      <c r="K425" s="251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</row>
    <row r="426" spans="1:223" ht="33" customHeight="1" x14ac:dyDescent="0.2">
      <c r="A426" s="21">
        <f t="shared" si="13"/>
        <v>408</v>
      </c>
      <c r="B426" s="54" t="s">
        <v>1433</v>
      </c>
      <c r="C426" s="89" t="s">
        <v>1206</v>
      </c>
      <c r="D426" s="224">
        <v>2020.03</v>
      </c>
      <c r="E426" s="96" t="s">
        <v>643</v>
      </c>
      <c r="F426" s="56">
        <v>809</v>
      </c>
      <c r="G426" s="56">
        <v>1655</v>
      </c>
      <c r="H426" s="98" t="s">
        <v>931</v>
      </c>
      <c r="I426" s="94" t="s">
        <v>53</v>
      </c>
      <c r="J426" s="27" t="s">
        <v>1255</v>
      </c>
    </row>
    <row r="427" spans="1:223" ht="33" customHeight="1" x14ac:dyDescent="0.2">
      <c r="A427" s="21">
        <f t="shared" si="13"/>
        <v>409</v>
      </c>
      <c r="B427" s="54" t="s">
        <v>750</v>
      </c>
      <c r="C427" s="95" t="s">
        <v>74</v>
      </c>
      <c r="D427" s="224">
        <v>2020.04</v>
      </c>
      <c r="E427" s="96" t="s">
        <v>748</v>
      </c>
      <c r="F427" s="56">
        <v>1231</v>
      </c>
      <c r="G427" s="56">
        <v>2420</v>
      </c>
      <c r="H427" s="98" t="s">
        <v>43</v>
      </c>
      <c r="I427" s="94" t="s">
        <v>53</v>
      </c>
      <c r="J427" s="27" t="s">
        <v>1309</v>
      </c>
    </row>
    <row r="428" spans="1:223" ht="33" customHeight="1" x14ac:dyDescent="0.2">
      <c r="A428" s="21">
        <f t="shared" si="13"/>
        <v>410</v>
      </c>
      <c r="B428" s="54" t="s">
        <v>1425</v>
      </c>
      <c r="C428" s="95" t="s">
        <v>74</v>
      </c>
      <c r="D428" s="224">
        <v>2020.04</v>
      </c>
      <c r="E428" s="96" t="s">
        <v>709</v>
      </c>
      <c r="F428" s="56">
        <v>224</v>
      </c>
      <c r="G428" s="56">
        <v>224</v>
      </c>
      <c r="H428" s="98" t="s">
        <v>43</v>
      </c>
      <c r="I428" s="94" t="s">
        <v>53</v>
      </c>
    </row>
    <row r="429" spans="1:223" ht="33" customHeight="1" x14ac:dyDescent="0.2">
      <c r="A429" s="21">
        <f t="shared" ref="A429:A437" si="14">ROW()-18</f>
        <v>411</v>
      </c>
      <c r="B429" s="54" t="s">
        <v>1434</v>
      </c>
      <c r="C429" s="95" t="s">
        <v>74</v>
      </c>
      <c r="D429" s="224">
        <v>2020.05</v>
      </c>
      <c r="E429" s="96" t="s">
        <v>1435</v>
      </c>
      <c r="F429" s="56">
        <v>4884</v>
      </c>
      <c r="G429" s="56">
        <v>10003</v>
      </c>
      <c r="H429" s="98" t="s">
        <v>43</v>
      </c>
      <c r="I429" s="94" t="s">
        <v>53</v>
      </c>
      <c r="J429" s="27" t="s">
        <v>1309</v>
      </c>
    </row>
    <row r="430" spans="1:223" ht="33" customHeight="1" x14ac:dyDescent="0.2">
      <c r="A430" s="21">
        <f t="shared" si="14"/>
        <v>412</v>
      </c>
      <c r="B430" s="47" t="s">
        <v>1436</v>
      </c>
      <c r="C430" s="47" t="s">
        <v>74</v>
      </c>
      <c r="D430" s="223">
        <v>2020.06</v>
      </c>
      <c r="E430" s="48" t="s">
        <v>770</v>
      </c>
      <c r="F430" s="49">
        <v>3076</v>
      </c>
      <c r="G430" s="49">
        <v>8183</v>
      </c>
      <c r="H430" s="50" t="s">
        <v>43</v>
      </c>
      <c r="I430" s="51" t="s">
        <v>53</v>
      </c>
      <c r="J430" s="27" t="s">
        <v>1309</v>
      </c>
    </row>
    <row r="431" spans="1:223" ht="33" customHeight="1" x14ac:dyDescent="0.2">
      <c r="A431" s="21">
        <f t="shared" si="14"/>
        <v>413</v>
      </c>
      <c r="B431" s="47" t="s">
        <v>1437</v>
      </c>
      <c r="C431" s="47" t="s">
        <v>74</v>
      </c>
      <c r="D431" s="223">
        <v>2020.07</v>
      </c>
      <c r="E431" s="48" t="s">
        <v>781</v>
      </c>
      <c r="F431" s="49">
        <v>602</v>
      </c>
      <c r="G431" s="49">
        <v>1337</v>
      </c>
      <c r="H431" s="50" t="s">
        <v>43</v>
      </c>
      <c r="I431" s="51" t="s">
        <v>53</v>
      </c>
      <c r="J431" s="27" t="s">
        <v>1429</v>
      </c>
    </row>
    <row r="432" spans="1:223" ht="33" customHeight="1" x14ac:dyDescent="0.2">
      <c r="A432" s="21">
        <f t="shared" si="14"/>
        <v>414</v>
      </c>
      <c r="B432" s="47" t="s">
        <v>806</v>
      </c>
      <c r="C432" s="47" t="s">
        <v>74</v>
      </c>
      <c r="D432" s="223">
        <v>2020.09</v>
      </c>
      <c r="E432" s="48" t="s">
        <v>152</v>
      </c>
      <c r="F432" s="49">
        <v>2286</v>
      </c>
      <c r="G432" s="49">
        <v>4477</v>
      </c>
      <c r="H432" s="50" t="s">
        <v>31</v>
      </c>
      <c r="I432" s="51" t="s">
        <v>53</v>
      </c>
      <c r="J432" s="27" t="s">
        <v>803</v>
      </c>
    </row>
    <row r="433" spans="1:223" ht="33" customHeight="1" x14ac:dyDescent="0.2">
      <c r="A433" s="21">
        <f t="shared" si="14"/>
        <v>415</v>
      </c>
      <c r="B433" s="47" t="s">
        <v>833</v>
      </c>
      <c r="C433" s="47" t="s">
        <v>74</v>
      </c>
      <c r="D433" s="223" t="s">
        <v>822</v>
      </c>
      <c r="E433" s="48" t="s">
        <v>658</v>
      </c>
      <c r="F433" s="49">
        <v>761</v>
      </c>
      <c r="G433" s="49">
        <v>1775</v>
      </c>
      <c r="H433" s="98" t="s">
        <v>721</v>
      </c>
      <c r="I433" s="51" t="s">
        <v>53</v>
      </c>
    </row>
    <row r="434" spans="1:223" ht="33" customHeight="1" x14ac:dyDescent="0.2">
      <c r="A434" s="21">
        <f t="shared" si="14"/>
        <v>416</v>
      </c>
      <c r="B434" s="47" t="s">
        <v>1438</v>
      </c>
      <c r="C434" s="47" t="s">
        <v>74</v>
      </c>
      <c r="D434" s="223" t="s">
        <v>822</v>
      </c>
      <c r="E434" s="48" t="s">
        <v>834</v>
      </c>
      <c r="F434" s="49">
        <v>639</v>
      </c>
      <c r="G434" s="49">
        <v>1407</v>
      </c>
      <c r="H434" s="50" t="s">
        <v>43</v>
      </c>
      <c r="I434" s="51" t="s">
        <v>53</v>
      </c>
      <c r="J434" s="27" t="s">
        <v>803</v>
      </c>
    </row>
    <row r="435" spans="1:223" ht="33" customHeight="1" x14ac:dyDescent="0.2">
      <c r="A435" s="21">
        <f t="shared" si="14"/>
        <v>417</v>
      </c>
      <c r="B435" s="47" t="s">
        <v>1439</v>
      </c>
      <c r="C435" s="47" t="s">
        <v>15</v>
      </c>
      <c r="D435" s="223">
        <v>2020.11</v>
      </c>
      <c r="E435" s="48" t="s">
        <v>787</v>
      </c>
      <c r="F435" s="49">
        <v>5750</v>
      </c>
      <c r="G435" s="49">
        <v>15385</v>
      </c>
      <c r="H435" s="50" t="s">
        <v>721</v>
      </c>
      <c r="I435" s="51" t="s">
        <v>53</v>
      </c>
    </row>
    <row r="436" spans="1:223" ht="33" customHeight="1" x14ac:dyDescent="0.2">
      <c r="A436" s="21">
        <f t="shared" si="14"/>
        <v>418</v>
      </c>
      <c r="B436" s="47" t="s">
        <v>1440</v>
      </c>
      <c r="C436" s="47" t="s">
        <v>74</v>
      </c>
      <c r="D436" s="223">
        <v>2020.11</v>
      </c>
      <c r="E436" s="48" t="s">
        <v>1441</v>
      </c>
      <c r="F436" s="49">
        <v>862</v>
      </c>
      <c r="G436" s="49">
        <v>1955</v>
      </c>
      <c r="H436" s="50" t="s">
        <v>43</v>
      </c>
      <c r="I436" s="51" t="s">
        <v>53</v>
      </c>
      <c r="J436" s="27" t="s">
        <v>803</v>
      </c>
    </row>
    <row r="437" spans="1:223" ht="33" customHeight="1" x14ac:dyDescent="0.2">
      <c r="A437" s="21">
        <f t="shared" si="14"/>
        <v>419</v>
      </c>
      <c r="B437" s="47" t="s">
        <v>2731</v>
      </c>
      <c r="C437" s="47" t="s">
        <v>74</v>
      </c>
      <c r="D437" s="223">
        <v>2020.12</v>
      </c>
      <c r="E437" s="48" t="s">
        <v>2732</v>
      </c>
      <c r="F437" s="49">
        <v>3571</v>
      </c>
      <c r="G437" s="49">
        <v>6909</v>
      </c>
      <c r="H437" s="50" t="s">
        <v>54</v>
      </c>
      <c r="I437" s="156" t="s">
        <v>53</v>
      </c>
      <c r="J437" s="27" t="s">
        <v>2733</v>
      </c>
    </row>
    <row r="438" spans="1:223" s="3" customFormat="1" ht="33" customHeight="1" x14ac:dyDescent="0.2">
      <c r="A438" s="373" t="s">
        <v>41</v>
      </c>
      <c r="B438" s="374"/>
      <c r="C438" s="374"/>
      <c r="D438" s="374"/>
      <c r="E438" s="374"/>
      <c r="F438" s="374"/>
      <c r="G438" s="374"/>
      <c r="H438" s="374"/>
      <c r="I438" s="374"/>
      <c r="J438" s="375"/>
      <c r="K438" s="251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</row>
    <row r="439" spans="1:223" s="3" customFormat="1" ht="33" customHeight="1" x14ac:dyDescent="0.2">
      <c r="A439" s="21">
        <f>ROW()-19</f>
        <v>420</v>
      </c>
      <c r="B439" s="22" t="s">
        <v>1442</v>
      </c>
      <c r="C439" s="28" t="s">
        <v>41</v>
      </c>
      <c r="D439" s="233">
        <v>2011.04</v>
      </c>
      <c r="E439" s="23" t="s">
        <v>161</v>
      </c>
      <c r="F439" s="24">
        <v>635</v>
      </c>
      <c r="G439" s="24">
        <v>1357</v>
      </c>
      <c r="H439" s="25" t="s">
        <v>4</v>
      </c>
      <c r="I439" s="26" t="s">
        <v>53</v>
      </c>
      <c r="J439" s="27"/>
      <c r="K439" s="251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</row>
    <row r="440" spans="1:223" s="3" customFormat="1" ht="33" customHeight="1" x14ac:dyDescent="0.2">
      <c r="A440" s="21">
        <f t="shared" ref="A440:A444" si="15">ROW()-19</f>
        <v>421</v>
      </c>
      <c r="B440" s="22" t="s">
        <v>1443</v>
      </c>
      <c r="C440" s="28" t="s">
        <v>41</v>
      </c>
      <c r="D440" s="235">
        <v>2013.06</v>
      </c>
      <c r="E440" s="23" t="s">
        <v>188</v>
      </c>
      <c r="F440" s="24">
        <v>688</v>
      </c>
      <c r="G440" s="24">
        <v>1511</v>
      </c>
      <c r="H440" s="29" t="s">
        <v>2</v>
      </c>
      <c r="I440" s="26" t="s">
        <v>53</v>
      </c>
      <c r="J440" s="27"/>
      <c r="K440" s="251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</row>
    <row r="441" spans="1:223" ht="33" customHeight="1" x14ac:dyDescent="0.2">
      <c r="A441" s="21">
        <f t="shared" si="15"/>
        <v>422</v>
      </c>
      <c r="B441" s="54" t="s">
        <v>1444</v>
      </c>
      <c r="C441" s="28" t="s">
        <v>1445</v>
      </c>
      <c r="D441" s="224">
        <v>2014.06</v>
      </c>
      <c r="E441" s="135" t="s">
        <v>188</v>
      </c>
      <c r="F441" s="136">
        <v>617</v>
      </c>
      <c r="G441" s="49">
        <v>1454</v>
      </c>
      <c r="H441" s="50" t="s">
        <v>1446</v>
      </c>
      <c r="I441" s="51" t="s">
        <v>53</v>
      </c>
      <c r="J441" s="45" t="s">
        <v>1447</v>
      </c>
    </row>
    <row r="442" spans="1:223" ht="33" customHeight="1" x14ac:dyDescent="0.2">
      <c r="A442" s="21">
        <f t="shared" si="15"/>
        <v>423</v>
      </c>
      <c r="B442" s="129" t="s">
        <v>1448</v>
      </c>
      <c r="C442" s="28" t="s">
        <v>1445</v>
      </c>
      <c r="D442" s="255">
        <v>2014.07</v>
      </c>
      <c r="E442" s="131" t="s">
        <v>237</v>
      </c>
      <c r="F442" s="132">
        <v>810</v>
      </c>
      <c r="G442" s="132">
        <v>1734</v>
      </c>
      <c r="H442" s="133" t="s">
        <v>939</v>
      </c>
      <c r="I442" s="134" t="s">
        <v>53</v>
      </c>
    </row>
    <row r="443" spans="1:223" ht="33" customHeight="1" x14ac:dyDescent="0.2">
      <c r="A443" s="21">
        <f t="shared" si="15"/>
        <v>424</v>
      </c>
      <c r="B443" s="47" t="s">
        <v>1449</v>
      </c>
      <c r="C443" s="28" t="s">
        <v>1445</v>
      </c>
      <c r="D443" s="224" t="s">
        <v>1450</v>
      </c>
      <c r="E443" s="48" t="s">
        <v>303</v>
      </c>
      <c r="F443" s="49">
        <v>963</v>
      </c>
      <c r="G443" s="49">
        <v>2064</v>
      </c>
      <c r="H443" s="50" t="s">
        <v>1451</v>
      </c>
      <c r="I443" s="51" t="s">
        <v>53</v>
      </c>
    </row>
    <row r="444" spans="1:223" ht="33" customHeight="1" x14ac:dyDescent="0.2">
      <c r="A444" s="21">
        <f t="shared" si="15"/>
        <v>425</v>
      </c>
      <c r="B444" s="54" t="s">
        <v>1452</v>
      </c>
      <c r="C444" s="28" t="s">
        <v>1445</v>
      </c>
      <c r="D444" s="224">
        <v>2015.06</v>
      </c>
      <c r="E444" s="55" t="s">
        <v>274</v>
      </c>
      <c r="F444" s="56">
        <v>2310</v>
      </c>
      <c r="G444" s="56">
        <v>4745</v>
      </c>
      <c r="H444" s="57" t="s">
        <v>931</v>
      </c>
      <c r="I444" s="58" t="s">
        <v>53</v>
      </c>
      <c r="J444" s="46"/>
    </row>
    <row r="445" spans="1:223" s="3" customFormat="1" ht="33" customHeight="1" x14ac:dyDescent="0.2">
      <c r="A445" s="373" t="s">
        <v>1453</v>
      </c>
      <c r="B445" s="374"/>
      <c r="C445" s="374"/>
      <c r="D445" s="374"/>
      <c r="E445" s="374"/>
      <c r="F445" s="374"/>
      <c r="G445" s="374"/>
      <c r="H445" s="374"/>
      <c r="I445" s="374"/>
      <c r="J445" s="375"/>
      <c r="K445" s="251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</row>
    <row r="446" spans="1:223" s="3" customFormat="1" ht="33" customHeight="1" x14ac:dyDescent="0.2">
      <c r="A446" s="21">
        <f>ROW()-20</f>
        <v>426</v>
      </c>
      <c r="B446" s="28" t="s">
        <v>10</v>
      </c>
      <c r="C446" s="28" t="s">
        <v>1453</v>
      </c>
      <c r="D446" s="233">
        <v>2007.06</v>
      </c>
      <c r="E446" s="30" t="s">
        <v>493</v>
      </c>
      <c r="F446" s="31">
        <v>186</v>
      </c>
      <c r="G446" s="31">
        <v>145</v>
      </c>
      <c r="H446" s="197" t="s">
        <v>2</v>
      </c>
      <c r="I446" s="33" t="s">
        <v>32</v>
      </c>
      <c r="J446" s="46"/>
      <c r="K446" s="251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</row>
    <row r="447" spans="1:223" s="3" customFormat="1" ht="33" customHeight="1" x14ac:dyDescent="0.2">
      <c r="A447" s="21">
        <f>ROW()-20</f>
        <v>427</v>
      </c>
      <c r="B447" s="22" t="s">
        <v>1454</v>
      </c>
      <c r="C447" s="28" t="s">
        <v>1455</v>
      </c>
      <c r="D447" s="233">
        <v>2011.09</v>
      </c>
      <c r="E447" s="23" t="s">
        <v>390</v>
      </c>
      <c r="F447" s="24">
        <v>1063</v>
      </c>
      <c r="G447" s="24">
        <v>1779</v>
      </c>
      <c r="H447" s="25" t="s">
        <v>4</v>
      </c>
      <c r="I447" s="26" t="s">
        <v>53</v>
      </c>
      <c r="J447" s="27"/>
      <c r="K447" s="251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</row>
    <row r="448" spans="1:223" s="3" customFormat="1" ht="33" customHeight="1" x14ac:dyDescent="0.2">
      <c r="A448" s="373" t="s">
        <v>1456</v>
      </c>
      <c r="B448" s="374"/>
      <c r="C448" s="374"/>
      <c r="D448" s="374"/>
      <c r="E448" s="374"/>
      <c r="F448" s="374"/>
      <c r="G448" s="374"/>
      <c r="H448" s="374"/>
      <c r="I448" s="374"/>
      <c r="J448" s="375"/>
      <c r="K448" s="251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</row>
    <row r="449" spans="1:238" s="3" customFormat="1" ht="33" customHeight="1" x14ac:dyDescent="0.2">
      <c r="A449" s="21">
        <f>ROW()-21</f>
        <v>428</v>
      </c>
      <c r="B449" s="22" t="s">
        <v>1457</v>
      </c>
      <c r="C449" s="22" t="s">
        <v>28</v>
      </c>
      <c r="D449" s="233">
        <v>2006.07</v>
      </c>
      <c r="E449" s="23" t="s">
        <v>348</v>
      </c>
      <c r="F449" s="31">
        <v>261</v>
      </c>
      <c r="G449" s="24">
        <v>1628</v>
      </c>
      <c r="H449" s="29" t="s">
        <v>2</v>
      </c>
      <c r="I449" s="26" t="s">
        <v>53</v>
      </c>
      <c r="J449" s="27"/>
      <c r="K449" s="251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</row>
    <row r="450" spans="1:238" s="3" customFormat="1" ht="33" customHeight="1" x14ac:dyDescent="0.2">
      <c r="A450" s="21">
        <f t="shared" ref="A450:A457" si="16">ROW()-21</f>
        <v>429</v>
      </c>
      <c r="B450" s="22" t="s">
        <v>1458</v>
      </c>
      <c r="C450" s="22" t="s">
        <v>28</v>
      </c>
      <c r="D450" s="235">
        <v>2006.08</v>
      </c>
      <c r="E450" s="23" t="s">
        <v>484</v>
      </c>
      <c r="F450" s="24">
        <v>279</v>
      </c>
      <c r="G450" s="24">
        <v>1744</v>
      </c>
      <c r="H450" s="29" t="s">
        <v>2</v>
      </c>
      <c r="I450" s="26" t="s">
        <v>53</v>
      </c>
      <c r="J450" s="27"/>
      <c r="K450" s="251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</row>
    <row r="451" spans="1:238" ht="33" customHeight="1" x14ac:dyDescent="0.2">
      <c r="A451" s="21">
        <f t="shared" si="16"/>
        <v>430</v>
      </c>
      <c r="B451" s="22" t="s">
        <v>1459</v>
      </c>
      <c r="C451" s="28" t="s">
        <v>28</v>
      </c>
      <c r="D451" s="233">
        <v>2008.02</v>
      </c>
      <c r="E451" s="30" t="s">
        <v>495</v>
      </c>
      <c r="F451" s="31">
        <v>463</v>
      </c>
      <c r="G451" s="31">
        <v>1336</v>
      </c>
      <c r="H451" s="32" t="s">
        <v>2</v>
      </c>
      <c r="I451" s="33" t="s">
        <v>53</v>
      </c>
      <c r="J451" s="46"/>
      <c r="K451" s="23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</row>
    <row r="452" spans="1:238" ht="33" customHeight="1" x14ac:dyDescent="0.2">
      <c r="A452" s="21">
        <f t="shared" si="16"/>
        <v>431</v>
      </c>
      <c r="B452" s="22" t="s">
        <v>1460</v>
      </c>
      <c r="C452" s="54" t="s">
        <v>28</v>
      </c>
      <c r="D452" s="233">
        <v>2008.05</v>
      </c>
      <c r="E452" s="30" t="s">
        <v>459</v>
      </c>
      <c r="F452" s="31">
        <v>318</v>
      </c>
      <c r="G452" s="31">
        <v>265</v>
      </c>
      <c r="H452" s="197" t="s">
        <v>2</v>
      </c>
      <c r="I452" s="33" t="s">
        <v>53</v>
      </c>
      <c r="J452" s="46"/>
      <c r="K452" s="23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</row>
    <row r="453" spans="1:238" ht="33" customHeight="1" x14ac:dyDescent="0.2">
      <c r="A453" s="21">
        <f t="shared" si="16"/>
        <v>432</v>
      </c>
      <c r="B453" s="22" t="s">
        <v>1461</v>
      </c>
      <c r="C453" s="28" t="s">
        <v>1462</v>
      </c>
      <c r="D453" s="233">
        <v>2008.12</v>
      </c>
      <c r="E453" s="23" t="s">
        <v>463</v>
      </c>
      <c r="F453" s="24">
        <v>464</v>
      </c>
      <c r="G453" s="24">
        <v>503</v>
      </c>
      <c r="H453" s="32" t="s">
        <v>941</v>
      </c>
      <c r="I453" s="26" t="s">
        <v>53</v>
      </c>
      <c r="K453" s="23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</row>
    <row r="454" spans="1:238" ht="33" customHeight="1" x14ac:dyDescent="0.2">
      <c r="A454" s="21">
        <f t="shared" si="16"/>
        <v>433</v>
      </c>
      <c r="B454" s="22" t="s">
        <v>1463</v>
      </c>
      <c r="C454" s="28" t="s">
        <v>28</v>
      </c>
      <c r="D454" s="233">
        <v>2009.09</v>
      </c>
      <c r="E454" s="23" t="s">
        <v>133</v>
      </c>
      <c r="F454" s="24">
        <v>206</v>
      </c>
      <c r="G454" s="24">
        <v>214</v>
      </c>
      <c r="H454" s="32" t="s">
        <v>941</v>
      </c>
      <c r="I454" s="26" t="s">
        <v>53</v>
      </c>
      <c r="K454" s="23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</row>
    <row r="455" spans="1:238" ht="33" customHeight="1" x14ac:dyDescent="0.2">
      <c r="A455" s="21">
        <f t="shared" si="16"/>
        <v>434</v>
      </c>
      <c r="B455" s="22" t="s">
        <v>1464</v>
      </c>
      <c r="C455" s="22" t="s">
        <v>1465</v>
      </c>
      <c r="D455" s="233">
        <v>2014.12</v>
      </c>
      <c r="E455" s="23" t="s">
        <v>310</v>
      </c>
      <c r="F455" s="24">
        <v>440</v>
      </c>
      <c r="G455" s="24">
        <v>545</v>
      </c>
      <c r="H455" s="29" t="s">
        <v>939</v>
      </c>
      <c r="I455" s="26" t="s">
        <v>53</v>
      </c>
      <c r="K455" s="23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</row>
    <row r="456" spans="1:238" ht="33" customHeight="1" x14ac:dyDescent="0.2">
      <c r="A456" s="21">
        <f t="shared" si="16"/>
        <v>435</v>
      </c>
      <c r="B456" s="28" t="s">
        <v>1466</v>
      </c>
      <c r="C456" s="54" t="s">
        <v>1462</v>
      </c>
      <c r="D456" s="233">
        <v>2016.01</v>
      </c>
      <c r="E456" s="30" t="s">
        <v>247</v>
      </c>
      <c r="F456" s="31">
        <v>290</v>
      </c>
      <c r="G456" s="31">
        <v>473</v>
      </c>
      <c r="H456" s="32" t="s">
        <v>1446</v>
      </c>
      <c r="I456" s="33" t="s">
        <v>53</v>
      </c>
      <c r="J456" s="46"/>
      <c r="K456" s="23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</row>
    <row r="457" spans="1:238" ht="33" customHeight="1" x14ac:dyDescent="0.2">
      <c r="A457" s="21">
        <f t="shared" si="16"/>
        <v>436</v>
      </c>
      <c r="B457" s="28" t="s">
        <v>1467</v>
      </c>
      <c r="C457" s="54" t="s">
        <v>1462</v>
      </c>
      <c r="D457" s="233">
        <v>2017.01</v>
      </c>
      <c r="E457" s="30" t="s">
        <v>123</v>
      </c>
      <c r="F457" s="77">
        <v>329</v>
      </c>
      <c r="G457" s="31">
        <v>458</v>
      </c>
      <c r="H457" s="32" t="s">
        <v>42</v>
      </c>
      <c r="I457" s="64" t="s">
        <v>53</v>
      </c>
      <c r="J457" s="46"/>
      <c r="K457" s="23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</row>
    <row r="458" spans="1:238" ht="33" customHeight="1" x14ac:dyDescent="0.2">
      <c r="A458" s="373" t="s">
        <v>18</v>
      </c>
      <c r="B458" s="374"/>
      <c r="C458" s="374"/>
      <c r="D458" s="374"/>
      <c r="E458" s="374"/>
      <c r="F458" s="374"/>
      <c r="G458" s="374"/>
      <c r="H458" s="374"/>
      <c r="I458" s="374"/>
      <c r="J458" s="375"/>
      <c r="K458" s="23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</row>
    <row r="459" spans="1:238" ht="33" customHeight="1" x14ac:dyDescent="0.2">
      <c r="A459" s="21">
        <f>ROW()-22</f>
        <v>437</v>
      </c>
      <c r="B459" s="22" t="s">
        <v>1468</v>
      </c>
      <c r="C459" s="28" t="s">
        <v>18</v>
      </c>
      <c r="D459" s="233">
        <v>2008.04</v>
      </c>
      <c r="E459" s="30" t="s">
        <v>135</v>
      </c>
      <c r="F459" s="31">
        <v>537</v>
      </c>
      <c r="G459" s="31">
        <v>1280</v>
      </c>
      <c r="H459" s="32" t="s">
        <v>4</v>
      </c>
      <c r="I459" s="33" t="s">
        <v>53</v>
      </c>
      <c r="J459" s="46"/>
      <c r="K459" s="23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</row>
    <row r="460" spans="1:238" ht="33" customHeight="1" x14ac:dyDescent="0.2">
      <c r="A460" s="21">
        <f t="shared" ref="A460:A523" si="17">ROW()-22</f>
        <v>438</v>
      </c>
      <c r="B460" s="22" t="s">
        <v>1469</v>
      </c>
      <c r="C460" s="89" t="s">
        <v>561</v>
      </c>
      <c r="D460" s="235">
        <v>2009.02</v>
      </c>
      <c r="E460" s="23" t="s">
        <v>373</v>
      </c>
      <c r="F460" s="24">
        <v>84</v>
      </c>
      <c r="G460" s="24">
        <v>102</v>
      </c>
      <c r="H460" s="25" t="s">
        <v>2</v>
      </c>
      <c r="I460" s="26" t="s">
        <v>53</v>
      </c>
      <c r="K460" s="23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</row>
    <row r="461" spans="1:238" ht="33" customHeight="1" x14ac:dyDescent="0.2">
      <c r="A461" s="21">
        <f t="shared" si="17"/>
        <v>439</v>
      </c>
      <c r="B461" s="22" t="s">
        <v>1470</v>
      </c>
      <c r="C461" s="89" t="s">
        <v>561</v>
      </c>
      <c r="D461" s="235">
        <v>2009.02</v>
      </c>
      <c r="E461" s="23" t="s">
        <v>373</v>
      </c>
      <c r="F461" s="24">
        <v>339</v>
      </c>
      <c r="G461" s="24">
        <v>431</v>
      </c>
      <c r="H461" s="25" t="s">
        <v>2</v>
      </c>
      <c r="I461" s="26" t="s">
        <v>53</v>
      </c>
      <c r="K461" s="23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</row>
    <row r="462" spans="1:238" ht="33" customHeight="1" x14ac:dyDescent="0.2">
      <c r="A462" s="21">
        <f t="shared" si="17"/>
        <v>440</v>
      </c>
      <c r="B462" s="22" t="s">
        <v>1471</v>
      </c>
      <c r="C462" s="89" t="s">
        <v>561</v>
      </c>
      <c r="D462" s="235">
        <v>2009.03</v>
      </c>
      <c r="E462" s="23" t="s">
        <v>150</v>
      </c>
      <c r="F462" s="24">
        <v>1355</v>
      </c>
      <c r="G462" s="24">
        <v>2523</v>
      </c>
      <c r="H462" s="25" t="s">
        <v>2</v>
      </c>
      <c r="I462" s="26" t="s">
        <v>53</v>
      </c>
      <c r="K462" s="23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</row>
    <row r="463" spans="1:238" ht="33" customHeight="1" x14ac:dyDescent="0.2">
      <c r="A463" s="21">
        <f t="shared" si="17"/>
        <v>441</v>
      </c>
      <c r="B463" s="22" t="s">
        <v>1472</v>
      </c>
      <c r="C463" s="54" t="s">
        <v>18</v>
      </c>
      <c r="D463" s="233">
        <v>2011.01</v>
      </c>
      <c r="E463" s="23" t="s">
        <v>501</v>
      </c>
      <c r="F463" s="24">
        <v>530</v>
      </c>
      <c r="G463" s="24">
        <v>579</v>
      </c>
      <c r="H463" s="25" t="s">
        <v>4</v>
      </c>
      <c r="I463" s="26" t="s">
        <v>53</v>
      </c>
      <c r="K463" s="23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</row>
    <row r="464" spans="1:238" ht="33" customHeight="1" x14ac:dyDescent="0.2">
      <c r="A464" s="21">
        <f t="shared" si="17"/>
        <v>442</v>
      </c>
      <c r="B464" s="22" t="s">
        <v>1473</v>
      </c>
      <c r="C464" s="28" t="s">
        <v>18</v>
      </c>
      <c r="D464" s="233">
        <v>2011.03</v>
      </c>
      <c r="E464" s="23" t="s">
        <v>450</v>
      </c>
      <c r="F464" s="24">
        <v>727</v>
      </c>
      <c r="G464" s="24">
        <v>1406</v>
      </c>
      <c r="H464" s="25" t="s">
        <v>4</v>
      </c>
      <c r="I464" s="26" t="s">
        <v>53</v>
      </c>
      <c r="K464" s="23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</row>
    <row r="465" spans="1:238" ht="33" customHeight="1" x14ac:dyDescent="0.2">
      <c r="A465" s="21">
        <f t="shared" si="17"/>
        <v>443</v>
      </c>
      <c r="B465" s="22" t="s">
        <v>1474</v>
      </c>
      <c r="C465" s="28" t="s">
        <v>18</v>
      </c>
      <c r="D465" s="233">
        <v>2011.11</v>
      </c>
      <c r="E465" s="23" t="s">
        <v>395</v>
      </c>
      <c r="F465" s="24">
        <v>293</v>
      </c>
      <c r="G465" s="24">
        <v>651</v>
      </c>
      <c r="H465" s="25" t="s">
        <v>4</v>
      </c>
      <c r="I465" s="26" t="s">
        <v>53</v>
      </c>
      <c r="K465" s="23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</row>
    <row r="466" spans="1:238" ht="33" customHeight="1" x14ac:dyDescent="0.2">
      <c r="A466" s="21">
        <f t="shared" si="17"/>
        <v>444</v>
      </c>
      <c r="B466" s="22" t="s">
        <v>1475</v>
      </c>
      <c r="C466" s="28" t="s">
        <v>18</v>
      </c>
      <c r="D466" s="233">
        <v>2012.02</v>
      </c>
      <c r="E466" s="23" t="s">
        <v>372</v>
      </c>
      <c r="F466" s="24">
        <v>395</v>
      </c>
      <c r="G466" s="24">
        <v>423</v>
      </c>
      <c r="H466" s="29" t="s">
        <v>1451</v>
      </c>
      <c r="I466" s="26" t="s">
        <v>53</v>
      </c>
      <c r="K466" s="23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</row>
    <row r="467" spans="1:238" ht="33" customHeight="1" x14ac:dyDescent="0.2">
      <c r="A467" s="21">
        <f t="shared" si="17"/>
        <v>445</v>
      </c>
      <c r="B467" s="28" t="s">
        <v>1476</v>
      </c>
      <c r="C467" s="54" t="s">
        <v>18</v>
      </c>
      <c r="D467" s="233">
        <v>2012.04</v>
      </c>
      <c r="E467" s="30" t="s">
        <v>83</v>
      </c>
      <c r="F467" s="31">
        <v>823</v>
      </c>
      <c r="G467" s="31">
        <v>1292</v>
      </c>
      <c r="H467" s="32" t="s">
        <v>2</v>
      </c>
      <c r="I467" s="33" t="s">
        <v>53</v>
      </c>
      <c r="K467" s="23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</row>
    <row r="468" spans="1:238" ht="33" customHeight="1" x14ac:dyDescent="0.2">
      <c r="A468" s="21">
        <f t="shared" si="17"/>
        <v>446</v>
      </c>
      <c r="B468" s="22" t="s">
        <v>1477</v>
      </c>
      <c r="C468" s="28" t="s">
        <v>18</v>
      </c>
      <c r="D468" s="235">
        <v>2012.06</v>
      </c>
      <c r="E468" s="23" t="s">
        <v>346</v>
      </c>
      <c r="F468" s="24">
        <v>230</v>
      </c>
      <c r="G468" s="24">
        <v>374</v>
      </c>
      <c r="H468" s="29" t="s">
        <v>925</v>
      </c>
      <c r="I468" s="26" t="s">
        <v>53</v>
      </c>
      <c r="J468" s="27" t="s">
        <v>1220</v>
      </c>
      <c r="K468" s="23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</row>
    <row r="469" spans="1:238" ht="33" customHeight="1" x14ac:dyDescent="0.2">
      <c r="A469" s="21">
        <f t="shared" si="17"/>
        <v>447</v>
      </c>
      <c r="B469" s="28" t="s">
        <v>1478</v>
      </c>
      <c r="C469" s="89" t="s">
        <v>561</v>
      </c>
      <c r="D469" s="233">
        <v>2012.11</v>
      </c>
      <c r="E469" s="23" t="s">
        <v>370</v>
      </c>
      <c r="F469" s="24">
        <v>379</v>
      </c>
      <c r="G469" s="24">
        <v>664</v>
      </c>
      <c r="H469" s="29" t="s">
        <v>2</v>
      </c>
      <c r="I469" s="26" t="s">
        <v>53</v>
      </c>
      <c r="K469" s="23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</row>
    <row r="470" spans="1:238" ht="33" customHeight="1" x14ac:dyDescent="0.2">
      <c r="A470" s="21">
        <f t="shared" si="17"/>
        <v>448</v>
      </c>
      <c r="B470" s="28" t="s">
        <v>1479</v>
      </c>
      <c r="C470" s="28" t="s">
        <v>18</v>
      </c>
      <c r="D470" s="235">
        <v>2013.02</v>
      </c>
      <c r="E470" s="23" t="s">
        <v>376</v>
      </c>
      <c r="F470" s="24">
        <v>1237</v>
      </c>
      <c r="G470" s="24">
        <v>2786</v>
      </c>
      <c r="H470" s="29" t="s">
        <v>1099</v>
      </c>
      <c r="I470" s="26" t="s">
        <v>53</v>
      </c>
      <c r="K470" s="23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</row>
    <row r="471" spans="1:238" ht="33" customHeight="1" x14ac:dyDescent="0.2">
      <c r="A471" s="21">
        <f t="shared" si="17"/>
        <v>449</v>
      </c>
      <c r="B471" s="28" t="s">
        <v>1480</v>
      </c>
      <c r="C471" s="89" t="s">
        <v>561</v>
      </c>
      <c r="D471" s="235">
        <v>2013.03</v>
      </c>
      <c r="E471" s="23" t="s">
        <v>83</v>
      </c>
      <c r="F471" s="24">
        <v>647</v>
      </c>
      <c r="G471" s="24">
        <v>1014</v>
      </c>
      <c r="H471" s="29" t="s">
        <v>1481</v>
      </c>
      <c r="I471" s="26" t="s">
        <v>53</v>
      </c>
      <c r="K471" s="23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</row>
    <row r="472" spans="1:238" ht="33" customHeight="1" x14ac:dyDescent="0.2">
      <c r="A472" s="21">
        <f t="shared" si="17"/>
        <v>450</v>
      </c>
      <c r="B472" s="28" t="s">
        <v>1482</v>
      </c>
      <c r="C472" s="23" t="s">
        <v>561</v>
      </c>
      <c r="D472" s="235">
        <v>2013.04</v>
      </c>
      <c r="E472" s="23" t="s">
        <v>351</v>
      </c>
      <c r="F472" s="24">
        <v>287</v>
      </c>
      <c r="G472" s="24">
        <v>709</v>
      </c>
      <c r="H472" s="29" t="s">
        <v>1483</v>
      </c>
      <c r="I472" s="26" t="s">
        <v>53</v>
      </c>
      <c r="J472" s="27" t="s">
        <v>1484</v>
      </c>
      <c r="K472" s="23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</row>
    <row r="473" spans="1:238" ht="33" customHeight="1" x14ac:dyDescent="0.2">
      <c r="A473" s="21">
        <f t="shared" si="17"/>
        <v>451</v>
      </c>
      <c r="B473" s="28" t="s">
        <v>1485</v>
      </c>
      <c r="C473" s="28" t="s">
        <v>18</v>
      </c>
      <c r="D473" s="235">
        <v>2013.06</v>
      </c>
      <c r="E473" s="23" t="s">
        <v>341</v>
      </c>
      <c r="F473" s="24">
        <v>729</v>
      </c>
      <c r="G473" s="24">
        <v>1139</v>
      </c>
      <c r="H473" s="29" t="s">
        <v>1099</v>
      </c>
      <c r="I473" s="26" t="s">
        <v>53</v>
      </c>
      <c r="K473" s="23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</row>
    <row r="474" spans="1:238" ht="33" customHeight="1" x14ac:dyDescent="0.2">
      <c r="A474" s="21">
        <f t="shared" si="17"/>
        <v>452</v>
      </c>
      <c r="B474" s="22" t="s">
        <v>1486</v>
      </c>
      <c r="C474" s="23" t="s">
        <v>561</v>
      </c>
      <c r="D474" s="235">
        <v>2013.12</v>
      </c>
      <c r="E474" s="23" t="s">
        <v>340</v>
      </c>
      <c r="F474" s="24">
        <v>602</v>
      </c>
      <c r="G474" s="24">
        <v>840</v>
      </c>
      <c r="H474" s="29" t="s">
        <v>1481</v>
      </c>
      <c r="I474" s="26" t="s">
        <v>53</v>
      </c>
      <c r="K474" s="23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</row>
    <row r="475" spans="1:238" ht="33" customHeight="1" x14ac:dyDescent="0.2">
      <c r="A475" s="21">
        <f t="shared" si="17"/>
        <v>453</v>
      </c>
      <c r="B475" s="28" t="s">
        <v>1487</v>
      </c>
      <c r="C475" s="89" t="s">
        <v>561</v>
      </c>
      <c r="D475" s="233">
        <v>2014.02</v>
      </c>
      <c r="E475" s="52" t="s">
        <v>150</v>
      </c>
      <c r="F475" s="53">
        <v>130</v>
      </c>
      <c r="G475" s="24">
        <v>436</v>
      </c>
      <c r="H475" s="29" t="s">
        <v>1481</v>
      </c>
      <c r="I475" s="26" t="s">
        <v>53</v>
      </c>
      <c r="J475" s="27" t="s">
        <v>1484</v>
      </c>
      <c r="K475" s="23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</row>
    <row r="476" spans="1:238" ht="33" customHeight="1" x14ac:dyDescent="0.2">
      <c r="A476" s="21">
        <f t="shared" si="17"/>
        <v>454</v>
      </c>
      <c r="B476" s="28" t="s">
        <v>1488</v>
      </c>
      <c r="C476" s="89" t="s">
        <v>561</v>
      </c>
      <c r="D476" s="233">
        <v>2014.02</v>
      </c>
      <c r="E476" s="52" t="s">
        <v>322</v>
      </c>
      <c r="F476" s="53">
        <v>314</v>
      </c>
      <c r="G476" s="24">
        <v>535</v>
      </c>
      <c r="H476" s="29" t="s">
        <v>1219</v>
      </c>
      <c r="I476" s="26" t="s">
        <v>53</v>
      </c>
      <c r="J476" s="27" t="s">
        <v>1489</v>
      </c>
      <c r="K476" s="23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</row>
    <row r="477" spans="1:238" ht="33" customHeight="1" x14ac:dyDescent="0.2">
      <c r="A477" s="21">
        <f t="shared" si="17"/>
        <v>455</v>
      </c>
      <c r="B477" s="28" t="s">
        <v>1490</v>
      </c>
      <c r="C477" s="28" t="s">
        <v>18</v>
      </c>
      <c r="D477" s="233">
        <v>2014.04</v>
      </c>
      <c r="E477" s="52" t="s">
        <v>236</v>
      </c>
      <c r="F477" s="53">
        <v>94</v>
      </c>
      <c r="G477" s="24">
        <v>214</v>
      </c>
      <c r="H477" s="29" t="s">
        <v>3</v>
      </c>
      <c r="I477" s="26" t="s">
        <v>53</v>
      </c>
      <c r="J477" s="27" t="s">
        <v>1447</v>
      </c>
      <c r="K477" s="23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</row>
    <row r="478" spans="1:238" ht="33" customHeight="1" x14ac:dyDescent="0.2">
      <c r="A478" s="21">
        <f t="shared" si="17"/>
        <v>456</v>
      </c>
      <c r="B478" s="28" t="s">
        <v>1491</v>
      </c>
      <c r="C478" s="89" t="s">
        <v>561</v>
      </c>
      <c r="D478" s="233">
        <v>2014.06</v>
      </c>
      <c r="E478" s="52" t="s">
        <v>332</v>
      </c>
      <c r="F478" s="53">
        <v>142</v>
      </c>
      <c r="G478" s="24">
        <v>135</v>
      </c>
      <c r="H478" s="29" t="s">
        <v>1492</v>
      </c>
      <c r="I478" s="26" t="s">
        <v>53</v>
      </c>
      <c r="J478" s="27" t="s">
        <v>1493</v>
      </c>
      <c r="K478" s="23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</row>
    <row r="479" spans="1:238" ht="33" customHeight="1" x14ac:dyDescent="0.2">
      <c r="A479" s="21">
        <f t="shared" si="17"/>
        <v>457</v>
      </c>
      <c r="B479" s="28" t="s">
        <v>1494</v>
      </c>
      <c r="C479" s="89" t="s">
        <v>561</v>
      </c>
      <c r="D479" s="233">
        <v>2014.06</v>
      </c>
      <c r="E479" s="52" t="s">
        <v>333</v>
      </c>
      <c r="F479" s="53">
        <v>3808</v>
      </c>
      <c r="G479" s="24">
        <v>8216</v>
      </c>
      <c r="H479" s="29" t="s">
        <v>1492</v>
      </c>
      <c r="I479" s="26" t="s">
        <v>53</v>
      </c>
      <c r="J479" s="45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</row>
    <row r="480" spans="1:238" ht="33" customHeight="1" x14ac:dyDescent="0.2">
      <c r="A480" s="21">
        <f t="shared" si="17"/>
        <v>458</v>
      </c>
      <c r="B480" s="22" t="s">
        <v>1495</v>
      </c>
      <c r="C480" s="22" t="s">
        <v>18</v>
      </c>
      <c r="D480" s="233">
        <v>2014.08</v>
      </c>
      <c r="E480" s="23" t="s">
        <v>279</v>
      </c>
      <c r="F480" s="24">
        <v>523</v>
      </c>
      <c r="G480" s="24">
        <v>1231</v>
      </c>
      <c r="H480" s="29" t="s">
        <v>1451</v>
      </c>
      <c r="I480" s="26" t="s">
        <v>53</v>
      </c>
      <c r="J480" s="45" t="s">
        <v>1447</v>
      </c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</row>
    <row r="481" spans="1:223" ht="33" customHeight="1" x14ac:dyDescent="0.2">
      <c r="A481" s="21">
        <f t="shared" si="17"/>
        <v>459</v>
      </c>
      <c r="B481" s="22" t="s">
        <v>1228</v>
      </c>
      <c r="C481" s="22" t="s">
        <v>18</v>
      </c>
      <c r="D481" s="233">
        <v>2014.09</v>
      </c>
      <c r="E481" s="23" t="s">
        <v>298</v>
      </c>
      <c r="F481" s="24">
        <v>654</v>
      </c>
      <c r="G481" s="24">
        <v>753</v>
      </c>
      <c r="H481" s="29" t="s">
        <v>1492</v>
      </c>
      <c r="I481" s="26" t="s">
        <v>53</v>
      </c>
      <c r="K481" s="23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</row>
    <row r="482" spans="1:223" ht="33" customHeight="1" x14ac:dyDescent="0.2">
      <c r="A482" s="21">
        <f t="shared" si="17"/>
        <v>460</v>
      </c>
      <c r="B482" s="22" t="s">
        <v>1496</v>
      </c>
      <c r="C482" s="89" t="s">
        <v>561</v>
      </c>
      <c r="D482" s="233">
        <v>2014.09</v>
      </c>
      <c r="E482" s="23" t="s">
        <v>151</v>
      </c>
      <c r="F482" s="24">
        <v>389</v>
      </c>
      <c r="G482" s="24">
        <v>655</v>
      </c>
      <c r="H482" s="29" t="s">
        <v>1497</v>
      </c>
      <c r="I482" s="26" t="s">
        <v>53</v>
      </c>
      <c r="K482" s="23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</row>
    <row r="483" spans="1:223" ht="33" customHeight="1" x14ac:dyDescent="0.2">
      <c r="A483" s="21">
        <f t="shared" si="17"/>
        <v>461</v>
      </c>
      <c r="B483" s="22" t="s">
        <v>1498</v>
      </c>
      <c r="C483" s="23" t="s">
        <v>561</v>
      </c>
      <c r="D483" s="233">
        <v>2014.12</v>
      </c>
      <c r="E483" s="23" t="s">
        <v>150</v>
      </c>
      <c r="F483" s="24">
        <v>1456</v>
      </c>
      <c r="G483" s="24">
        <v>2768</v>
      </c>
      <c r="H483" s="29" t="s">
        <v>1497</v>
      </c>
      <c r="I483" s="26" t="s">
        <v>53</v>
      </c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</row>
    <row r="484" spans="1:223" ht="33" customHeight="1" x14ac:dyDescent="0.2">
      <c r="A484" s="21">
        <f t="shared" si="17"/>
        <v>462</v>
      </c>
      <c r="B484" s="22" t="s">
        <v>1499</v>
      </c>
      <c r="C484" s="23" t="s">
        <v>561</v>
      </c>
      <c r="D484" s="233">
        <v>2015.01</v>
      </c>
      <c r="E484" s="23" t="s">
        <v>313</v>
      </c>
      <c r="F484" s="24">
        <v>1822</v>
      </c>
      <c r="G484" s="24">
        <v>3508</v>
      </c>
      <c r="H484" s="29" t="s">
        <v>1500</v>
      </c>
      <c r="I484" s="26" t="s">
        <v>53</v>
      </c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</row>
    <row r="485" spans="1:223" ht="33" customHeight="1" x14ac:dyDescent="0.2">
      <c r="A485" s="21">
        <f t="shared" si="17"/>
        <v>463</v>
      </c>
      <c r="B485" s="28" t="s">
        <v>1501</v>
      </c>
      <c r="C485" s="28" t="s">
        <v>18</v>
      </c>
      <c r="D485" s="233">
        <v>2015.03</v>
      </c>
      <c r="E485" s="30" t="s">
        <v>259</v>
      </c>
      <c r="F485" s="31">
        <v>1305</v>
      </c>
      <c r="G485" s="31">
        <v>2550</v>
      </c>
      <c r="H485" s="29" t="s">
        <v>1492</v>
      </c>
      <c r="I485" s="33" t="s">
        <v>53</v>
      </c>
      <c r="J485" s="46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</row>
    <row r="486" spans="1:223" ht="33" customHeight="1" x14ac:dyDescent="0.2">
      <c r="A486" s="21">
        <f t="shared" si="17"/>
        <v>464</v>
      </c>
      <c r="B486" s="28" t="s">
        <v>1502</v>
      </c>
      <c r="C486" s="54" t="s">
        <v>18</v>
      </c>
      <c r="D486" s="233">
        <v>2015.05</v>
      </c>
      <c r="E486" s="30" t="s">
        <v>196</v>
      </c>
      <c r="F486" s="31">
        <v>616</v>
      </c>
      <c r="G486" s="31">
        <v>1226</v>
      </c>
      <c r="H486" s="32" t="s">
        <v>1497</v>
      </c>
      <c r="I486" s="33" t="s">
        <v>53</v>
      </c>
      <c r="J486" s="45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</row>
    <row r="487" spans="1:223" ht="33" customHeight="1" x14ac:dyDescent="0.2">
      <c r="A487" s="21">
        <f t="shared" si="17"/>
        <v>465</v>
      </c>
      <c r="B487" s="28" t="s">
        <v>1503</v>
      </c>
      <c r="C487" s="28" t="s">
        <v>18</v>
      </c>
      <c r="D487" s="233">
        <v>2015.05</v>
      </c>
      <c r="E487" s="30" t="s">
        <v>271</v>
      </c>
      <c r="F487" s="31">
        <v>877</v>
      </c>
      <c r="G487" s="31">
        <v>1547</v>
      </c>
      <c r="H487" s="32" t="s">
        <v>1504</v>
      </c>
      <c r="I487" s="33" t="s">
        <v>53</v>
      </c>
      <c r="J487" s="45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</row>
    <row r="488" spans="1:223" ht="33" customHeight="1" x14ac:dyDescent="0.2">
      <c r="A488" s="21">
        <f t="shared" si="17"/>
        <v>466</v>
      </c>
      <c r="B488" s="28" t="s">
        <v>1505</v>
      </c>
      <c r="C488" s="28" t="s">
        <v>18</v>
      </c>
      <c r="D488" s="233">
        <v>2015.05</v>
      </c>
      <c r="E488" s="30" t="s">
        <v>150</v>
      </c>
      <c r="F488" s="31">
        <v>561</v>
      </c>
      <c r="G488" s="31">
        <v>1075</v>
      </c>
      <c r="H488" s="32" t="s">
        <v>1506</v>
      </c>
      <c r="I488" s="33" t="s">
        <v>53</v>
      </c>
      <c r="J488" s="46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</row>
    <row r="489" spans="1:223" ht="33" customHeight="1" x14ac:dyDescent="0.2">
      <c r="A489" s="21">
        <f t="shared" si="17"/>
        <v>467</v>
      </c>
      <c r="B489" s="28" t="s">
        <v>1507</v>
      </c>
      <c r="C489" s="89" t="s">
        <v>561</v>
      </c>
      <c r="D489" s="233">
        <v>2015.07</v>
      </c>
      <c r="E489" s="30" t="s">
        <v>192</v>
      </c>
      <c r="F489" s="31">
        <v>1124</v>
      </c>
      <c r="G489" s="31">
        <v>2891</v>
      </c>
      <c r="H489" s="32" t="s">
        <v>1508</v>
      </c>
      <c r="I489" s="33" t="s">
        <v>53</v>
      </c>
      <c r="J489" s="46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</row>
    <row r="490" spans="1:223" ht="33" customHeight="1" x14ac:dyDescent="0.2">
      <c r="A490" s="21">
        <f t="shared" si="17"/>
        <v>468</v>
      </c>
      <c r="B490" s="28" t="s">
        <v>1509</v>
      </c>
      <c r="C490" s="95" t="s">
        <v>561</v>
      </c>
      <c r="D490" s="233">
        <v>2015.08</v>
      </c>
      <c r="E490" s="30" t="s">
        <v>192</v>
      </c>
      <c r="F490" s="31">
        <v>1205</v>
      </c>
      <c r="G490" s="31">
        <v>2187</v>
      </c>
      <c r="H490" s="32" t="s">
        <v>1506</v>
      </c>
      <c r="I490" s="33" t="s">
        <v>53</v>
      </c>
      <c r="J490" s="46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</row>
    <row r="491" spans="1:223" ht="33" customHeight="1" x14ac:dyDescent="0.2">
      <c r="A491" s="21">
        <f t="shared" si="17"/>
        <v>469</v>
      </c>
      <c r="B491" s="28" t="s">
        <v>1510</v>
      </c>
      <c r="C491" s="28" t="s">
        <v>18</v>
      </c>
      <c r="D491" s="233">
        <v>2015.09</v>
      </c>
      <c r="E491" s="30" t="s">
        <v>234</v>
      </c>
      <c r="F491" s="31">
        <v>1014</v>
      </c>
      <c r="G491" s="31">
        <v>1502</v>
      </c>
      <c r="H491" s="32" t="s">
        <v>1511</v>
      </c>
      <c r="I491" s="33" t="s">
        <v>53</v>
      </c>
      <c r="J491" s="46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</row>
    <row r="492" spans="1:223" ht="33" customHeight="1" x14ac:dyDescent="0.2">
      <c r="A492" s="21">
        <f t="shared" si="17"/>
        <v>470</v>
      </c>
      <c r="B492" s="28" t="s">
        <v>1512</v>
      </c>
      <c r="C492" s="89" t="s">
        <v>561</v>
      </c>
      <c r="D492" s="233">
        <v>2015.09</v>
      </c>
      <c r="E492" s="30" t="s">
        <v>229</v>
      </c>
      <c r="F492" s="31">
        <v>655</v>
      </c>
      <c r="G492" s="31">
        <v>850</v>
      </c>
      <c r="H492" s="32" t="s">
        <v>1506</v>
      </c>
      <c r="I492" s="33" t="s">
        <v>53</v>
      </c>
      <c r="J492" s="46" t="s">
        <v>1513</v>
      </c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</row>
    <row r="493" spans="1:223" ht="33" customHeight="1" x14ac:dyDescent="0.2">
      <c r="A493" s="21">
        <f t="shared" si="17"/>
        <v>471</v>
      </c>
      <c r="B493" s="28" t="s">
        <v>1514</v>
      </c>
      <c r="C493" s="54" t="s">
        <v>18</v>
      </c>
      <c r="D493" s="233" t="s">
        <v>1156</v>
      </c>
      <c r="E493" s="30" t="s">
        <v>145</v>
      </c>
      <c r="F493" s="31">
        <v>238</v>
      </c>
      <c r="G493" s="31">
        <v>421</v>
      </c>
      <c r="H493" s="32" t="s">
        <v>1508</v>
      </c>
      <c r="I493" s="33" t="s">
        <v>53</v>
      </c>
      <c r="J493" s="45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</row>
    <row r="494" spans="1:223" ht="33" customHeight="1" x14ac:dyDescent="0.2">
      <c r="A494" s="21">
        <f t="shared" si="17"/>
        <v>472</v>
      </c>
      <c r="B494" s="28" t="s">
        <v>1515</v>
      </c>
      <c r="C494" s="28" t="s">
        <v>18</v>
      </c>
      <c r="D494" s="233">
        <v>2016.03</v>
      </c>
      <c r="E494" s="30" t="s">
        <v>126</v>
      </c>
      <c r="F494" s="31">
        <v>1494</v>
      </c>
      <c r="G494" s="31">
        <v>2749</v>
      </c>
      <c r="H494" s="32" t="s">
        <v>1492</v>
      </c>
      <c r="I494" s="33" t="s">
        <v>53</v>
      </c>
      <c r="J494" s="46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</row>
    <row r="495" spans="1:223" ht="33" customHeight="1" x14ac:dyDescent="0.2">
      <c r="A495" s="21">
        <f t="shared" si="17"/>
        <v>473</v>
      </c>
      <c r="B495" s="28" t="s">
        <v>1516</v>
      </c>
      <c r="C495" s="89" t="s">
        <v>561</v>
      </c>
      <c r="D495" s="233">
        <v>2016.03</v>
      </c>
      <c r="E495" s="30" t="s">
        <v>252</v>
      </c>
      <c r="F495" s="31">
        <v>656</v>
      </c>
      <c r="G495" s="31">
        <v>1194</v>
      </c>
      <c r="H495" s="32" t="s">
        <v>960</v>
      </c>
      <c r="I495" s="33" t="s">
        <v>53</v>
      </c>
      <c r="J495" s="46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</row>
    <row r="496" spans="1:223" ht="33" customHeight="1" x14ac:dyDescent="0.2">
      <c r="A496" s="21">
        <f t="shared" si="17"/>
        <v>474</v>
      </c>
      <c r="B496" s="28" t="s">
        <v>1517</v>
      </c>
      <c r="C496" s="28" t="s">
        <v>1518</v>
      </c>
      <c r="D496" s="233">
        <v>2016.04</v>
      </c>
      <c r="E496" s="30" t="s">
        <v>135</v>
      </c>
      <c r="F496" s="31">
        <v>1267</v>
      </c>
      <c r="G496" s="31">
        <v>2693</v>
      </c>
      <c r="H496" s="32" t="s">
        <v>1219</v>
      </c>
      <c r="I496" s="33" t="s">
        <v>53</v>
      </c>
      <c r="J496" s="46"/>
    </row>
    <row r="497" spans="1:238" ht="33" customHeight="1" x14ac:dyDescent="0.2">
      <c r="A497" s="21">
        <f t="shared" si="17"/>
        <v>475</v>
      </c>
      <c r="B497" s="28" t="s">
        <v>1519</v>
      </c>
      <c r="C497" s="89" t="s">
        <v>561</v>
      </c>
      <c r="D497" s="233">
        <v>2016.04</v>
      </c>
      <c r="E497" s="30" t="s">
        <v>204</v>
      </c>
      <c r="F497" s="31">
        <v>853</v>
      </c>
      <c r="G497" s="31">
        <v>1752</v>
      </c>
      <c r="H497" s="32" t="s">
        <v>1176</v>
      </c>
      <c r="I497" s="33" t="s">
        <v>53</v>
      </c>
      <c r="J497" s="46"/>
    </row>
    <row r="498" spans="1:238" ht="33" customHeight="1" x14ac:dyDescent="0.2">
      <c r="A498" s="21">
        <f t="shared" si="17"/>
        <v>476</v>
      </c>
      <c r="B498" s="28" t="s">
        <v>1266</v>
      </c>
      <c r="C498" s="23" t="s">
        <v>561</v>
      </c>
      <c r="D498" s="233">
        <v>2016.05</v>
      </c>
      <c r="E498" s="30" t="s">
        <v>207</v>
      </c>
      <c r="F498" s="31">
        <v>311</v>
      </c>
      <c r="G498" s="31">
        <v>598</v>
      </c>
      <c r="H498" s="32" t="s">
        <v>904</v>
      </c>
      <c r="I498" s="33" t="s">
        <v>53</v>
      </c>
      <c r="J498" s="46"/>
    </row>
    <row r="499" spans="1:238" ht="33" customHeight="1" x14ac:dyDescent="0.2">
      <c r="A499" s="21">
        <f t="shared" si="17"/>
        <v>477</v>
      </c>
      <c r="B499" s="28" t="s">
        <v>1520</v>
      </c>
      <c r="C499" s="23" t="s">
        <v>561</v>
      </c>
      <c r="D499" s="233">
        <v>2016.06</v>
      </c>
      <c r="E499" s="30" t="s">
        <v>169</v>
      </c>
      <c r="F499" s="31">
        <v>123</v>
      </c>
      <c r="G499" s="31">
        <v>283</v>
      </c>
      <c r="H499" s="32" t="s">
        <v>4</v>
      </c>
      <c r="I499" s="33" t="s">
        <v>53</v>
      </c>
      <c r="J499" s="46"/>
    </row>
    <row r="500" spans="1:238" ht="33" customHeight="1" x14ac:dyDescent="0.2">
      <c r="A500" s="21">
        <f t="shared" si="17"/>
        <v>478</v>
      </c>
      <c r="B500" s="35" t="s">
        <v>1521</v>
      </c>
      <c r="C500" s="95" t="s">
        <v>561</v>
      </c>
      <c r="D500" s="237">
        <v>2016.06</v>
      </c>
      <c r="E500" s="160" t="s">
        <v>132</v>
      </c>
      <c r="F500" s="161">
        <v>1207</v>
      </c>
      <c r="G500" s="161">
        <v>1630</v>
      </c>
      <c r="H500" s="32" t="s">
        <v>4</v>
      </c>
      <c r="I500" s="163" t="s">
        <v>53</v>
      </c>
      <c r="J500" s="46" t="s">
        <v>1241</v>
      </c>
    </row>
    <row r="501" spans="1:238" ht="33" customHeight="1" x14ac:dyDescent="0.2">
      <c r="A501" s="21">
        <f t="shared" si="17"/>
        <v>479</v>
      </c>
      <c r="B501" s="41" t="s">
        <v>1522</v>
      </c>
      <c r="C501" s="106" t="s">
        <v>561</v>
      </c>
      <c r="D501" s="232">
        <v>2016.08</v>
      </c>
      <c r="E501" s="164" t="s">
        <v>203</v>
      </c>
      <c r="F501" s="108">
        <v>457</v>
      </c>
      <c r="G501" s="108">
        <v>914</v>
      </c>
      <c r="H501" s="195" t="s">
        <v>4</v>
      </c>
      <c r="I501" s="196" t="s">
        <v>53</v>
      </c>
      <c r="J501" s="45"/>
    </row>
    <row r="502" spans="1:238" ht="33" customHeight="1" x14ac:dyDescent="0.2">
      <c r="A502" s="21">
        <f t="shared" si="17"/>
        <v>480</v>
      </c>
      <c r="B502" s="28" t="s">
        <v>1523</v>
      </c>
      <c r="C502" s="89" t="s">
        <v>561</v>
      </c>
      <c r="D502" s="233">
        <v>2016.08</v>
      </c>
      <c r="E502" s="30" t="s">
        <v>226</v>
      </c>
      <c r="F502" s="31">
        <v>392</v>
      </c>
      <c r="G502" s="31">
        <v>861</v>
      </c>
      <c r="H502" s="32" t="s">
        <v>3</v>
      </c>
      <c r="I502" s="33" t="s">
        <v>53</v>
      </c>
      <c r="J502" s="45"/>
    </row>
    <row r="503" spans="1:238" ht="33" customHeight="1" x14ac:dyDescent="0.2">
      <c r="A503" s="21">
        <f t="shared" si="17"/>
        <v>481</v>
      </c>
      <c r="B503" s="28" t="s">
        <v>1524</v>
      </c>
      <c r="C503" s="89" t="s">
        <v>561</v>
      </c>
      <c r="D503" s="233">
        <v>2016.09</v>
      </c>
      <c r="E503" s="30" t="s">
        <v>150</v>
      </c>
      <c r="F503" s="31">
        <v>173</v>
      </c>
      <c r="G503" s="31">
        <v>390</v>
      </c>
      <c r="H503" s="32" t="s">
        <v>4</v>
      </c>
      <c r="I503" s="33" t="s">
        <v>53</v>
      </c>
      <c r="J503" s="46" t="s">
        <v>1525</v>
      </c>
    </row>
    <row r="504" spans="1:238" ht="33" customHeight="1" x14ac:dyDescent="0.2">
      <c r="A504" s="21">
        <f t="shared" si="17"/>
        <v>482</v>
      </c>
      <c r="B504" s="28" t="s">
        <v>1526</v>
      </c>
      <c r="C504" s="28" t="s">
        <v>18</v>
      </c>
      <c r="D504" s="233" t="s">
        <v>981</v>
      </c>
      <c r="E504" s="30" t="s">
        <v>150</v>
      </c>
      <c r="F504" s="31">
        <v>505</v>
      </c>
      <c r="G504" s="31">
        <v>915</v>
      </c>
      <c r="H504" s="32" t="s">
        <v>4</v>
      </c>
      <c r="I504" s="33" t="s">
        <v>53</v>
      </c>
      <c r="J504" s="46"/>
    </row>
    <row r="505" spans="1:238" ht="33" customHeight="1" x14ac:dyDescent="0.2">
      <c r="A505" s="21">
        <f t="shared" si="17"/>
        <v>483</v>
      </c>
      <c r="B505" s="28" t="s">
        <v>1527</v>
      </c>
      <c r="C505" s="54" t="s">
        <v>18</v>
      </c>
      <c r="D505" s="233" t="s">
        <v>981</v>
      </c>
      <c r="E505" s="30" t="s">
        <v>194</v>
      </c>
      <c r="F505" s="31">
        <v>1236</v>
      </c>
      <c r="G505" s="31">
        <v>2552</v>
      </c>
      <c r="H505" s="32" t="s">
        <v>4</v>
      </c>
      <c r="I505" s="33" t="s">
        <v>53</v>
      </c>
      <c r="J505" s="46"/>
    </row>
    <row r="506" spans="1:238" s="27" customFormat="1" ht="33" customHeight="1" x14ac:dyDescent="0.2">
      <c r="A506" s="21">
        <f t="shared" si="17"/>
        <v>484</v>
      </c>
      <c r="B506" s="28" t="s">
        <v>1528</v>
      </c>
      <c r="C506" s="89" t="s">
        <v>561</v>
      </c>
      <c r="D506" s="233" t="s">
        <v>981</v>
      </c>
      <c r="E506" s="30" t="s">
        <v>166</v>
      </c>
      <c r="F506" s="31">
        <v>191</v>
      </c>
      <c r="G506" s="31">
        <v>446</v>
      </c>
      <c r="H506" s="32" t="s">
        <v>42</v>
      </c>
      <c r="I506" s="33" t="s">
        <v>53</v>
      </c>
      <c r="J506" s="46"/>
      <c r="K506" s="1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</row>
    <row r="507" spans="1:238" s="27" customFormat="1" ht="33" customHeight="1" x14ac:dyDescent="0.2">
      <c r="A507" s="21">
        <f t="shared" si="17"/>
        <v>485</v>
      </c>
      <c r="B507" s="28" t="s">
        <v>1529</v>
      </c>
      <c r="C507" s="48" t="s">
        <v>561</v>
      </c>
      <c r="D507" s="233" t="s">
        <v>981</v>
      </c>
      <c r="E507" s="30" t="s">
        <v>190</v>
      </c>
      <c r="F507" s="31">
        <v>618</v>
      </c>
      <c r="G507" s="31">
        <v>1141</v>
      </c>
      <c r="H507" s="32" t="s">
        <v>4</v>
      </c>
      <c r="I507" s="33" t="s">
        <v>53</v>
      </c>
      <c r="J507" s="46"/>
      <c r="K507" s="1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</row>
    <row r="508" spans="1:238" s="27" customFormat="1" ht="33" customHeight="1" x14ac:dyDescent="0.2">
      <c r="A508" s="21">
        <f t="shared" si="17"/>
        <v>486</v>
      </c>
      <c r="B508" s="28" t="s">
        <v>1530</v>
      </c>
      <c r="C508" s="48" t="s">
        <v>561</v>
      </c>
      <c r="D508" s="233">
        <v>2016.12</v>
      </c>
      <c r="E508" s="30" t="s">
        <v>135</v>
      </c>
      <c r="F508" s="31">
        <v>686</v>
      </c>
      <c r="G508" s="31">
        <v>1551</v>
      </c>
      <c r="H508" s="65" t="s">
        <v>1158</v>
      </c>
      <c r="I508" s="64" t="s">
        <v>53</v>
      </c>
      <c r="J508" s="46"/>
      <c r="K508" s="1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</row>
    <row r="509" spans="1:238" s="27" customFormat="1" ht="33" customHeight="1" x14ac:dyDescent="0.2">
      <c r="A509" s="21">
        <f t="shared" si="17"/>
        <v>487</v>
      </c>
      <c r="B509" s="28" t="s">
        <v>1531</v>
      </c>
      <c r="C509" s="89" t="s">
        <v>561</v>
      </c>
      <c r="D509" s="233">
        <v>2016.12</v>
      </c>
      <c r="E509" s="30" t="s">
        <v>135</v>
      </c>
      <c r="F509" s="31">
        <v>1229</v>
      </c>
      <c r="G509" s="31">
        <v>1954</v>
      </c>
      <c r="H509" s="32" t="s">
        <v>4</v>
      </c>
      <c r="I509" s="64" t="s">
        <v>53</v>
      </c>
      <c r="J509" s="46"/>
      <c r="K509" s="1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</row>
    <row r="510" spans="1:238" s="27" customFormat="1" ht="33" customHeight="1" x14ac:dyDescent="0.2">
      <c r="A510" s="21">
        <f t="shared" si="17"/>
        <v>488</v>
      </c>
      <c r="B510" s="28" t="s">
        <v>1532</v>
      </c>
      <c r="C510" s="89" t="s">
        <v>561</v>
      </c>
      <c r="D510" s="233">
        <v>2017.01</v>
      </c>
      <c r="E510" s="30" t="s">
        <v>147</v>
      </c>
      <c r="F510" s="77">
        <v>212</v>
      </c>
      <c r="G510" s="31">
        <v>520</v>
      </c>
      <c r="H510" s="32" t="s">
        <v>1533</v>
      </c>
      <c r="I510" s="33" t="s">
        <v>1534</v>
      </c>
      <c r="J510" s="46"/>
      <c r="K510" s="1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</row>
    <row r="511" spans="1:238" s="27" customFormat="1" ht="33" customHeight="1" x14ac:dyDescent="0.2">
      <c r="A511" s="21">
        <f t="shared" si="17"/>
        <v>489</v>
      </c>
      <c r="B511" s="28" t="s">
        <v>1535</v>
      </c>
      <c r="C511" s="89" t="s">
        <v>561</v>
      </c>
      <c r="D511" s="233">
        <v>2017.01</v>
      </c>
      <c r="E511" s="30" t="s">
        <v>147</v>
      </c>
      <c r="F511" s="77">
        <v>448</v>
      </c>
      <c r="G511" s="31">
        <v>850</v>
      </c>
      <c r="H511" s="32" t="s">
        <v>4</v>
      </c>
      <c r="I511" s="64" t="s">
        <v>53</v>
      </c>
      <c r="J511" s="46"/>
      <c r="K511" s="1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</row>
    <row r="512" spans="1:238" s="27" customFormat="1" ht="33" customHeight="1" x14ac:dyDescent="0.2">
      <c r="A512" s="21">
        <f t="shared" si="17"/>
        <v>490</v>
      </c>
      <c r="B512" s="28" t="s">
        <v>1536</v>
      </c>
      <c r="C512" s="95" t="s">
        <v>561</v>
      </c>
      <c r="D512" s="233">
        <v>2017.01</v>
      </c>
      <c r="E512" s="30" t="s">
        <v>137</v>
      </c>
      <c r="F512" s="77">
        <v>266</v>
      </c>
      <c r="G512" s="31">
        <v>596</v>
      </c>
      <c r="H512" s="32" t="s">
        <v>4</v>
      </c>
      <c r="I512" s="64" t="s">
        <v>53</v>
      </c>
      <c r="J512" s="46"/>
      <c r="K512" s="1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</row>
    <row r="513" spans="1:238" s="27" customFormat="1" ht="33" customHeight="1" x14ac:dyDescent="0.2">
      <c r="A513" s="21">
        <f t="shared" si="17"/>
        <v>491</v>
      </c>
      <c r="B513" s="28" t="s">
        <v>1537</v>
      </c>
      <c r="C513" s="28" t="s">
        <v>18</v>
      </c>
      <c r="D513" s="233">
        <v>2017.02</v>
      </c>
      <c r="E513" s="30" t="s">
        <v>145</v>
      </c>
      <c r="F513" s="77">
        <v>211</v>
      </c>
      <c r="G513" s="31">
        <v>459</v>
      </c>
      <c r="H513" s="32" t="s">
        <v>4</v>
      </c>
      <c r="I513" s="64" t="s">
        <v>53</v>
      </c>
      <c r="J513" s="46"/>
      <c r="K513" s="1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</row>
    <row r="514" spans="1:238" ht="33" customHeight="1" x14ac:dyDescent="0.2">
      <c r="A514" s="21">
        <f t="shared" si="17"/>
        <v>492</v>
      </c>
      <c r="B514" s="130" t="s">
        <v>1538</v>
      </c>
      <c r="C514" s="95" t="s">
        <v>561</v>
      </c>
      <c r="D514" s="255">
        <v>2017.02</v>
      </c>
      <c r="E514" s="59" t="s">
        <v>152</v>
      </c>
      <c r="F514" s="173">
        <v>309</v>
      </c>
      <c r="G514" s="60">
        <v>627</v>
      </c>
      <c r="H514" s="57" t="s">
        <v>4</v>
      </c>
      <c r="I514" s="175" t="s">
        <v>53</v>
      </c>
      <c r="J514" s="46"/>
    </row>
    <row r="515" spans="1:238" ht="33" customHeight="1" x14ac:dyDescent="0.2">
      <c r="A515" s="21">
        <f t="shared" si="17"/>
        <v>493</v>
      </c>
      <c r="B515" s="54" t="s">
        <v>1539</v>
      </c>
      <c r="C515" s="48" t="s">
        <v>561</v>
      </c>
      <c r="D515" s="224">
        <v>2017.02</v>
      </c>
      <c r="E515" s="55" t="s">
        <v>146</v>
      </c>
      <c r="F515" s="71">
        <v>774</v>
      </c>
      <c r="G515" s="56">
        <v>1116</v>
      </c>
      <c r="H515" s="57" t="s">
        <v>4</v>
      </c>
      <c r="I515" s="70" t="s">
        <v>1540</v>
      </c>
      <c r="J515" s="46" t="s">
        <v>1159</v>
      </c>
    </row>
    <row r="516" spans="1:238" ht="33" customHeight="1" x14ac:dyDescent="0.2">
      <c r="A516" s="21">
        <f t="shared" si="17"/>
        <v>494</v>
      </c>
      <c r="B516" s="54" t="s">
        <v>1541</v>
      </c>
      <c r="C516" s="23" t="s">
        <v>561</v>
      </c>
      <c r="D516" s="224">
        <v>2017.02</v>
      </c>
      <c r="E516" s="55" t="s">
        <v>154</v>
      </c>
      <c r="F516" s="67">
        <v>326</v>
      </c>
      <c r="G516" s="56">
        <v>674</v>
      </c>
      <c r="H516" s="57" t="s">
        <v>4</v>
      </c>
      <c r="I516" s="70" t="s">
        <v>53</v>
      </c>
      <c r="J516" s="46"/>
    </row>
    <row r="517" spans="1:238" ht="33" customHeight="1" x14ac:dyDescent="0.2">
      <c r="A517" s="21">
        <f t="shared" si="17"/>
        <v>495</v>
      </c>
      <c r="B517" s="54" t="s">
        <v>1542</v>
      </c>
      <c r="C517" s="28" t="s">
        <v>18</v>
      </c>
      <c r="D517" s="224">
        <v>2017.03</v>
      </c>
      <c r="E517" s="55" t="s">
        <v>87</v>
      </c>
      <c r="F517" s="56">
        <v>348</v>
      </c>
      <c r="G517" s="56">
        <v>843</v>
      </c>
      <c r="H517" s="57" t="s">
        <v>4</v>
      </c>
      <c r="I517" s="70" t="s">
        <v>53</v>
      </c>
      <c r="J517" s="46"/>
    </row>
    <row r="518" spans="1:238" ht="33" customHeight="1" x14ac:dyDescent="0.2">
      <c r="A518" s="21">
        <f t="shared" si="17"/>
        <v>496</v>
      </c>
      <c r="B518" s="78" t="s">
        <v>1543</v>
      </c>
      <c r="C518" s="28" t="s">
        <v>18</v>
      </c>
      <c r="D518" s="224">
        <v>2017.07</v>
      </c>
      <c r="E518" s="55" t="s">
        <v>101</v>
      </c>
      <c r="F518" s="56">
        <v>989</v>
      </c>
      <c r="G518" s="56">
        <v>2213</v>
      </c>
      <c r="H518" s="57" t="s">
        <v>4</v>
      </c>
      <c r="I518" s="58" t="s">
        <v>53</v>
      </c>
      <c r="J518" s="46"/>
    </row>
    <row r="519" spans="1:238" ht="33" customHeight="1" x14ac:dyDescent="0.2">
      <c r="A519" s="21">
        <f t="shared" si="17"/>
        <v>497</v>
      </c>
      <c r="B519" s="54" t="s">
        <v>1544</v>
      </c>
      <c r="C519" s="54" t="s">
        <v>18</v>
      </c>
      <c r="D519" s="224">
        <v>2017.07</v>
      </c>
      <c r="E519" s="55" t="s">
        <v>89</v>
      </c>
      <c r="F519" s="56">
        <v>387</v>
      </c>
      <c r="G519" s="56">
        <v>814</v>
      </c>
      <c r="H519" s="57" t="s">
        <v>2</v>
      </c>
      <c r="I519" s="58" t="s">
        <v>53</v>
      </c>
      <c r="J519" s="46"/>
    </row>
    <row r="520" spans="1:238" ht="33" customHeight="1" x14ac:dyDescent="0.2">
      <c r="A520" s="21">
        <f t="shared" si="17"/>
        <v>498</v>
      </c>
      <c r="B520" s="78" t="s">
        <v>1545</v>
      </c>
      <c r="C520" s="89" t="s">
        <v>561</v>
      </c>
      <c r="D520" s="224">
        <v>2017.07</v>
      </c>
      <c r="E520" s="55" t="s">
        <v>98</v>
      </c>
      <c r="F520" s="56">
        <v>1254</v>
      </c>
      <c r="G520" s="56">
        <v>1784</v>
      </c>
      <c r="H520" s="57" t="s">
        <v>861</v>
      </c>
      <c r="I520" s="58" t="s">
        <v>53</v>
      </c>
      <c r="J520" s="46"/>
    </row>
    <row r="521" spans="1:238" ht="33" customHeight="1" x14ac:dyDescent="0.2">
      <c r="A521" s="21">
        <f t="shared" si="17"/>
        <v>499</v>
      </c>
      <c r="B521" s="78" t="s">
        <v>1546</v>
      </c>
      <c r="C521" s="54" t="s">
        <v>18</v>
      </c>
      <c r="D521" s="224">
        <v>2017.08</v>
      </c>
      <c r="E521" s="55" t="s">
        <v>86</v>
      </c>
      <c r="F521" s="56">
        <v>910</v>
      </c>
      <c r="G521" s="56">
        <v>2237</v>
      </c>
      <c r="H521" s="57" t="s">
        <v>2</v>
      </c>
      <c r="I521" s="58" t="s">
        <v>53</v>
      </c>
      <c r="J521" s="46" t="s">
        <v>1159</v>
      </c>
    </row>
    <row r="522" spans="1:238" ht="33" customHeight="1" x14ac:dyDescent="0.2">
      <c r="A522" s="21">
        <f t="shared" si="17"/>
        <v>500</v>
      </c>
      <c r="B522" s="78" t="s">
        <v>1547</v>
      </c>
      <c r="C522" s="54" t="s">
        <v>18</v>
      </c>
      <c r="D522" s="224">
        <v>2017.08</v>
      </c>
      <c r="E522" s="55" t="s">
        <v>85</v>
      </c>
      <c r="F522" s="56">
        <v>897</v>
      </c>
      <c r="G522" s="56">
        <v>2263</v>
      </c>
      <c r="H522" s="57" t="s">
        <v>4</v>
      </c>
      <c r="I522" s="58" t="s">
        <v>53</v>
      </c>
      <c r="J522" s="46"/>
    </row>
    <row r="523" spans="1:238" ht="33" customHeight="1" x14ac:dyDescent="0.2">
      <c r="A523" s="21">
        <f t="shared" si="17"/>
        <v>501</v>
      </c>
      <c r="B523" s="78" t="s">
        <v>1548</v>
      </c>
      <c r="C523" s="89" t="s">
        <v>561</v>
      </c>
      <c r="D523" s="224">
        <v>2017.08</v>
      </c>
      <c r="E523" s="55" t="s">
        <v>87</v>
      </c>
      <c r="F523" s="56">
        <v>325</v>
      </c>
      <c r="G523" s="56">
        <v>671</v>
      </c>
      <c r="H523" s="57" t="s">
        <v>4</v>
      </c>
      <c r="I523" s="58" t="s">
        <v>1169</v>
      </c>
      <c r="J523" s="46"/>
    </row>
    <row r="524" spans="1:238" ht="33" customHeight="1" x14ac:dyDescent="0.2">
      <c r="A524" s="21">
        <f t="shared" ref="A524:A578" si="18">ROW()-22</f>
        <v>502</v>
      </c>
      <c r="B524" s="165" t="s">
        <v>1549</v>
      </c>
      <c r="C524" s="89" t="s">
        <v>561</v>
      </c>
      <c r="D524" s="255">
        <v>2017.08</v>
      </c>
      <c r="E524" s="59" t="s">
        <v>85</v>
      </c>
      <c r="F524" s="60">
        <v>897</v>
      </c>
      <c r="G524" s="60">
        <v>2263</v>
      </c>
      <c r="H524" s="57" t="s">
        <v>4</v>
      </c>
      <c r="I524" s="140" t="s">
        <v>53</v>
      </c>
      <c r="J524" s="46"/>
    </row>
    <row r="525" spans="1:238" ht="33" customHeight="1" x14ac:dyDescent="0.2">
      <c r="A525" s="21">
        <f t="shared" si="18"/>
        <v>503</v>
      </c>
      <c r="B525" s="78" t="s">
        <v>1550</v>
      </c>
      <c r="C525" s="89" t="s">
        <v>561</v>
      </c>
      <c r="D525" s="224">
        <v>2017.08</v>
      </c>
      <c r="E525" s="55" t="s">
        <v>81</v>
      </c>
      <c r="F525" s="56">
        <v>189</v>
      </c>
      <c r="G525" s="56">
        <v>427</v>
      </c>
      <c r="H525" s="57" t="s">
        <v>4</v>
      </c>
      <c r="I525" s="58" t="s">
        <v>53</v>
      </c>
      <c r="J525" s="46"/>
    </row>
    <row r="526" spans="1:238" ht="33" customHeight="1" x14ac:dyDescent="0.2">
      <c r="A526" s="21">
        <f t="shared" si="18"/>
        <v>504</v>
      </c>
      <c r="B526" s="78" t="s">
        <v>1551</v>
      </c>
      <c r="C526" s="54" t="s">
        <v>18</v>
      </c>
      <c r="D526" s="224">
        <v>2017.09</v>
      </c>
      <c r="E526" s="55" t="s">
        <v>1552</v>
      </c>
      <c r="F526" s="56">
        <v>429</v>
      </c>
      <c r="G526" s="56">
        <v>947</v>
      </c>
      <c r="H526" s="57" t="s">
        <v>506</v>
      </c>
      <c r="I526" s="58" t="s">
        <v>53</v>
      </c>
      <c r="J526" s="46" t="s">
        <v>1553</v>
      </c>
    </row>
    <row r="527" spans="1:238" ht="33" customHeight="1" x14ac:dyDescent="0.2">
      <c r="A527" s="21">
        <f t="shared" si="18"/>
        <v>505</v>
      </c>
      <c r="B527" s="78" t="s">
        <v>1554</v>
      </c>
      <c r="C527" s="28" t="s">
        <v>18</v>
      </c>
      <c r="D527" s="224">
        <v>2017.09</v>
      </c>
      <c r="E527" s="55" t="s">
        <v>1555</v>
      </c>
      <c r="F527" s="56">
        <v>1606</v>
      </c>
      <c r="G527" s="56">
        <v>4036</v>
      </c>
      <c r="H527" s="57" t="s">
        <v>43</v>
      </c>
      <c r="I527" s="58" t="s">
        <v>53</v>
      </c>
      <c r="J527" s="46"/>
    </row>
    <row r="528" spans="1:238" ht="33" customHeight="1" x14ac:dyDescent="0.2">
      <c r="A528" s="21">
        <f t="shared" si="18"/>
        <v>506</v>
      </c>
      <c r="B528" s="78" t="s">
        <v>1556</v>
      </c>
      <c r="C528" s="54" t="s">
        <v>18</v>
      </c>
      <c r="D528" s="224" t="s">
        <v>1557</v>
      </c>
      <c r="E528" s="55" t="s">
        <v>510</v>
      </c>
      <c r="F528" s="56">
        <v>400</v>
      </c>
      <c r="G528" s="256">
        <v>1069</v>
      </c>
      <c r="H528" s="57" t="s">
        <v>2</v>
      </c>
      <c r="I528" s="58" t="s">
        <v>53</v>
      </c>
      <c r="J528" s="46"/>
    </row>
    <row r="529" spans="1:10" ht="33" customHeight="1" x14ac:dyDescent="0.2">
      <c r="A529" s="21">
        <f t="shared" si="18"/>
        <v>507</v>
      </c>
      <c r="B529" s="78" t="s">
        <v>1558</v>
      </c>
      <c r="C529" s="54" t="s">
        <v>18</v>
      </c>
      <c r="D529" s="224" t="s">
        <v>1559</v>
      </c>
      <c r="E529" s="55" t="s">
        <v>121</v>
      </c>
      <c r="F529" s="56">
        <v>400</v>
      </c>
      <c r="G529" s="56">
        <v>1412</v>
      </c>
      <c r="H529" s="57" t="s">
        <v>4</v>
      </c>
      <c r="I529" s="58" t="s">
        <v>53</v>
      </c>
      <c r="J529" s="46"/>
    </row>
    <row r="530" spans="1:10" ht="33" customHeight="1" x14ac:dyDescent="0.2">
      <c r="A530" s="21">
        <f t="shared" si="18"/>
        <v>508</v>
      </c>
      <c r="B530" s="78" t="s">
        <v>1560</v>
      </c>
      <c r="C530" s="28" t="s">
        <v>18</v>
      </c>
      <c r="D530" s="224">
        <v>2017.11</v>
      </c>
      <c r="E530" s="55" t="s">
        <v>511</v>
      </c>
      <c r="F530" s="56">
        <v>1106</v>
      </c>
      <c r="G530" s="56">
        <v>1257</v>
      </c>
      <c r="H530" s="57" t="s">
        <v>42</v>
      </c>
      <c r="I530" s="58" t="s">
        <v>53</v>
      </c>
      <c r="J530" s="46"/>
    </row>
    <row r="531" spans="1:10" ht="33" customHeight="1" x14ac:dyDescent="0.2">
      <c r="A531" s="21">
        <f t="shared" si="18"/>
        <v>509</v>
      </c>
      <c r="B531" s="78" t="s">
        <v>1561</v>
      </c>
      <c r="C531" s="28" t="s">
        <v>18</v>
      </c>
      <c r="D531" s="224">
        <v>2017.11</v>
      </c>
      <c r="E531" s="55" t="s">
        <v>401</v>
      </c>
      <c r="F531" s="56">
        <v>204</v>
      </c>
      <c r="G531" s="56">
        <v>519</v>
      </c>
      <c r="H531" s="57" t="s">
        <v>3</v>
      </c>
      <c r="I531" s="58" t="s">
        <v>53</v>
      </c>
      <c r="J531" s="46"/>
    </row>
    <row r="532" spans="1:10" ht="33" customHeight="1" x14ac:dyDescent="0.2">
      <c r="A532" s="21">
        <f t="shared" si="18"/>
        <v>510</v>
      </c>
      <c r="B532" s="78" t="s">
        <v>1562</v>
      </c>
      <c r="C532" s="28" t="s">
        <v>18</v>
      </c>
      <c r="D532" s="224">
        <v>2017.12</v>
      </c>
      <c r="E532" s="81" t="s">
        <v>1563</v>
      </c>
      <c r="F532" s="56">
        <v>516</v>
      </c>
      <c r="G532" s="56">
        <v>1104</v>
      </c>
      <c r="H532" s="57" t="s">
        <v>1564</v>
      </c>
      <c r="I532" s="58" t="s">
        <v>53</v>
      </c>
      <c r="J532" s="46"/>
    </row>
    <row r="533" spans="1:10" ht="33" customHeight="1" x14ac:dyDescent="0.2">
      <c r="A533" s="21">
        <f t="shared" si="18"/>
        <v>511</v>
      </c>
      <c r="B533" s="78" t="s">
        <v>1565</v>
      </c>
      <c r="C533" s="54" t="s">
        <v>18</v>
      </c>
      <c r="D533" s="224">
        <v>2017.12</v>
      </c>
      <c r="E533" s="81" t="s">
        <v>103</v>
      </c>
      <c r="F533" s="56">
        <v>1898</v>
      </c>
      <c r="G533" s="56">
        <v>4066</v>
      </c>
      <c r="H533" s="57" t="s">
        <v>861</v>
      </c>
      <c r="I533" s="58" t="s">
        <v>53</v>
      </c>
      <c r="J533" s="46" t="s">
        <v>1566</v>
      </c>
    </row>
    <row r="534" spans="1:10" ht="33" customHeight="1" x14ac:dyDescent="0.2">
      <c r="A534" s="21">
        <f t="shared" si="18"/>
        <v>512</v>
      </c>
      <c r="B534" s="78" t="s">
        <v>1567</v>
      </c>
      <c r="C534" s="89" t="s">
        <v>561</v>
      </c>
      <c r="D534" s="224">
        <v>2017.12</v>
      </c>
      <c r="E534" s="81" t="s">
        <v>398</v>
      </c>
      <c r="F534" s="56">
        <v>816</v>
      </c>
      <c r="G534" s="56">
        <v>1712</v>
      </c>
      <c r="H534" s="57" t="s">
        <v>4</v>
      </c>
      <c r="I534" s="58" t="s">
        <v>53</v>
      </c>
      <c r="J534" s="46"/>
    </row>
    <row r="535" spans="1:10" ht="33" customHeight="1" x14ac:dyDescent="0.2">
      <c r="A535" s="21">
        <f t="shared" si="18"/>
        <v>513</v>
      </c>
      <c r="B535" s="78" t="s">
        <v>1568</v>
      </c>
      <c r="C535" s="54" t="s">
        <v>18</v>
      </c>
      <c r="D535" s="224">
        <v>2018.01</v>
      </c>
      <c r="E535" s="55" t="s">
        <v>1569</v>
      </c>
      <c r="F535" s="56">
        <v>200</v>
      </c>
      <c r="G535" s="56">
        <v>289</v>
      </c>
      <c r="H535" s="57" t="s">
        <v>4</v>
      </c>
      <c r="I535" s="58" t="s">
        <v>53</v>
      </c>
      <c r="J535" s="46"/>
    </row>
    <row r="536" spans="1:10" ht="33" customHeight="1" x14ac:dyDescent="0.2">
      <c r="A536" s="21">
        <f t="shared" si="18"/>
        <v>514</v>
      </c>
      <c r="B536" s="54" t="s">
        <v>1570</v>
      </c>
      <c r="C536" s="54" t="s">
        <v>18</v>
      </c>
      <c r="D536" s="224">
        <v>2018.01</v>
      </c>
      <c r="E536" s="55" t="s">
        <v>1571</v>
      </c>
      <c r="F536" s="74">
        <v>201</v>
      </c>
      <c r="G536" s="56">
        <v>427</v>
      </c>
      <c r="H536" s="75" t="s">
        <v>4</v>
      </c>
      <c r="I536" s="58" t="s">
        <v>53</v>
      </c>
      <c r="J536" s="46"/>
    </row>
    <row r="537" spans="1:10" ht="33" customHeight="1" x14ac:dyDescent="0.2">
      <c r="A537" s="21">
        <f t="shared" si="18"/>
        <v>515</v>
      </c>
      <c r="B537" s="130" t="s">
        <v>1572</v>
      </c>
      <c r="C537" s="28" t="s">
        <v>18</v>
      </c>
      <c r="D537" s="255">
        <v>2018.03</v>
      </c>
      <c r="E537" s="59" t="s">
        <v>86</v>
      </c>
      <c r="F537" s="56">
        <v>893</v>
      </c>
      <c r="G537" s="60">
        <v>1559</v>
      </c>
      <c r="H537" s="57" t="s">
        <v>2</v>
      </c>
      <c r="I537" s="140" t="s">
        <v>1573</v>
      </c>
      <c r="J537" s="46"/>
    </row>
    <row r="538" spans="1:10" ht="33" customHeight="1" x14ac:dyDescent="0.2">
      <c r="A538" s="21">
        <f t="shared" si="18"/>
        <v>516</v>
      </c>
      <c r="B538" s="78" t="s">
        <v>1574</v>
      </c>
      <c r="C538" s="23" t="s">
        <v>561</v>
      </c>
      <c r="D538" s="224">
        <v>2018.04</v>
      </c>
      <c r="E538" s="81" t="s">
        <v>510</v>
      </c>
      <c r="F538" s="56">
        <v>669</v>
      </c>
      <c r="G538" s="56">
        <v>1549</v>
      </c>
      <c r="H538" s="57" t="s">
        <v>4</v>
      </c>
      <c r="I538" s="58" t="s">
        <v>1573</v>
      </c>
      <c r="J538" s="46"/>
    </row>
    <row r="539" spans="1:10" ht="33" customHeight="1" x14ac:dyDescent="0.2">
      <c r="A539" s="21">
        <f t="shared" si="18"/>
        <v>517</v>
      </c>
      <c r="B539" s="78" t="s">
        <v>1575</v>
      </c>
      <c r="C539" s="23" t="s">
        <v>561</v>
      </c>
      <c r="D539" s="224">
        <v>2018.05</v>
      </c>
      <c r="E539" s="55" t="s">
        <v>121</v>
      </c>
      <c r="F539" s="56">
        <v>9463</v>
      </c>
      <c r="G539" s="56">
        <v>19629</v>
      </c>
      <c r="H539" s="57" t="s">
        <v>4</v>
      </c>
      <c r="I539" s="58" t="s">
        <v>1010</v>
      </c>
      <c r="J539" s="46"/>
    </row>
    <row r="540" spans="1:10" ht="33" customHeight="1" x14ac:dyDescent="0.2">
      <c r="A540" s="21">
        <f t="shared" si="18"/>
        <v>518</v>
      </c>
      <c r="B540" s="54" t="s">
        <v>1576</v>
      </c>
      <c r="C540" s="54" t="s">
        <v>18</v>
      </c>
      <c r="D540" s="224">
        <v>2018.06</v>
      </c>
      <c r="E540" s="55" t="s">
        <v>1577</v>
      </c>
      <c r="F540" s="56">
        <v>960</v>
      </c>
      <c r="G540" s="56">
        <v>1725</v>
      </c>
      <c r="H540" s="57" t="s">
        <v>4</v>
      </c>
      <c r="I540" s="58" t="s">
        <v>1010</v>
      </c>
      <c r="J540" s="46"/>
    </row>
    <row r="541" spans="1:10" ht="33" customHeight="1" x14ac:dyDescent="0.2">
      <c r="A541" s="21">
        <f t="shared" si="18"/>
        <v>519</v>
      </c>
      <c r="B541" s="83" t="s">
        <v>1578</v>
      </c>
      <c r="C541" s="89" t="s">
        <v>561</v>
      </c>
      <c r="D541" s="257">
        <v>2018.07</v>
      </c>
      <c r="E541" s="84" t="s">
        <v>1579</v>
      </c>
      <c r="F541" s="85">
        <v>1584</v>
      </c>
      <c r="G541" s="85">
        <v>3562</v>
      </c>
      <c r="H541" s="86" t="s">
        <v>861</v>
      </c>
      <c r="I541" s="87" t="s">
        <v>1573</v>
      </c>
      <c r="J541" s="72"/>
    </row>
    <row r="542" spans="1:10" ht="33" customHeight="1" x14ac:dyDescent="0.2">
      <c r="A542" s="21">
        <f t="shared" si="18"/>
        <v>520</v>
      </c>
      <c r="B542" s="83" t="s">
        <v>1580</v>
      </c>
      <c r="C542" s="95" t="s">
        <v>561</v>
      </c>
      <c r="D542" s="257">
        <v>2018.07</v>
      </c>
      <c r="E542" s="84" t="s">
        <v>1581</v>
      </c>
      <c r="F542" s="85">
        <v>3299</v>
      </c>
      <c r="G542" s="85">
        <v>7688</v>
      </c>
      <c r="H542" s="86" t="s">
        <v>3</v>
      </c>
      <c r="I542" s="87" t="s">
        <v>1582</v>
      </c>
      <c r="J542" s="72"/>
    </row>
    <row r="543" spans="1:10" ht="33" customHeight="1" x14ac:dyDescent="0.2">
      <c r="A543" s="21">
        <f t="shared" si="18"/>
        <v>521</v>
      </c>
      <c r="B543" s="54" t="s">
        <v>1583</v>
      </c>
      <c r="C543" s="66" t="s">
        <v>18</v>
      </c>
      <c r="D543" s="224">
        <v>2018.09</v>
      </c>
      <c r="E543" s="55" t="s">
        <v>560</v>
      </c>
      <c r="F543" s="93">
        <v>772</v>
      </c>
      <c r="G543" s="93">
        <v>1769</v>
      </c>
      <c r="H543" s="57" t="s">
        <v>43</v>
      </c>
      <c r="I543" s="94" t="s">
        <v>53</v>
      </c>
      <c r="J543" s="46"/>
    </row>
    <row r="544" spans="1:10" ht="33" customHeight="1" x14ac:dyDescent="0.2">
      <c r="A544" s="21">
        <f t="shared" si="18"/>
        <v>522</v>
      </c>
      <c r="B544" s="54" t="s">
        <v>1584</v>
      </c>
      <c r="C544" s="61" t="s">
        <v>18</v>
      </c>
      <c r="D544" s="224">
        <v>2018.09</v>
      </c>
      <c r="E544" s="55" t="s">
        <v>1585</v>
      </c>
      <c r="F544" s="93">
        <v>593</v>
      </c>
      <c r="G544" s="93">
        <v>1264</v>
      </c>
      <c r="H544" s="57" t="s">
        <v>42</v>
      </c>
      <c r="I544" s="94" t="s">
        <v>53</v>
      </c>
      <c r="J544" s="46" t="s">
        <v>1586</v>
      </c>
    </row>
    <row r="545" spans="1:10" ht="33" customHeight="1" x14ac:dyDescent="0.2">
      <c r="A545" s="21">
        <f t="shared" si="18"/>
        <v>523</v>
      </c>
      <c r="B545" s="78" t="s">
        <v>1587</v>
      </c>
      <c r="C545" s="61" t="s">
        <v>18</v>
      </c>
      <c r="D545" s="224">
        <v>2018.09</v>
      </c>
      <c r="E545" s="55" t="s">
        <v>1588</v>
      </c>
      <c r="F545" s="93">
        <v>766</v>
      </c>
      <c r="G545" s="93">
        <v>1566</v>
      </c>
      <c r="H545" s="86" t="s">
        <v>4</v>
      </c>
      <c r="I545" s="94" t="s">
        <v>53</v>
      </c>
      <c r="J545" s="46"/>
    </row>
    <row r="546" spans="1:10" ht="33" customHeight="1" x14ac:dyDescent="0.2">
      <c r="A546" s="21">
        <f t="shared" si="18"/>
        <v>524</v>
      </c>
      <c r="B546" s="78" t="s">
        <v>1589</v>
      </c>
      <c r="C546" s="89" t="s">
        <v>561</v>
      </c>
      <c r="D546" s="224">
        <v>2018.09</v>
      </c>
      <c r="E546" s="96" t="s">
        <v>1590</v>
      </c>
      <c r="F546" s="97">
        <v>1281</v>
      </c>
      <c r="G546" s="93">
        <v>2895</v>
      </c>
      <c r="H546" s="86" t="s">
        <v>4</v>
      </c>
      <c r="I546" s="94" t="s">
        <v>53</v>
      </c>
      <c r="J546" s="46"/>
    </row>
    <row r="547" spans="1:10" ht="33" customHeight="1" x14ac:dyDescent="0.2">
      <c r="A547" s="21">
        <f t="shared" si="18"/>
        <v>525</v>
      </c>
      <c r="B547" s="78" t="s">
        <v>1591</v>
      </c>
      <c r="C547" s="95" t="s">
        <v>561</v>
      </c>
      <c r="D547" s="224" t="s">
        <v>562</v>
      </c>
      <c r="E547" s="81" t="s">
        <v>1592</v>
      </c>
      <c r="F547" s="56">
        <v>231</v>
      </c>
      <c r="G547" s="56">
        <v>790</v>
      </c>
      <c r="H547" s="57" t="s">
        <v>1186</v>
      </c>
      <c r="I547" s="58" t="s">
        <v>1593</v>
      </c>
      <c r="J547" s="46"/>
    </row>
    <row r="548" spans="1:10" ht="33" customHeight="1" x14ac:dyDescent="0.2">
      <c r="A548" s="21">
        <f t="shared" si="18"/>
        <v>526</v>
      </c>
      <c r="B548" s="165" t="s">
        <v>1594</v>
      </c>
      <c r="C548" s="89" t="s">
        <v>561</v>
      </c>
      <c r="D548" s="255">
        <v>2018.11</v>
      </c>
      <c r="E548" s="59" t="s">
        <v>1595</v>
      </c>
      <c r="F548" s="258">
        <v>578</v>
      </c>
      <c r="G548" s="258">
        <v>1089</v>
      </c>
      <c r="H548" s="141" t="s">
        <v>4</v>
      </c>
      <c r="I548" s="259" t="s">
        <v>1582</v>
      </c>
      <c r="J548" s="46"/>
    </row>
    <row r="549" spans="1:10" ht="33" customHeight="1" x14ac:dyDescent="0.2">
      <c r="A549" s="21">
        <f t="shared" si="18"/>
        <v>527</v>
      </c>
      <c r="B549" s="54" t="s">
        <v>1596</v>
      </c>
      <c r="C549" s="48" t="s">
        <v>561</v>
      </c>
      <c r="D549" s="224">
        <v>2018.11</v>
      </c>
      <c r="E549" s="55" t="s">
        <v>1595</v>
      </c>
      <c r="F549" s="93">
        <v>275</v>
      </c>
      <c r="G549" s="93">
        <v>559</v>
      </c>
      <c r="H549" s="86" t="s">
        <v>4</v>
      </c>
      <c r="I549" s="94" t="s">
        <v>1593</v>
      </c>
      <c r="J549" s="46"/>
    </row>
    <row r="550" spans="1:10" ht="33" customHeight="1" x14ac:dyDescent="0.2">
      <c r="A550" s="21">
        <f t="shared" si="18"/>
        <v>528</v>
      </c>
      <c r="B550" s="54" t="s">
        <v>1597</v>
      </c>
      <c r="C550" s="48" t="s">
        <v>561</v>
      </c>
      <c r="D550" s="224">
        <v>2018.11</v>
      </c>
      <c r="E550" s="55" t="s">
        <v>1598</v>
      </c>
      <c r="F550" s="93">
        <v>1058</v>
      </c>
      <c r="G550" s="93">
        <v>1538</v>
      </c>
      <c r="H550" s="86" t="s">
        <v>4</v>
      </c>
      <c r="I550" s="94" t="s">
        <v>1593</v>
      </c>
      <c r="J550" s="46" t="s">
        <v>1599</v>
      </c>
    </row>
    <row r="551" spans="1:10" ht="33" customHeight="1" x14ac:dyDescent="0.2">
      <c r="A551" s="21">
        <f t="shared" si="18"/>
        <v>529</v>
      </c>
      <c r="B551" s="78" t="s">
        <v>1600</v>
      </c>
      <c r="C551" s="89" t="s">
        <v>561</v>
      </c>
      <c r="D551" s="224">
        <v>2018.11</v>
      </c>
      <c r="E551" s="96" t="s">
        <v>1601</v>
      </c>
      <c r="F551" s="97">
        <v>237</v>
      </c>
      <c r="G551" s="93">
        <v>622</v>
      </c>
      <c r="H551" s="57" t="s">
        <v>1186</v>
      </c>
      <c r="I551" s="94" t="s">
        <v>1593</v>
      </c>
      <c r="J551" s="46"/>
    </row>
    <row r="552" spans="1:10" ht="33" customHeight="1" x14ac:dyDescent="0.2">
      <c r="A552" s="21">
        <f t="shared" si="18"/>
        <v>530</v>
      </c>
      <c r="B552" s="54" t="s">
        <v>1602</v>
      </c>
      <c r="C552" s="89" t="s">
        <v>18</v>
      </c>
      <c r="D552" s="224">
        <v>2018.12</v>
      </c>
      <c r="E552" s="96" t="s">
        <v>567</v>
      </c>
      <c r="F552" s="56">
        <v>20</v>
      </c>
      <c r="G552" s="56">
        <v>20</v>
      </c>
      <c r="H552" s="86" t="s">
        <v>4</v>
      </c>
      <c r="I552" s="94" t="s">
        <v>35</v>
      </c>
    </row>
    <row r="553" spans="1:10" ht="33" customHeight="1" x14ac:dyDescent="0.2">
      <c r="A553" s="21">
        <f t="shared" si="18"/>
        <v>531</v>
      </c>
      <c r="B553" s="54" t="s">
        <v>1603</v>
      </c>
      <c r="C553" s="89" t="s">
        <v>18</v>
      </c>
      <c r="D553" s="224">
        <v>2018.12</v>
      </c>
      <c r="E553" s="96" t="s">
        <v>567</v>
      </c>
      <c r="F553" s="56">
        <v>431</v>
      </c>
      <c r="G553" s="56">
        <v>853</v>
      </c>
      <c r="H553" s="86" t="s">
        <v>4</v>
      </c>
      <c r="I553" s="94" t="s">
        <v>35</v>
      </c>
    </row>
    <row r="554" spans="1:10" ht="33" customHeight="1" x14ac:dyDescent="0.2">
      <c r="A554" s="21">
        <f t="shared" si="18"/>
        <v>532</v>
      </c>
      <c r="B554" s="54" t="s">
        <v>576</v>
      </c>
      <c r="C554" s="95" t="s">
        <v>18</v>
      </c>
      <c r="D554" s="224">
        <v>2018.12</v>
      </c>
      <c r="E554" s="88" t="s">
        <v>85</v>
      </c>
      <c r="F554" s="56">
        <v>364</v>
      </c>
      <c r="G554" s="56">
        <v>670</v>
      </c>
      <c r="H554" s="98" t="s">
        <v>941</v>
      </c>
      <c r="I554" s="94" t="s">
        <v>35</v>
      </c>
    </row>
    <row r="555" spans="1:10" ht="33" customHeight="1" x14ac:dyDescent="0.2">
      <c r="A555" s="21">
        <f t="shared" si="18"/>
        <v>533</v>
      </c>
      <c r="B555" s="54" t="s">
        <v>1604</v>
      </c>
      <c r="C555" s="89" t="s">
        <v>561</v>
      </c>
      <c r="D555" s="224">
        <v>2018.12</v>
      </c>
      <c r="E555" s="96" t="s">
        <v>582</v>
      </c>
      <c r="F555" s="56">
        <v>2023</v>
      </c>
      <c r="G555" s="56">
        <v>4537</v>
      </c>
      <c r="H555" s="98" t="s">
        <v>941</v>
      </c>
      <c r="I555" s="94" t="s">
        <v>35</v>
      </c>
    </row>
    <row r="556" spans="1:10" ht="33" customHeight="1" x14ac:dyDescent="0.2">
      <c r="A556" s="21">
        <f t="shared" si="18"/>
        <v>534</v>
      </c>
      <c r="B556" s="54" t="s">
        <v>1604</v>
      </c>
      <c r="C556" s="95" t="s">
        <v>561</v>
      </c>
      <c r="D556" s="224">
        <v>2018.12</v>
      </c>
      <c r="E556" s="96" t="s">
        <v>582</v>
      </c>
      <c r="F556" s="56">
        <v>91</v>
      </c>
      <c r="G556" s="56">
        <v>399</v>
      </c>
      <c r="H556" s="98" t="s">
        <v>941</v>
      </c>
      <c r="I556" s="94" t="s">
        <v>35</v>
      </c>
    </row>
    <row r="557" spans="1:10" ht="33" customHeight="1" x14ac:dyDescent="0.2">
      <c r="A557" s="21">
        <f t="shared" si="18"/>
        <v>535</v>
      </c>
      <c r="B557" s="54" t="s">
        <v>573</v>
      </c>
      <c r="C557" s="95" t="s">
        <v>561</v>
      </c>
      <c r="D557" s="224">
        <v>2018.12</v>
      </c>
      <c r="E557" s="96" t="s">
        <v>216</v>
      </c>
      <c r="F557" s="56">
        <v>677</v>
      </c>
      <c r="G557" s="56">
        <v>1445</v>
      </c>
      <c r="H557" s="98" t="s">
        <v>960</v>
      </c>
      <c r="I557" s="94" t="s">
        <v>35</v>
      </c>
    </row>
    <row r="558" spans="1:10" ht="33" customHeight="1" x14ac:dyDescent="0.2">
      <c r="A558" s="21">
        <f t="shared" si="18"/>
        <v>536</v>
      </c>
      <c r="B558" s="47" t="s">
        <v>585</v>
      </c>
      <c r="C558" s="23" t="s">
        <v>18</v>
      </c>
      <c r="D558" s="260">
        <v>2019.01</v>
      </c>
      <c r="E558" s="48" t="s">
        <v>586</v>
      </c>
      <c r="F558" s="176">
        <v>1555</v>
      </c>
      <c r="G558" s="176">
        <v>2880</v>
      </c>
      <c r="H558" s="86" t="s">
        <v>4</v>
      </c>
      <c r="I558" s="178" t="s">
        <v>35</v>
      </c>
      <c r="J558" s="46"/>
    </row>
    <row r="559" spans="1:10" ht="33" customHeight="1" x14ac:dyDescent="0.2">
      <c r="A559" s="21">
        <f t="shared" si="18"/>
        <v>537</v>
      </c>
      <c r="B559" s="47" t="s">
        <v>1605</v>
      </c>
      <c r="C559" s="23" t="s">
        <v>18</v>
      </c>
      <c r="D559" s="260">
        <v>2019.02</v>
      </c>
      <c r="E559" s="47" t="s">
        <v>1606</v>
      </c>
      <c r="F559" s="182">
        <v>191</v>
      </c>
      <c r="G559" s="182">
        <v>448</v>
      </c>
      <c r="H559" s="183" t="s">
        <v>1182</v>
      </c>
      <c r="I559" s="184" t="s">
        <v>35</v>
      </c>
    </row>
    <row r="560" spans="1:10" ht="33" customHeight="1" x14ac:dyDescent="0.2">
      <c r="A560" s="21">
        <f t="shared" si="18"/>
        <v>538</v>
      </c>
      <c r="B560" s="54" t="s">
        <v>1607</v>
      </c>
      <c r="C560" s="89" t="s">
        <v>561</v>
      </c>
      <c r="D560" s="224">
        <v>2019.04</v>
      </c>
      <c r="E560" s="96" t="s">
        <v>623</v>
      </c>
      <c r="F560" s="56">
        <v>525</v>
      </c>
      <c r="G560" s="56">
        <v>1028</v>
      </c>
      <c r="H560" s="183" t="s">
        <v>1182</v>
      </c>
      <c r="I560" s="94" t="s">
        <v>53</v>
      </c>
    </row>
    <row r="561" spans="1:10" ht="33" customHeight="1" x14ac:dyDescent="0.2">
      <c r="A561" s="21">
        <f t="shared" si="18"/>
        <v>539</v>
      </c>
      <c r="B561" s="54" t="s">
        <v>1608</v>
      </c>
      <c r="C561" s="48" t="s">
        <v>561</v>
      </c>
      <c r="D561" s="224">
        <v>2019.05</v>
      </c>
      <c r="E561" s="96" t="s">
        <v>619</v>
      </c>
      <c r="F561" s="56">
        <v>373</v>
      </c>
      <c r="G561" s="56">
        <v>763</v>
      </c>
      <c r="H561" s="183" t="s">
        <v>1182</v>
      </c>
      <c r="I561" s="94" t="s">
        <v>53</v>
      </c>
    </row>
    <row r="562" spans="1:10" ht="33" customHeight="1" x14ac:dyDescent="0.2">
      <c r="A562" s="21">
        <f t="shared" si="18"/>
        <v>540</v>
      </c>
      <c r="B562" s="54" t="s">
        <v>1609</v>
      </c>
      <c r="C562" s="23" t="s">
        <v>561</v>
      </c>
      <c r="D562" s="224">
        <v>2019.05</v>
      </c>
      <c r="E562" s="96" t="s">
        <v>641</v>
      </c>
      <c r="F562" s="56">
        <v>306</v>
      </c>
      <c r="G562" s="56">
        <v>523</v>
      </c>
      <c r="H562" s="98" t="s">
        <v>43</v>
      </c>
      <c r="I562" s="94" t="s">
        <v>53</v>
      </c>
    </row>
    <row r="563" spans="1:10" ht="33" customHeight="1" x14ac:dyDescent="0.2">
      <c r="A563" s="21">
        <f t="shared" si="18"/>
        <v>541</v>
      </c>
      <c r="B563" s="130" t="s">
        <v>1610</v>
      </c>
      <c r="C563" s="95" t="s">
        <v>18</v>
      </c>
      <c r="D563" s="255">
        <v>2019.06</v>
      </c>
      <c r="E563" s="168" t="s">
        <v>650</v>
      </c>
      <c r="F563" s="60">
        <v>1838</v>
      </c>
      <c r="G563" s="60">
        <v>5183</v>
      </c>
      <c r="H563" s="261" t="s">
        <v>1402</v>
      </c>
      <c r="I563" s="259" t="s">
        <v>35</v>
      </c>
      <c r="J563" s="27" t="s">
        <v>1073</v>
      </c>
    </row>
    <row r="564" spans="1:10" ht="33" customHeight="1" x14ac:dyDescent="0.2">
      <c r="A564" s="21">
        <f t="shared" si="18"/>
        <v>542</v>
      </c>
      <c r="B564" s="54" t="s">
        <v>1611</v>
      </c>
      <c r="C564" s="95" t="s">
        <v>561</v>
      </c>
      <c r="D564" s="224">
        <v>2019.06</v>
      </c>
      <c r="E564" s="96" t="s">
        <v>586</v>
      </c>
      <c r="F564" s="56">
        <v>824</v>
      </c>
      <c r="G564" s="56">
        <v>1512</v>
      </c>
      <c r="H564" s="98" t="s">
        <v>621</v>
      </c>
      <c r="I564" s="94" t="s">
        <v>35</v>
      </c>
    </row>
    <row r="565" spans="1:10" ht="33" customHeight="1" x14ac:dyDescent="0.2">
      <c r="A565" s="21">
        <f t="shared" si="18"/>
        <v>543</v>
      </c>
      <c r="B565" s="54" t="s">
        <v>1612</v>
      </c>
      <c r="C565" s="89" t="s">
        <v>18</v>
      </c>
      <c r="D565" s="255">
        <v>2019.07</v>
      </c>
      <c r="E565" s="96" t="s">
        <v>619</v>
      </c>
      <c r="F565" s="56">
        <v>254</v>
      </c>
      <c r="G565" s="56">
        <v>539</v>
      </c>
      <c r="H565" s="183" t="s">
        <v>1182</v>
      </c>
      <c r="I565" s="94" t="s">
        <v>35</v>
      </c>
    </row>
    <row r="566" spans="1:10" ht="33" customHeight="1" x14ac:dyDescent="0.2">
      <c r="A566" s="21">
        <f t="shared" si="18"/>
        <v>544</v>
      </c>
      <c r="B566" s="54" t="s">
        <v>1613</v>
      </c>
      <c r="C566" s="89" t="s">
        <v>561</v>
      </c>
      <c r="D566" s="224">
        <v>2019.07</v>
      </c>
      <c r="E566" s="96" t="s">
        <v>660</v>
      </c>
      <c r="F566" s="56">
        <v>1674</v>
      </c>
      <c r="G566" s="56">
        <v>4463</v>
      </c>
      <c r="H566" s="183" t="s">
        <v>1182</v>
      </c>
      <c r="I566" s="94" t="s">
        <v>53</v>
      </c>
    </row>
    <row r="567" spans="1:10" ht="33" customHeight="1" x14ac:dyDescent="0.2">
      <c r="A567" s="21">
        <f t="shared" si="18"/>
        <v>545</v>
      </c>
      <c r="B567" s="54" t="s">
        <v>1614</v>
      </c>
      <c r="C567" s="89" t="s">
        <v>18</v>
      </c>
      <c r="D567" s="255">
        <v>2019.08</v>
      </c>
      <c r="E567" s="96" t="s">
        <v>551</v>
      </c>
      <c r="F567" s="56">
        <v>444</v>
      </c>
      <c r="G567" s="56">
        <v>854</v>
      </c>
      <c r="H567" s="98" t="s">
        <v>621</v>
      </c>
      <c r="I567" s="94" t="s">
        <v>35</v>
      </c>
      <c r="J567" s="154"/>
    </row>
    <row r="568" spans="1:10" ht="33" customHeight="1" x14ac:dyDescent="0.2">
      <c r="A568" s="21">
        <f t="shared" si="18"/>
        <v>546</v>
      </c>
      <c r="B568" s="54" t="s">
        <v>1615</v>
      </c>
      <c r="C568" s="95" t="s">
        <v>561</v>
      </c>
      <c r="D568" s="224">
        <v>2019.08</v>
      </c>
      <c r="E568" s="96" t="s">
        <v>671</v>
      </c>
      <c r="F568" s="56">
        <v>2330</v>
      </c>
      <c r="G568" s="56">
        <v>5953</v>
      </c>
      <c r="H568" s="183" t="s">
        <v>1182</v>
      </c>
      <c r="I568" s="94" t="s">
        <v>35</v>
      </c>
      <c r="J568" s="154"/>
    </row>
    <row r="569" spans="1:10" ht="33" customHeight="1" x14ac:dyDescent="0.2">
      <c r="A569" s="21">
        <f t="shared" si="18"/>
        <v>547</v>
      </c>
      <c r="B569" s="54" t="s">
        <v>1616</v>
      </c>
      <c r="C569" s="89" t="s">
        <v>561</v>
      </c>
      <c r="D569" s="255">
        <v>2019.08</v>
      </c>
      <c r="E569" s="96" t="s">
        <v>672</v>
      </c>
      <c r="F569" s="56">
        <v>886</v>
      </c>
      <c r="G569" s="56">
        <v>1900</v>
      </c>
      <c r="H569" s="183" t="s">
        <v>1182</v>
      </c>
      <c r="I569" s="94" t="s">
        <v>35</v>
      </c>
      <c r="J569" s="154"/>
    </row>
    <row r="570" spans="1:10" ht="33" customHeight="1" x14ac:dyDescent="0.2">
      <c r="A570" s="21">
        <f t="shared" si="18"/>
        <v>548</v>
      </c>
      <c r="B570" s="54" t="s">
        <v>722</v>
      </c>
      <c r="C570" s="95" t="s">
        <v>561</v>
      </c>
      <c r="D570" s="224">
        <v>2019.12</v>
      </c>
      <c r="E570" s="96" t="s">
        <v>551</v>
      </c>
      <c r="F570" s="56">
        <v>369</v>
      </c>
      <c r="G570" s="56">
        <v>785</v>
      </c>
      <c r="H570" s="98" t="s">
        <v>1182</v>
      </c>
      <c r="I570" s="94" t="s">
        <v>53</v>
      </c>
    </row>
    <row r="571" spans="1:10" ht="33" customHeight="1" x14ac:dyDescent="0.2">
      <c r="A571" s="21">
        <f t="shared" si="18"/>
        <v>549</v>
      </c>
      <c r="B571" s="54" t="s">
        <v>1617</v>
      </c>
      <c r="C571" s="48" t="s">
        <v>561</v>
      </c>
      <c r="D571" s="255">
        <v>2019.12</v>
      </c>
      <c r="E571" s="96" t="s">
        <v>718</v>
      </c>
      <c r="F571" s="56">
        <v>721</v>
      </c>
      <c r="G571" s="56">
        <v>1465</v>
      </c>
      <c r="H571" s="98" t="s">
        <v>43</v>
      </c>
      <c r="I571" s="94" t="s">
        <v>53</v>
      </c>
      <c r="J571" s="27" t="s">
        <v>1048</v>
      </c>
    </row>
    <row r="572" spans="1:10" ht="33" customHeight="1" x14ac:dyDescent="0.2">
      <c r="A572" s="21">
        <f t="shared" si="18"/>
        <v>550</v>
      </c>
      <c r="B572" s="47" t="s">
        <v>1618</v>
      </c>
      <c r="C572" s="23" t="s">
        <v>561</v>
      </c>
      <c r="D572" s="223">
        <v>2020.07</v>
      </c>
      <c r="E572" s="48" t="s">
        <v>635</v>
      </c>
      <c r="F572" s="49">
        <v>1938</v>
      </c>
      <c r="G572" s="49">
        <v>4566</v>
      </c>
      <c r="H572" s="98" t="s">
        <v>1182</v>
      </c>
      <c r="I572" s="51" t="s">
        <v>53</v>
      </c>
      <c r="J572" s="27" t="s">
        <v>1048</v>
      </c>
    </row>
    <row r="573" spans="1:10" ht="33" customHeight="1" x14ac:dyDescent="0.2">
      <c r="A573" s="21">
        <f t="shared" si="18"/>
        <v>551</v>
      </c>
      <c r="B573" s="216" t="s">
        <v>1619</v>
      </c>
      <c r="C573" s="89" t="s">
        <v>561</v>
      </c>
      <c r="D573" s="220">
        <v>2020.07</v>
      </c>
      <c r="E573" s="48" t="s">
        <v>784</v>
      </c>
      <c r="F573" s="137">
        <v>1332</v>
      </c>
      <c r="G573" s="137">
        <v>2617</v>
      </c>
      <c r="H573" s="262" t="s">
        <v>1182</v>
      </c>
      <c r="I573" s="138" t="s">
        <v>620</v>
      </c>
    </row>
    <row r="574" spans="1:10" ht="33" customHeight="1" x14ac:dyDescent="0.2">
      <c r="A574" s="21">
        <f t="shared" si="18"/>
        <v>552</v>
      </c>
      <c r="B574" s="47" t="s">
        <v>1620</v>
      </c>
      <c r="C574" s="89" t="s">
        <v>561</v>
      </c>
      <c r="D574" s="223">
        <v>2020.07</v>
      </c>
      <c r="E574" s="131" t="s">
        <v>785</v>
      </c>
      <c r="F574" s="49">
        <v>967</v>
      </c>
      <c r="G574" s="49">
        <v>1968</v>
      </c>
      <c r="H574" s="98" t="s">
        <v>1402</v>
      </c>
      <c r="I574" s="51" t="s">
        <v>53</v>
      </c>
      <c r="J574" s="27" t="s">
        <v>1621</v>
      </c>
    </row>
    <row r="575" spans="1:10" ht="33" customHeight="1" x14ac:dyDescent="0.2">
      <c r="A575" s="21">
        <f t="shared" si="18"/>
        <v>553</v>
      </c>
      <c r="B575" s="54" t="s">
        <v>1622</v>
      </c>
      <c r="C575" s="48" t="s">
        <v>561</v>
      </c>
      <c r="D575" s="224">
        <v>2020.08</v>
      </c>
      <c r="E575" s="55" t="s">
        <v>798</v>
      </c>
      <c r="F575" s="56">
        <v>890</v>
      </c>
      <c r="G575" s="56">
        <v>1473</v>
      </c>
      <c r="H575" s="98" t="s">
        <v>1402</v>
      </c>
      <c r="I575" s="58" t="s">
        <v>53</v>
      </c>
      <c r="J575" s="46"/>
    </row>
    <row r="576" spans="1:10" ht="33" customHeight="1" x14ac:dyDescent="0.2">
      <c r="A576" s="21">
        <f t="shared" si="18"/>
        <v>554</v>
      </c>
      <c r="B576" s="47" t="s">
        <v>1623</v>
      </c>
      <c r="C576" s="23" t="s">
        <v>561</v>
      </c>
      <c r="D576" s="223">
        <v>2020.09</v>
      </c>
      <c r="E576" s="48" t="s">
        <v>340</v>
      </c>
      <c r="F576" s="49">
        <v>1711</v>
      </c>
      <c r="G576" s="49">
        <v>3489</v>
      </c>
      <c r="H576" s="98" t="s">
        <v>54</v>
      </c>
      <c r="I576" s="51" t="s">
        <v>53</v>
      </c>
      <c r="J576" s="27" t="s">
        <v>801</v>
      </c>
    </row>
    <row r="577" spans="1:238" ht="33" customHeight="1" x14ac:dyDescent="0.2">
      <c r="A577" s="21">
        <f t="shared" si="18"/>
        <v>555</v>
      </c>
      <c r="B577" s="47" t="s">
        <v>1624</v>
      </c>
      <c r="C577" s="95" t="s">
        <v>561</v>
      </c>
      <c r="D577" s="223" t="s">
        <v>822</v>
      </c>
      <c r="E577" s="48" t="s">
        <v>772</v>
      </c>
      <c r="F577" s="49">
        <v>1938</v>
      </c>
      <c r="G577" s="49">
        <v>5057</v>
      </c>
      <c r="H577" s="98" t="s">
        <v>828</v>
      </c>
      <c r="I577" s="51" t="s">
        <v>53</v>
      </c>
    </row>
    <row r="578" spans="1:238" ht="33" customHeight="1" x14ac:dyDescent="0.2">
      <c r="A578" s="21">
        <f t="shared" si="18"/>
        <v>556</v>
      </c>
      <c r="B578" s="47" t="s">
        <v>1625</v>
      </c>
      <c r="C578" s="95" t="s">
        <v>561</v>
      </c>
      <c r="D578" s="223" t="s">
        <v>822</v>
      </c>
      <c r="E578" s="48" t="s">
        <v>623</v>
      </c>
      <c r="F578" s="49">
        <v>270</v>
      </c>
      <c r="G578" s="49">
        <v>595</v>
      </c>
      <c r="H578" s="50" t="s">
        <v>43</v>
      </c>
      <c r="I578" s="51" t="s">
        <v>53</v>
      </c>
    </row>
    <row r="579" spans="1:238" s="27" customFormat="1" ht="33" customHeight="1" x14ac:dyDescent="0.2">
      <c r="A579" s="373" t="s">
        <v>1626</v>
      </c>
      <c r="B579" s="374"/>
      <c r="C579" s="374"/>
      <c r="D579" s="374"/>
      <c r="E579" s="374"/>
      <c r="F579" s="374"/>
      <c r="G579" s="374"/>
      <c r="H579" s="374"/>
      <c r="I579" s="374"/>
      <c r="J579" s="375"/>
      <c r="K579" s="1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</row>
    <row r="580" spans="1:238" s="27" customFormat="1" ht="33" customHeight="1" x14ac:dyDescent="0.2">
      <c r="A580" s="21">
        <f>ROW()-23</f>
        <v>557</v>
      </c>
      <c r="B580" s="28" t="s">
        <v>1627</v>
      </c>
      <c r="C580" s="54" t="s">
        <v>736</v>
      </c>
      <c r="D580" s="233">
        <v>2014.01</v>
      </c>
      <c r="E580" s="52" t="s">
        <v>319</v>
      </c>
      <c r="F580" s="53">
        <v>653</v>
      </c>
      <c r="G580" s="24">
        <v>875</v>
      </c>
      <c r="H580" s="29" t="s">
        <v>1628</v>
      </c>
      <c r="I580" s="26" t="s">
        <v>53</v>
      </c>
      <c r="J580" s="45"/>
      <c r="K580" s="1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</row>
    <row r="581" spans="1:238" s="27" customFormat="1" ht="33" customHeight="1" x14ac:dyDescent="0.2">
      <c r="A581" s="21">
        <f t="shared" ref="A581:A582" si="19">ROW()-23</f>
        <v>558</v>
      </c>
      <c r="B581" s="28" t="s">
        <v>1629</v>
      </c>
      <c r="C581" s="54" t="s">
        <v>754</v>
      </c>
      <c r="D581" s="233" t="s">
        <v>981</v>
      </c>
      <c r="E581" s="30" t="s">
        <v>187</v>
      </c>
      <c r="F581" s="31">
        <v>1653</v>
      </c>
      <c r="G581" s="31">
        <v>2148</v>
      </c>
      <c r="H581" s="32" t="s">
        <v>4</v>
      </c>
      <c r="I581" s="33" t="s">
        <v>53</v>
      </c>
      <c r="J581" s="46"/>
      <c r="K581" s="1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</row>
    <row r="582" spans="1:238" ht="33" customHeight="1" x14ac:dyDescent="0.2">
      <c r="A582" s="21">
        <f t="shared" si="19"/>
        <v>559</v>
      </c>
      <c r="B582" s="54" t="s">
        <v>1630</v>
      </c>
      <c r="C582" s="89" t="s">
        <v>1631</v>
      </c>
      <c r="D582" s="224">
        <v>2020.04</v>
      </c>
      <c r="E582" s="96" t="s">
        <v>748</v>
      </c>
      <c r="F582" s="56">
        <v>2102</v>
      </c>
      <c r="G582" s="56">
        <v>4436</v>
      </c>
      <c r="H582" s="98" t="s">
        <v>908</v>
      </c>
      <c r="I582" s="94" t="s">
        <v>53</v>
      </c>
      <c r="J582" s="27" t="s">
        <v>1632</v>
      </c>
    </row>
    <row r="583" spans="1:238" s="27" customFormat="1" ht="33" customHeight="1" x14ac:dyDescent="0.2">
      <c r="A583" s="373" t="s">
        <v>657</v>
      </c>
      <c r="B583" s="374"/>
      <c r="C583" s="374"/>
      <c r="D583" s="374"/>
      <c r="E583" s="374"/>
      <c r="F583" s="374"/>
      <c r="G583" s="374"/>
      <c r="H583" s="374"/>
      <c r="I583" s="374"/>
      <c r="J583" s="375"/>
      <c r="K583" s="1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</row>
    <row r="584" spans="1:238" s="27" customFormat="1" ht="33" customHeight="1" x14ac:dyDescent="0.2">
      <c r="A584" s="217">
        <f>ROW()-24</f>
        <v>560</v>
      </c>
      <c r="B584" s="28" t="s">
        <v>1633</v>
      </c>
      <c r="C584" s="89" t="s">
        <v>657</v>
      </c>
      <c r="D584" s="233">
        <v>2019.07</v>
      </c>
      <c r="E584" s="111" t="s">
        <v>656</v>
      </c>
      <c r="F584" s="31">
        <v>299</v>
      </c>
      <c r="G584" s="31">
        <v>624</v>
      </c>
      <c r="H584" s="91" t="s">
        <v>621</v>
      </c>
      <c r="I584" s="92" t="s">
        <v>35</v>
      </c>
      <c r="K584" s="1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</row>
    <row r="585" spans="1:238" s="27" customFormat="1" ht="33" customHeight="1" x14ac:dyDescent="0.2">
      <c r="A585" s="373" t="s">
        <v>735</v>
      </c>
      <c r="B585" s="374"/>
      <c r="C585" s="374"/>
      <c r="D585" s="374"/>
      <c r="E585" s="374"/>
      <c r="F585" s="374"/>
      <c r="G585" s="374"/>
      <c r="H585" s="374"/>
      <c r="I585" s="374"/>
      <c r="J585" s="375"/>
      <c r="K585" s="1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</row>
    <row r="586" spans="1:238" s="27" customFormat="1" ht="33" customHeight="1" x14ac:dyDescent="0.2">
      <c r="A586" s="21">
        <f>ROW()-25</f>
        <v>561</v>
      </c>
      <c r="B586" s="22" t="s">
        <v>1634</v>
      </c>
      <c r="C586" s="22" t="s">
        <v>735</v>
      </c>
      <c r="D586" s="233">
        <v>2014.08</v>
      </c>
      <c r="E586" s="23" t="s">
        <v>191</v>
      </c>
      <c r="F586" s="24">
        <v>1695</v>
      </c>
      <c r="G586" s="24">
        <v>2765</v>
      </c>
      <c r="H586" s="29" t="s">
        <v>908</v>
      </c>
      <c r="I586" s="26" t="s">
        <v>1635</v>
      </c>
      <c r="K586" s="1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</row>
    <row r="587" spans="1:238" s="27" customFormat="1" ht="33" customHeight="1" x14ac:dyDescent="0.2">
      <c r="A587" s="21">
        <f t="shared" ref="A587:A589" si="20">ROW()-25</f>
        <v>562</v>
      </c>
      <c r="B587" s="28" t="s">
        <v>1636</v>
      </c>
      <c r="C587" s="54" t="s">
        <v>735</v>
      </c>
      <c r="D587" s="233">
        <v>2015.09</v>
      </c>
      <c r="E587" s="30" t="s">
        <v>133</v>
      </c>
      <c r="F587" s="31">
        <v>499</v>
      </c>
      <c r="G587" s="31">
        <v>956</v>
      </c>
      <c r="H587" s="32" t="s">
        <v>1637</v>
      </c>
      <c r="I587" s="33" t="s">
        <v>70</v>
      </c>
      <c r="J587" s="46" t="s">
        <v>1638</v>
      </c>
      <c r="K587" s="1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</row>
    <row r="588" spans="1:238" s="27" customFormat="1" ht="33" customHeight="1" x14ac:dyDescent="0.2">
      <c r="A588" s="21">
        <f t="shared" si="20"/>
        <v>563</v>
      </c>
      <c r="B588" s="28" t="s">
        <v>1639</v>
      </c>
      <c r="C588" s="28" t="s">
        <v>735</v>
      </c>
      <c r="D588" s="233">
        <v>2015.09</v>
      </c>
      <c r="E588" s="30" t="s">
        <v>499</v>
      </c>
      <c r="F588" s="31">
        <v>836</v>
      </c>
      <c r="G588" s="31">
        <v>1479</v>
      </c>
      <c r="H588" s="32" t="s">
        <v>30</v>
      </c>
      <c r="I588" s="33" t="s">
        <v>53</v>
      </c>
      <c r="J588" s="46"/>
      <c r="K588" s="1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</row>
    <row r="589" spans="1:238" s="27" customFormat="1" ht="33" customHeight="1" x14ac:dyDescent="0.2">
      <c r="A589" s="21">
        <f t="shared" si="20"/>
        <v>564</v>
      </c>
      <c r="B589" s="28" t="s">
        <v>1640</v>
      </c>
      <c r="C589" s="28" t="s">
        <v>735</v>
      </c>
      <c r="D589" s="233" t="s">
        <v>1641</v>
      </c>
      <c r="E589" s="112" t="s">
        <v>75</v>
      </c>
      <c r="F589" s="31">
        <v>194</v>
      </c>
      <c r="G589" s="31">
        <v>368</v>
      </c>
      <c r="H589" s="32" t="s">
        <v>1637</v>
      </c>
      <c r="I589" s="33" t="s">
        <v>1154</v>
      </c>
      <c r="J589" s="46"/>
      <c r="K589" s="1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</row>
    <row r="590" spans="1:238" s="27" customFormat="1" ht="33" customHeight="1" x14ac:dyDescent="0.2">
      <c r="A590" s="373" t="s">
        <v>1642</v>
      </c>
      <c r="B590" s="374"/>
      <c r="C590" s="374"/>
      <c r="D590" s="374"/>
      <c r="E590" s="374"/>
      <c r="F590" s="374"/>
      <c r="G590" s="374"/>
      <c r="H590" s="374"/>
      <c r="I590" s="374"/>
      <c r="J590" s="375"/>
      <c r="K590" s="1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</row>
    <row r="591" spans="1:238" s="27" customFormat="1" ht="33" customHeight="1" x14ac:dyDescent="0.2">
      <c r="A591" s="217">
        <f>ROW()-26</f>
        <v>565</v>
      </c>
      <c r="B591" s="28" t="s">
        <v>1643</v>
      </c>
      <c r="C591" s="28" t="s">
        <v>1642</v>
      </c>
      <c r="D591" s="233">
        <v>2016.09</v>
      </c>
      <c r="E591" s="30" t="s">
        <v>153</v>
      </c>
      <c r="F591" s="31">
        <v>1299</v>
      </c>
      <c r="G591" s="31">
        <v>2547</v>
      </c>
      <c r="H591" s="32" t="s">
        <v>3</v>
      </c>
      <c r="I591" s="33" t="s">
        <v>53</v>
      </c>
      <c r="J591" s="46"/>
      <c r="K591" s="1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</row>
    <row r="592" spans="1:238" s="27" customFormat="1" ht="33" customHeight="1" x14ac:dyDescent="0.2">
      <c r="A592" s="217">
        <f>ROW()-26</f>
        <v>566</v>
      </c>
      <c r="B592" s="28" t="s">
        <v>1644</v>
      </c>
      <c r="C592" s="28" t="s">
        <v>1642</v>
      </c>
      <c r="D592" s="233">
        <v>2016.09</v>
      </c>
      <c r="E592" s="30" t="s">
        <v>153</v>
      </c>
      <c r="F592" s="31">
        <v>1186</v>
      </c>
      <c r="G592" s="31">
        <v>2345</v>
      </c>
      <c r="H592" s="32" t="s">
        <v>3</v>
      </c>
      <c r="I592" s="33" t="s">
        <v>53</v>
      </c>
      <c r="J592" s="46"/>
      <c r="K592" s="1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</row>
    <row r="593" spans="1:238" s="27" customFormat="1" ht="33" customHeight="1" x14ac:dyDescent="0.2">
      <c r="A593" s="373" t="s">
        <v>44</v>
      </c>
      <c r="B593" s="374"/>
      <c r="C593" s="374"/>
      <c r="D593" s="374"/>
      <c r="E593" s="374"/>
      <c r="F593" s="374"/>
      <c r="G593" s="374"/>
      <c r="H593" s="374"/>
      <c r="I593" s="374"/>
      <c r="J593" s="375"/>
      <c r="K593" s="1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</row>
    <row r="594" spans="1:238" s="27" customFormat="1" ht="33" customHeight="1" x14ac:dyDescent="0.2">
      <c r="A594" s="21">
        <f>ROW()-27</f>
        <v>567</v>
      </c>
      <c r="B594" s="22" t="s">
        <v>1645</v>
      </c>
      <c r="C594" s="54" t="s">
        <v>44</v>
      </c>
      <c r="D594" s="233">
        <v>2011.07</v>
      </c>
      <c r="E594" s="23" t="s">
        <v>383</v>
      </c>
      <c r="F594" s="24">
        <v>53</v>
      </c>
      <c r="G594" s="24">
        <v>86</v>
      </c>
      <c r="H594" s="29" t="s">
        <v>1146</v>
      </c>
      <c r="I594" s="26" t="s">
        <v>1646</v>
      </c>
      <c r="K594" s="1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</row>
    <row r="595" spans="1:238" s="27" customFormat="1" ht="33" customHeight="1" x14ac:dyDescent="0.2">
      <c r="A595" s="21">
        <f t="shared" ref="A595:A612" si="21">ROW()-27</f>
        <v>568</v>
      </c>
      <c r="B595" s="28" t="s">
        <v>58</v>
      </c>
      <c r="C595" s="54" t="s">
        <v>44</v>
      </c>
      <c r="D595" s="235">
        <v>2013.02</v>
      </c>
      <c r="E595" s="30" t="s">
        <v>375</v>
      </c>
      <c r="F595" s="31">
        <v>117</v>
      </c>
      <c r="G595" s="31">
        <v>198</v>
      </c>
      <c r="H595" s="29" t="s">
        <v>1158</v>
      </c>
      <c r="I595" s="33" t="s">
        <v>53</v>
      </c>
      <c r="J595" s="46" t="s">
        <v>1638</v>
      </c>
      <c r="K595" s="1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</row>
    <row r="596" spans="1:238" s="27" customFormat="1" ht="33" customHeight="1" x14ac:dyDescent="0.2">
      <c r="A596" s="21">
        <f t="shared" si="21"/>
        <v>569</v>
      </c>
      <c r="B596" s="28" t="s">
        <v>1647</v>
      </c>
      <c r="C596" s="28" t="s">
        <v>44</v>
      </c>
      <c r="D596" s="235">
        <v>2013.09</v>
      </c>
      <c r="E596" s="23" t="s">
        <v>228</v>
      </c>
      <c r="F596" s="24">
        <v>655</v>
      </c>
      <c r="G596" s="24">
        <v>1526</v>
      </c>
      <c r="H596" s="29" t="s">
        <v>908</v>
      </c>
      <c r="I596" s="26" t="s">
        <v>53</v>
      </c>
      <c r="K596" s="1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</row>
    <row r="597" spans="1:238" s="27" customFormat="1" ht="33" customHeight="1" x14ac:dyDescent="0.2">
      <c r="A597" s="21">
        <f t="shared" si="21"/>
        <v>570</v>
      </c>
      <c r="B597" s="28" t="s">
        <v>1648</v>
      </c>
      <c r="C597" s="28" t="s">
        <v>44</v>
      </c>
      <c r="D597" s="233">
        <v>2014.04</v>
      </c>
      <c r="E597" s="52" t="s">
        <v>327</v>
      </c>
      <c r="F597" s="31">
        <v>416</v>
      </c>
      <c r="G597" s="31">
        <v>623</v>
      </c>
      <c r="H597" s="32" t="s">
        <v>5</v>
      </c>
      <c r="I597" s="33" t="s">
        <v>32</v>
      </c>
      <c r="J597" s="46" t="s">
        <v>1255</v>
      </c>
      <c r="K597" s="1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</row>
    <row r="598" spans="1:238" s="27" customFormat="1" ht="33" customHeight="1" x14ac:dyDescent="0.2">
      <c r="A598" s="21">
        <f t="shared" si="21"/>
        <v>571</v>
      </c>
      <c r="B598" s="28" t="s">
        <v>1649</v>
      </c>
      <c r="C598" s="28" t="s">
        <v>44</v>
      </c>
      <c r="D598" s="233">
        <v>2014.05</v>
      </c>
      <c r="E598" s="52" t="s">
        <v>132</v>
      </c>
      <c r="F598" s="53">
        <v>140</v>
      </c>
      <c r="G598" s="24">
        <v>187</v>
      </c>
      <c r="H598" s="29" t="s">
        <v>908</v>
      </c>
      <c r="I598" s="26" t="s">
        <v>1635</v>
      </c>
      <c r="J598" s="27" t="s">
        <v>1638</v>
      </c>
      <c r="K598" s="1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</row>
    <row r="599" spans="1:238" s="27" customFormat="1" ht="33" customHeight="1" x14ac:dyDescent="0.2">
      <c r="A599" s="21">
        <f t="shared" si="21"/>
        <v>572</v>
      </c>
      <c r="B599" s="28" t="s">
        <v>1650</v>
      </c>
      <c r="C599" s="28" t="s">
        <v>44</v>
      </c>
      <c r="D599" s="233">
        <v>2015.03</v>
      </c>
      <c r="E599" s="30" t="s">
        <v>257</v>
      </c>
      <c r="F599" s="31">
        <v>227</v>
      </c>
      <c r="G599" s="31">
        <v>483</v>
      </c>
      <c r="H599" s="29" t="s">
        <v>908</v>
      </c>
      <c r="I599" s="33" t="s">
        <v>53</v>
      </c>
      <c r="J599" s="46"/>
      <c r="K599" s="1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</row>
    <row r="600" spans="1:238" s="27" customFormat="1" ht="33" customHeight="1" x14ac:dyDescent="0.2">
      <c r="A600" s="21">
        <f t="shared" si="21"/>
        <v>573</v>
      </c>
      <c r="B600" s="28" t="s">
        <v>1651</v>
      </c>
      <c r="C600" s="28" t="s">
        <v>44</v>
      </c>
      <c r="D600" s="233">
        <v>2015.05</v>
      </c>
      <c r="E600" s="30" t="s">
        <v>166</v>
      </c>
      <c r="F600" s="31">
        <v>267</v>
      </c>
      <c r="G600" s="31">
        <v>937</v>
      </c>
      <c r="H600" s="32" t="s">
        <v>1652</v>
      </c>
      <c r="I600" s="33" t="s">
        <v>1653</v>
      </c>
      <c r="J600" s="45"/>
      <c r="K600" s="1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</row>
    <row r="601" spans="1:238" s="27" customFormat="1" ht="33" customHeight="1" x14ac:dyDescent="0.2">
      <c r="A601" s="21">
        <f t="shared" si="21"/>
        <v>574</v>
      </c>
      <c r="B601" s="28" t="s">
        <v>1654</v>
      </c>
      <c r="C601" s="28" t="s">
        <v>44</v>
      </c>
      <c r="D601" s="233">
        <v>2015.07</v>
      </c>
      <c r="E601" s="30" t="s">
        <v>280</v>
      </c>
      <c r="F601" s="31">
        <v>444</v>
      </c>
      <c r="G601" s="31">
        <v>952</v>
      </c>
      <c r="H601" s="32" t="s">
        <v>1087</v>
      </c>
      <c r="I601" s="33" t="s">
        <v>1655</v>
      </c>
      <c r="J601" s="46"/>
      <c r="K601" s="1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</row>
    <row r="602" spans="1:238" s="27" customFormat="1" ht="33" customHeight="1" x14ac:dyDescent="0.2">
      <c r="A602" s="21">
        <f t="shared" si="21"/>
        <v>575</v>
      </c>
      <c r="B602" s="28" t="s">
        <v>1656</v>
      </c>
      <c r="C602" s="28" t="s">
        <v>44</v>
      </c>
      <c r="D602" s="233">
        <v>2016.03</v>
      </c>
      <c r="E602" s="30" t="s">
        <v>132</v>
      </c>
      <c r="F602" s="31">
        <v>342</v>
      </c>
      <c r="G602" s="31">
        <v>675</v>
      </c>
      <c r="H602" s="32" t="s">
        <v>989</v>
      </c>
      <c r="I602" s="33" t="s">
        <v>1657</v>
      </c>
      <c r="J602" s="46"/>
      <c r="K602" s="1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</row>
    <row r="603" spans="1:238" s="27" customFormat="1" ht="33" customHeight="1" x14ac:dyDescent="0.2">
      <c r="A603" s="21">
        <f t="shared" si="21"/>
        <v>576</v>
      </c>
      <c r="B603" s="28" t="s">
        <v>1658</v>
      </c>
      <c r="C603" s="28" t="s">
        <v>44</v>
      </c>
      <c r="D603" s="233">
        <v>2017.02</v>
      </c>
      <c r="E603" s="30" t="s">
        <v>151</v>
      </c>
      <c r="F603" s="77">
        <v>167</v>
      </c>
      <c r="G603" s="31">
        <v>432</v>
      </c>
      <c r="H603" s="32" t="s">
        <v>4</v>
      </c>
      <c r="I603" s="33" t="s">
        <v>1653</v>
      </c>
      <c r="J603" s="46"/>
      <c r="K603" s="1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</row>
    <row r="604" spans="1:238" s="27" customFormat="1" ht="33" customHeight="1" x14ac:dyDescent="0.2">
      <c r="A604" s="21">
        <f t="shared" si="21"/>
        <v>577</v>
      </c>
      <c r="B604" s="79" t="s">
        <v>1659</v>
      </c>
      <c r="C604" s="28" t="s">
        <v>44</v>
      </c>
      <c r="D604" s="233">
        <v>2017.04</v>
      </c>
      <c r="E604" s="30" t="s">
        <v>185</v>
      </c>
      <c r="F604" s="31">
        <v>96.5</v>
      </c>
      <c r="G604" s="31">
        <v>184</v>
      </c>
      <c r="H604" s="32" t="s">
        <v>4</v>
      </c>
      <c r="I604" s="263" t="s">
        <v>52</v>
      </c>
      <c r="J604" s="46" t="s">
        <v>1241</v>
      </c>
      <c r="K604" s="1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</row>
    <row r="605" spans="1:238" s="27" customFormat="1" ht="33" customHeight="1" x14ac:dyDescent="0.2">
      <c r="A605" s="21">
        <f t="shared" si="21"/>
        <v>578</v>
      </c>
      <c r="B605" s="79" t="s">
        <v>1660</v>
      </c>
      <c r="C605" s="28" t="s">
        <v>44</v>
      </c>
      <c r="D605" s="233">
        <v>2017.06</v>
      </c>
      <c r="E605" s="30" t="s">
        <v>116</v>
      </c>
      <c r="F605" s="31">
        <v>271</v>
      </c>
      <c r="G605" s="31">
        <v>501</v>
      </c>
      <c r="H605" s="32" t="s">
        <v>3</v>
      </c>
      <c r="I605" s="33" t="s">
        <v>32</v>
      </c>
      <c r="J605" s="46"/>
      <c r="K605" s="1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</row>
    <row r="606" spans="1:238" s="27" customFormat="1" ht="33" customHeight="1" x14ac:dyDescent="0.2">
      <c r="A606" s="21">
        <f t="shared" si="21"/>
        <v>579</v>
      </c>
      <c r="B606" s="79" t="s">
        <v>1661</v>
      </c>
      <c r="C606" s="28" t="s">
        <v>44</v>
      </c>
      <c r="D606" s="233">
        <v>2018.02</v>
      </c>
      <c r="E606" s="30" t="s">
        <v>1662</v>
      </c>
      <c r="F606" s="31">
        <v>295</v>
      </c>
      <c r="G606" s="31">
        <v>525</v>
      </c>
      <c r="H606" s="32" t="s">
        <v>4</v>
      </c>
      <c r="I606" s="33" t="s">
        <v>529</v>
      </c>
      <c r="J606" s="46" t="s">
        <v>1663</v>
      </c>
      <c r="K606" s="1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</row>
    <row r="607" spans="1:238" s="27" customFormat="1" ht="33" customHeight="1" x14ac:dyDescent="0.2">
      <c r="A607" s="21">
        <f t="shared" si="21"/>
        <v>580</v>
      </c>
      <c r="B607" s="28" t="s">
        <v>1664</v>
      </c>
      <c r="C607" s="28" t="s">
        <v>44</v>
      </c>
      <c r="D607" s="233">
        <v>2018.02</v>
      </c>
      <c r="E607" s="30" t="s">
        <v>526</v>
      </c>
      <c r="F607" s="31">
        <v>142</v>
      </c>
      <c r="G607" s="31">
        <v>274</v>
      </c>
      <c r="H607" s="32" t="s">
        <v>3</v>
      </c>
      <c r="I607" s="33" t="s">
        <v>1665</v>
      </c>
      <c r="K607" s="1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</row>
    <row r="608" spans="1:238" s="27" customFormat="1" ht="33" customHeight="1" x14ac:dyDescent="0.2">
      <c r="A608" s="21">
        <f t="shared" si="21"/>
        <v>581</v>
      </c>
      <c r="B608" s="28" t="s">
        <v>1666</v>
      </c>
      <c r="C608" s="54" t="s">
        <v>44</v>
      </c>
      <c r="D608" s="233">
        <v>2018.05</v>
      </c>
      <c r="E608" s="30" t="s">
        <v>1667</v>
      </c>
      <c r="F608" s="31">
        <v>415</v>
      </c>
      <c r="G608" s="31">
        <v>1106</v>
      </c>
      <c r="H608" s="32" t="s">
        <v>3</v>
      </c>
      <c r="I608" s="33" t="s">
        <v>1653</v>
      </c>
      <c r="J608" s="46"/>
      <c r="K608" s="1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</row>
    <row r="609" spans="1:11" ht="33" customHeight="1" x14ac:dyDescent="0.2">
      <c r="A609" s="21">
        <f t="shared" si="21"/>
        <v>582</v>
      </c>
      <c r="B609" s="22" t="s">
        <v>1668</v>
      </c>
      <c r="C609" s="28" t="s">
        <v>44</v>
      </c>
      <c r="D609" s="244">
        <v>2019.02</v>
      </c>
      <c r="E609" s="22" t="s">
        <v>605</v>
      </c>
      <c r="F609" s="119">
        <v>270</v>
      </c>
      <c r="G609" s="119">
        <v>467</v>
      </c>
      <c r="H609" s="120" t="s">
        <v>1669</v>
      </c>
      <c r="I609" s="121" t="s">
        <v>35</v>
      </c>
    </row>
    <row r="610" spans="1:11" ht="33" customHeight="1" x14ac:dyDescent="0.2">
      <c r="A610" s="21">
        <f t="shared" si="21"/>
        <v>583</v>
      </c>
      <c r="B610" s="28" t="s">
        <v>1670</v>
      </c>
      <c r="C610" s="28" t="s">
        <v>44</v>
      </c>
      <c r="D610" s="233">
        <v>2019.09</v>
      </c>
      <c r="E610" s="111" t="s">
        <v>689</v>
      </c>
      <c r="F610" s="31">
        <v>161</v>
      </c>
      <c r="G610" s="31">
        <v>249</v>
      </c>
      <c r="H610" s="120" t="s">
        <v>1671</v>
      </c>
      <c r="I610" s="92" t="s">
        <v>677</v>
      </c>
      <c r="J610" s="27" t="s">
        <v>1672</v>
      </c>
    </row>
    <row r="611" spans="1:11" ht="33" customHeight="1" x14ac:dyDescent="0.2">
      <c r="A611" s="21">
        <f t="shared" si="21"/>
        <v>584</v>
      </c>
      <c r="B611" s="28" t="s">
        <v>1673</v>
      </c>
      <c r="C611" s="28" t="s">
        <v>752</v>
      </c>
      <c r="D611" s="233" t="s">
        <v>1674</v>
      </c>
      <c r="E611" s="111" t="s">
        <v>695</v>
      </c>
      <c r="F611" s="31">
        <v>51</v>
      </c>
      <c r="G611" s="91" t="s">
        <v>1675</v>
      </c>
      <c r="H611" s="120" t="s">
        <v>1671</v>
      </c>
      <c r="I611" s="92" t="s">
        <v>620</v>
      </c>
      <c r="J611" s="27" t="s">
        <v>1241</v>
      </c>
    </row>
    <row r="612" spans="1:11" ht="33" customHeight="1" x14ac:dyDescent="0.2">
      <c r="A612" s="21">
        <f t="shared" si="21"/>
        <v>585</v>
      </c>
      <c r="B612" s="54" t="s">
        <v>751</v>
      </c>
      <c r="C612" s="28" t="s">
        <v>752</v>
      </c>
      <c r="D612" s="224">
        <v>2020.04</v>
      </c>
      <c r="E612" s="96" t="s">
        <v>753</v>
      </c>
      <c r="F612" s="56">
        <v>164</v>
      </c>
      <c r="G612" s="56">
        <v>234</v>
      </c>
      <c r="H612" s="98" t="s">
        <v>43</v>
      </c>
      <c r="I612" s="94" t="s">
        <v>677</v>
      </c>
    </row>
    <row r="613" spans="1:11" ht="33" customHeight="1" x14ac:dyDescent="0.2">
      <c r="A613" s="373" t="s">
        <v>738</v>
      </c>
      <c r="B613" s="374"/>
      <c r="C613" s="374"/>
      <c r="D613" s="374"/>
      <c r="E613" s="374"/>
      <c r="F613" s="374"/>
      <c r="G613" s="374"/>
      <c r="H613" s="374"/>
      <c r="I613" s="374"/>
      <c r="J613" s="375"/>
    </row>
    <row r="614" spans="1:11" ht="33" customHeight="1" x14ac:dyDescent="0.2">
      <c r="A614" s="217">
        <f>ROW()-28</f>
        <v>586</v>
      </c>
      <c r="B614" s="28" t="s">
        <v>1676</v>
      </c>
      <c r="C614" s="28" t="s">
        <v>738</v>
      </c>
      <c r="D614" s="233">
        <v>2017.03</v>
      </c>
      <c r="E614" s="30" t="s">
        <v>150</v>
      </c>
      <c r="F614" s="31">
        <v>857</v>
      </c>
      <c r="G614" s="31">
        <v>1683</v>
      </c>
      <c r="H614" s="32" t="s">
        <v>4</v>
      </c>
      <c r="I614" s="64" t="s">
        <v>53</v>
      </c>
      <c r="J614" s="46"/>
    </row>
    <row r="615" spans="1:11" ht="33" customHeight="1" x14ac:dyDescent="0.2">
      <c r="A615" s="373" t="s">
        <v>1677</v>
      </c>
      <c r="B615" s="374"/>
      <c r="C615" s="374"/>
      <c r="D615" s="374"/>
      <c r="E615" s="374"/>
      <c r="F615" s="374"/>
      <c r="G615" s="374"/>
      <c r="H615" s="374"/>
      <c r="I615" s="374"/>
      <c r="J615" s="375"/>
    </row>
    <row r="616" spans="1:11" ht="33" customHeight="1" x14ac:dyDescent="0.2">
      <c r="A616" s="21">
        <f>ROW()-29</f>
        <v>587</v>
      </c>
      <c r="B616" s="22" t="s">
        <v>1678</v>
      </c>
      <c r="C616" s="54" t="s">
        <v>1679</v>
      </c>
      <c r="D616" s="235">
        <v>2006.04</v>
      </c>
      <c r="E616" s="23" t="s">
        <v>151</v>
      </c>
      <c r="F616" s="24">
        <v>5450</v>
      </c>
      <c r="G616" s="24">
        <v>2840</v>
      </c>
      <c r="H616" s="29" t="s">
        <v>2</v>
      </c>
      <c r="I616" s="26" t="s">
        <v>53</v>
      </c>
    </row>
    <row r="617" spans="1:11" ht="33" customHeight="1" x14ac:dyDescent="0.2">
      <c r="A617" s="21">
        <f t="shared" ref="A617:A661" si="22">ROW()-29</f>
        <v>588</v>
      </c>
      <c r="B617" s="28" t="s">
        <v>1680</v>
      </c>
      <c r="C617" s="28" t="s">
        <v>1677</v>
      </c>
      <c r="D617" s="233">
        <v>2006.09</v>
      </c>
      <c r="E617" s="30" t="s">
        <v>440</v>
      </c>
      <c r="F617" s="31">
        <v>30100</v>
      </c>
      <c r="G617" s="31">
        <v>49666</v>
      </c>
      <c r="H617" s="32" t="s">
        <v>2</v>
      </c>
      <c r="I617" s="26" t="s">
        <v>53</v>
      </c>
      <c r="J617" s="46"/>
    </row>
    <row r="618" spans="1:11" ht="33" customHeight="1" x14ac:dyDescent="0.2">
      <c r="A618" s="21">
        <f t="shared" si="22"/>
        <v>589</v>
      </c>
      <c r="B618" s="28" t="s">
        <v>1681</v>
      </c>
      <c r="C618" s="28" t="s">
        <v>1682</v>
      </c>
      <c r="D618" s="233" t="s">
        <v>1683</v>
      </c>
      <c r="E618" s="30" t="s">
        <v>251</v>
      </c>
      <c r="F618" s="31">
        <v>22452</v>
      </c>
      <c r="G618" s="31">
        <v>41751</v>
      </c>
      <c r="H618" s="32" t="s">
        <v>2</v>
      </c>
      <c r="I618" s="33" t="s">
        <v>53</v>
      </c>
      <c r="J618" s="46"/>
    </row>
    <row r="619" spans="1:11" ht="33" customHeight="1" x14ac:dyDescent="0.2">
      <c r="A619" s="21">
        <f t="shared" si="22"/>
        <v>590</v>
      </c>
      <c r="B619" s="28" t="s">
        <v>1684</v>
      </c>
      <c r="C619" s="28" t="s">
        <v>1685</v>
      </c>
      <c r="D619" s="233">
        <v>2007.12</v>
      </c>
      <c r="E619" s="30" t="s">
        <v>494</v>
      </c>
      <c r="F619" s="31">
        <v>856</v>
      </c>
      <c r="G619" s="31">
        <v>1113</v>
      </c>
      <c r="H619" s="32" t="s">
        <v>4</v>
      </c>
      <c r="I619" s="33" t="s">
        <v>53</v>
      </c>
      <c r="J619" s="46"/>
    </row>
    <row r="620" spans="1:11" s="5" customFormat="1" ht="33" customHeight="1" x14ac:dyDescent="0.2">
      <c r="A620" s="21">
        <f t="shared" si="22"/>
        <v>591</v>
      </c>
      <c r="B620" s="22" t="s">
        <v>1686</v>
      </c>
      <c r="C620" s="28" t="s">
        <v>1677</v>
      </c>
      <c r="D620" s="235">
        <v>2009.04</v>
      </c>
      <c r="E620" s="23" t="s">
        <v>466</v>
      </c>
      <c r="F620" s="24">
        <v>5459</v>
      </c>
      <c r="G620" s="24">
        <v>9511</v>
      </c>
      <c r="H620" s="25" t="s">
        <v>2</v>
      </c>
      <c r="I620" s="26" t="s">
        <v>53</v>
      </c>
      <c r="J620" s="27"/>
      <c r="K620" s="231"/>
    </row>
    <row r="621" spans="1:11" ht="33" customHeight="1" x14ac:dyDescent="0.2">
      <c r="A621" s="21">
        <f t="shared" si="22"/>
        <v>592</v>
      </c>
      <c r="B621" s="22" t="s">
        <v>1687</v>
      </c>
      <c r="C621" s="54" t="s">
        <v>1677</v>
      </c>
      <c r="D621" s="233">
        <v>2009.04</v>
      </c>
      <c r="E621" s="23" t="s">
        <v>467</v>
      </c>
      <c r="F621" s="24">
        <v>2630</v>
      </c>
      <c r="G621" s="24">
        <v>6602</v>
      </c>
      <c r="H621" s="25" t="s">
        <v>2</v>
      </c>
      <c r="I621" s="26" t="s">
        <v>53</v>
      </c>
    </row>
    <row r="622" spans="1:11" s="5" customFormat="1" ht="33" customHeight="1" x14ac:dyDescent="0.2">
      <c r="A622" s="21">
        <f t="shared" si="22"/>
        <v>593</v>
      </c>
      <c r="B622" s="22" t="s">
        <v>1688</v>
      </c>
      <c r="C622" s="28" t="s">
        <v>1677</v>
      </c>
      <c r="D622" s="235">
        <v>2009.11</v>
      </c>
      <c r="E622" s="23" t="s">
        <v>253</v>
      </c>
      <c r="F622" s="24">
        <v>153</v>
      </c>
      <c r="G622" s="24">
        <v>191</v>
      </c>
      <c r="H622" s="29" t="s">
        <v>2</v>
      </c>
      <c r="I622" s="26" t="s">
        <v>53</v>
      </c>
      <c r="J622" s="27"/>
      <c r="K622" s="231"/>
    </row>
    <row r="623" spans="1:11" s="5" customFormat="1" ht="33" customHeight="1" x14ac:dyDescent="0.2">
      <c r="A623" s="21">
        <f t="shared" si="22"/>
        <v>594</v>
      </c>
      <c r="B623" s="22" t="s">
        <v>1689</v>
      </c>
      <c r="C623" s="54" t="s">
        <v>1677</v>
      </c>
      <c r="D623" s="235">
        <v>2009.12</v>
      </c>
      <c r="E623" s="23" t="s">
        <v>475</v>
      </c>
      <c r="F623" s="24">
        <v>19644</v>
      </c>
      <c r="G623" s="24">
        <v>39848</v>
      </c>
      <c r="H623" s="29" t="s">
        <v>2</v>
      </c>
      <c r="I623" s="26" t="s">
        <v>53</v>
      </c>
      <c r="J623" s="27"/>
      <c r="K623" s="231"/>
    </row>
    <row r="624" spans="1:11" s="5" customFormat="1" ht="33" customHeight="1" x14ac:dyDescent="0.2">
      <c r="A624" s="21">
        <f t="shared" si="22"/>
        <v>595</v>
      </c>
      <c r="B624" s="22" t="s">
        <v>1690</v>
      </c>
      <c r="C624" s="28" t="s">
        <v>1691</v>
      </c>
      <c r="D624" s="235">
        <v>2010.01</v>
      </c>
      <c r="E624" s="23" t="s">
        <v>150</v>
      </c>
      <c r="F624" s="24">
        <v>206</v>
      </c>
      <c r="G624" s="24">
        <v>133</v>
      </c>
      <c r="H624" s="29" t="s">
        <v>2</v>
      </c>
      <c r="I624" s="26" t="s">
        <v>53</v>
      </c>
      <c r="J624" s="27"/>
      <c r="K624" s="231"/>
    </row>
    <row r="625" spans="1:11" s="5" customFormat="1" ht="33" customHeight="1" x14ac:dyDescent="0.2">
      <c r="A625" s="21">
        <f t="shared" si="22"/>
        <v>596</v>
      </c>
      <c r="B625" s="22" t="s">
        <v>40</v>
      </c>
      <c r="C625" s="28" t="s">
        <v>1677</v>
      </c>
      <c r="D625" s="233">
        <v>2010.08</v>
      </c>
      <c r="E625" s="23" t="s">
        <v>430</v>
      </c>
      <c r="F625" s="24">
        <v>3512</v>
      </c>
      <c r="G625" s="24">
        <v>3748</v>
      </c>
      <c r="H625" s="29" t="s">
        <v>2</v>
      </c>
      <c r="I625" s="26" t="s">
        <v>53</v>
      </c>
      <c r="J625" s="27"/>
      <c r="K625" s="231"/>
    </row>
    <row r="626" spans="1:11" s="5" customFormat="1" ht="33" customHeight="1" x14ac:dyDescent="0.2">
      <c r="A626" s="21">
        <f t="shared" si="22"/>
        <v>597</v>
      </c>
      <c r="B626" s="22" t="s">
        <v>61</v>
      </c>
      <c r="C626" s="28" t="s">
        <v>1692</v>
      </c>
      <c r="D626" s="233">
        <v>2010.08</v>
      </c>
      <c r="E626" s="23" t="s">
        <v>432</v>
      </c>
      <c r="F626" s="24">
        <v>3209</v>
      </c>
      <c r="G626" s="24">
        <v>4052</v>
      </c>
      <c r="H626" s="29" t="s">
        <v>2</v>
      </c>
      <c r="I626" s="26" t="s">
        <v>53</v>
      </c>
      <c r="J626" s="27"/>
      <c r="K626" s="231"/>
    </row>
    <row r="627" spans="1:11" s="5" customFormat="1" ht="33" customHeight="1" x14ac:dyDescent="0.2">
      <c r="A627" s="21">
        <f t="shared" si="22"/>
        <v>598</v>
      </c>
      <c r="B627" s="22" t="s">
        <v>62</v>
      </c>
      <c r="C627" s="28" t="s">
        <v>1677</v>
      </c>
      <c r="D627" s="233">
        <v>2010.08</v>
      </c>
      <c r="E627" s="23" t="s">
        <v>432</v>
      </c>
      <c r="F627" s="24">
        <v>2549</v>
      </c>
      <c r="G627" s="24">
        <v>3169</v>
      </c>
      <c r="H627" s="29" t="s">
        <v>2</v>
      </c>
      <c r="I627" s="26" t="s">
        <v>53</v>
      </c>
      <c r="J627" s="27"/>
      <c r="K627" s="231"/>
    </row>
    <row r="628" spans="1:11" s="5" customFormat="1" ht="33" customHeight="1" x14ac:dyDescent="0.2">
      <c r="A628" s="21">
        <f t="shared" si="22"/>
        <v>599</v>
      </c>
      <c r="B628" s="22" t="s">
        <v>63</v>
      </c>
      <c r="C628" s="28" t="s">
        <v>1693</v>
      </c>
      <c r="D628" s="233">
        <v>2010.08</v>
      </c>
      <c r="E628" s="23" t="s">
        <v>432</v>
      </c>
      <c r="F628" s="24">
        <v>1180</v>
      </c>
      <c r="G628" s="24">
        <v>1483</v>
      </c>
      <c r="H628" s="29" t="s">
        <v>2</v>
      </c>
      <c r="I628" s="26" t="s">
        <v>53</v>
      </c>
      <c r="J628" s="27"/>
      <c r="K628" s="231"/>
    </row>
    <row r="629" spans="1:11" s="5" customFormat="1" ht="33" customHeight="1" x14ac:dyDescent="0.2">
      <c r="A629" s="21">
        <f t="shared" si="22"/>
        <v>600</v>
      </c>
      <c r="B629" s="22" t="s">
        <v>64</v>
      </c>
      <c r="C629" s="28" t="s">
        <v>1694</v>
      </c>
      <c r="D629" s="233">
        <v>2010.08</v>
      </c>
      <c r="E629" s="23" t="s">
        <v>432</v>
      </c>
      <c r="F629" s="24">
        <v>2551</v>
      </c>
      <c r="G629" s="24">
        <v>1789</v>
      </c>
      <c r="H629" s="29" t="s">
        <v>2</v>
      </c>
      <c r="I629" s="26" t="s">
        <v>53</v>
      </c>
      <c r="J629" s="27"/>
      <c r="K629" s="231"/>
    </row>
    <row r="630" spans="1:11" s="5" customFormat="1" ht="33" customHeight="1" x14ac:dyDescent="0.2">
      <c r="A630" s="21">
        <f t="shared" si="22"/>
        <v>601</v>
      </c>
      <c r="B630" s="22" t="s">
        <v>1695</v>
      </c>
      <c r="C630" s="28" t="s">
        <v>1677</v>
      </c>
      <c r="D630" s="233">
        <v>2010.09</v>
      </c>
      <c r="E630" s="23" t="s">
        <v>434</v>
      </c>
      <c r="F630" s="24">
        <v>26460</v>
      </c>
      <c r="G630" s="24">
        <v>56412</v>
      </c>
      <c r="H630" s="25" t="s">
        <v>4</v>
      </c>
      <c r="I630" s="26" t="s">
        <v>53</v>
      </c>
      <c r="J630" s="127"/>
      <c r="K630" s="231"/>
    </row>
    <row r="631" spans="1:11" s="5" customFormat="1" ht="33" customHeight="1" x14ac:dyDescent="0.2">
      <c r="A631" s="21">
        <f t="shared" si="22"/>
        <v>602</v>
      </c>
      <c r="B631" s="22" t="s">
        <v>1696</v>
      </c>
      <c r="C631" s="54" t="s">
        <v>1691</v>
      </c>
      <c r="D631" s="233">
        <v>2010.11</v>
      </c>
      <c r="E631" s="23" t="s">
        <v>441</v>
      </c>
      <c r="F631" s="24">
        <v>153</v>
      </c>
      <c r="G631" s="24">
        <v>250</v>
      </c>
      <c r="H631" s="152" t="s">
        <v>1669</v>
      </c>
      <c r="I631" s="153" t="s">
        <v>53</v>
      </c>
      <c r="J631" s="127"/>
      <c r="K631" s="231"/>
    </row>
    <row r="632" spans="1:11" s="5" customFormat="1" ht="33" customHeight="1" x14ac:dyDescent="0.2">
      <c r="A632" s="21">
        <f t="shared" si="22"/>
        <v>603</v>
      </c>
      <c r="B632" s="22" t="s">
        <v>1697</v>
      </c>
      <c r="C632" s="28" t="s">
        <v>1677</v>
      </c>
      <c r="D632" s="233">
        <v>2011.06</v>
      </c>
      <c r="E632" s="23" t="s">
        <v>250</v>
      </c>
      <c r="F632" s="24">
        <v>16365</v>
      </c>
      <c r="G632" s="24">
        <v>38530</v>
      </c>
      <c r="H632" s="29" t="s">
        <v>2</v>
      </c>
      <c r="I632" s="26" t="s">
        <v>53</v>
      </c>
      <c r="J632" s="27"/>
      <c r="K632" s="231"/>
    </row>
    <row r="633" spans="1:11" s="5" customFormat="1" ht="33" customHeight="1" x14ac:dyDescent="0.2">
      <c r="A633" s="21">
        <f t="shared" si="22"/>
        <v>604</v>
      </c>
      <c r="B633" s="22" t="s">
        <v>1698</v>
      </c>
      <c r="C633" s="28" t="s">
        <v>1691</v>
      </c>
      <c r="D633" s="233">
        <v>2011.07</v>
      </c>
      <c r="E633" s="23" t="s">
        <v>150</v>
      </c>
      <c r="F633" s="24">
        <v>166</v>
      </c>
      <c r="G633" s="24">
        <v>302</v>
      </c>
      <c r="H633" s="29" t="s">
        <v>1669</v>
      </c>
      <c r="I633" s="26" t="s">
        <v>53</v>
      </c>
      <c r="J633" s="27"/>
      <c r="K633" s="231"/>
    </row>
    <row r="634" spans="1:11" s="5" customFormat="1" ht="33" customHeight="1" x14ac:dyDescent="0.2">
      <c r="A634" s="21">
        <f t="shared" si="22"/>
        <v>605</v>
      </c>
      <c r="B634" s="28" t="s">
        <v>1699</v>
      </c>
      <c r="C634" s="28" t="s">
        <v>1677</v>
      </c>
      <c r="D634" s="235">
        <v>2013.03</v>
      </c>
      <c r="E634" s="23" t="s">
        <v>378</v>
      </c>
      <c r="F634" s="24">
        <v>8195</v>
      </c>
      <c r="G634" s="24">
        <v>19782</v>
      </c>
      <c r="H634" s="29" t="s">
        <v>1700</v>
      </c>
      <c r="I634" s="26" t="s">
        <v>53</v>
      </c>
      <c r="J634" s="27"/>
      <c r="K634" s="231"/>
    </row>
    <row r="635" spans="1:11" s="5" customFormat="1" ht="33" customHeight="1" x14ac:dyDescent="0.2">
      <c r="A635" s="21">
        <f t="shared" si="22"/>
        <v>606</v>
      </c>
      <c r="B635" s="28" t="s">
        <v>1701</v>
      </c>
      <c r="C635" s="54" t="s">
        <v>1677</v>
      </c>
      <c r="D635" s="235">
        <v>2013.03</v>
      </c>
      <c r="E635" s="23" t="s">
        <v>378</v>
      </c>
      <c r="F635" s="24">
        <v>4316</v>
      </c>
      <c r="G635" s="24">
        <v>8892</v>
      </c>
      <c r="H635" s="29" t="s">
        <v>1702</v>
      </c>
      <c r="I635" s="26" t="s">
        <v>53</v>
      </c>
      <c r="J635" s="27"/>
      <c r="K635" s="231"/>
    </row>
    <row r="636" spans="1:11" s="5" customFormat="1" ht="33" customHeight="1" x14ac:dyDescent="0.2">
      <c r="A636" s="21">
        <f t="shared" si="22"/>
        <v>607</v>
      </c>
      <c r="B636" s="28" t="s">
        <v>1703</v>
      </c>
      <c r="C636" s="54" t="s">
        <v>1692</v>
      </c>
      <c r="D636" s="235">
        <v>2013.03</v>
      </c>
      <c r="E636" s="23" t="s">
        <v>378</v>
      </c>
      <c r="F636" s="24">
        <v>1335</v>
      </c>
      <c r="G636" s="24">
        <v>2893</v>
      </c>
      <c r="H636" s="29" t="s">
        <v>1087</v>
      </c>
      <c r="I636" s="26" t="s">
        <v>53</v>
      </c>
      <c r="J636" s="27"/>
      <c r="K636" s="231"/>
    </row>
    <row r="637" spans="1:11" s="5" customFormat="1" ht="33" customHeight="1" x14ac:dyDescent="0.2">
      <c r="A637" s="21">
        <f t="shared" si="22"/>
        <v>608</v>
      </c>
      <c r="B637" s="28" t="s">
        <v>1704</v>
      </c>
      <c r="C637" s="28" t="s">
        <v>1691</v>
      </c>
      <c r="D637" s="235">
        <v>2013.12</v>
      </c>
      <c r="E637" s="23" t="s">
        <v>316</v>
      </c>
      <c r="F637" s="24">
        <v>1762</v>
      </c>
      <c r="G637" s="24">
        <v>2432</v>
      </c>
      <c r="H637" s="29" t="s">
        <v>1669</v>
      </c>
      <c r="I637" s="26" t="s">
        <v>53</v>
      </c>
      <c r="J637" s="27"/>
      <c r="K637" s="231"/>
    </row>
    <row r="638" spans="1:11" s="5" customFormat="1" ht="33" customHeight="1" x14ac:dyDescent="0.2">
      <c r="A638" s="21">
        <f t="shared" si="22"/>
        <v>609</v>
      </c>
      <c r="B638" s="35" t="s">
        <v>1705</v>
      </c>
      <c r="C638" s="28" t="s">
        <v>1706</v>
      </c>
      <c r="D638" s="235">
        <v>2013.12</v>
      </c>
      <c r="E638" s="23" t="s">
        <v>316</v>
      </c>
      <c r="F638" s="24">
        <v>1648</v>
      </c>
      <c r="G638" s="24">
        <v>2736</v>
      </c>
      <c r="H638" s="29" t="s">
        <v>1143</v>
      </c>
      <c r="I638" s="26" t="s">
        <v>53</v>
      </c>
      <c r="J638" s="27"/>
      <c r="K638" s="231"/>
    </row>
    <row r="639" spans="1:11" s="5" customFormat="1" ht="33" customHeight="1" x14ac:dyDescent="0.2">
      <c r="A639" s="21">
        <f t="shared" si="22"/>
        <v>610</v>
      </c>
      <c r="B639" s="41" t="s">
        <v>1707</v>
      </c>
      <c r="C639" s="54" t="s">
        <v>1677</v>
      </c>
      <c r="D639" s="264">
        <v>2013.12</v>
      </c>
      <c r="E639" s="36" t="s">
        <v>316</v>
      </c>
      <c r="F639" s="37">
        <v>2337</v>
      </c>
      <c r="G639" s="37">
        <v>4203</v>
      </c>
      <c r="H639" s="29" t="s">
        <v>1072</v>
      </c>
      <c r="I639" s="39" t="s">
        <v>53</v>
      </c>
      <c r="J639" s="27"/>
      <c r="K639" s="231"/>
    </row>
    <row r="640" spans="1:11" s="5" customFormat="1" ht="33" customHeight="1" x14ac:dyDescent="0.2">
      <c r="A640" s="21">
        <f t="shared" si="22"/>
        <v>611</v>
      </c>
      <c r="B640" s="28" t="s">
        <v>1708</v>
      </c>
      <c r="C640" s="41" t="s">
        <v>1709</v>
      </c>
      <c r="D640" s="265">
        <v>2013.12</v>
      </c>
      <c r="E640" s="42" t="s">
        <v>316</v>
      </c>
      <c r="F640" s="43">
        <v>1900</v>
      </c>
      <c r="G640" s="43">
        <v>2721</v>
      </c>
      <c r="H640" s="29" t="s">
        <v>1669</v>
      </c>
      <c r="I640" s="44" t="s">
        <v>53</v>
      </c>
      <c r="J640" s="27"/>
      <c r="K640" s="231"/>
    </row>
    <row r="641" spans="1:11" s="5" customFormat="1" ht="33" customHeight="1" x14ac:dyDescent="0.2">
      <c r="A641" s="21">
        <f t="shared" si="22"/>
        <v>612</v>
      </c>
      <c r="B641" s="28" t="s">
        <v>1710</v>
      </c>
      <c r="C641" s="28" t="s">
        <v>1677</v>
      </c>
      <c r="D641" s="235">
        <v>2013.12</v>
      </c>
      <c r="E641" s="23" t="s">
        <v>316</v>
      </c>
      <c r="F641" s="24">
        <v>1949</v>
      </c>
      <c r="G641" s="24">
        <v>2761</v>
      </c>
      <c r="H641" s="29" t="s">
        <v>1669</v>
      </c>
      <c r="I641" s="26" t="s">
        <v>53</v>
      </c>
      <c r="J641" s="27"/>
      <c r="K641" s="231"/>
    </row>
    <row r="642" spans="1:11" s="7" customFormat="1" ht="33" customHeight="1" x14ac:dyDescent="0.2">
      <c r="A642" s="21">
        <f t="shared" si="22"/>
        <v>613</v>
      </c>
      <c r="B642" s="28" t="s">
        <v>1711</v>
      </c>
      <c r="C642" s="28" t="s">
        <v>1691</v>
      </c>
      <c r="D642" s="235">
        <v>2013.12</v>
      </c>
      <c r="E642" s="23" t="s">
        <v>316</v>
      </c>
      <c r="F642" s="24">
        <v>1949</v>
      </c>
      <c r="G642" s="24">
        <v>2761</v>
      </c>
      <c r="H642" s="29" t="s">
        <v>1143</v>
      </c>
      <c r="I642" s="26" t="s">
        <v>53</v>
      </c>
      <c r="J642" s="27"/>
      <c r="K642" s="266"/>
    </row>
    <row r="643" spans="1:11" s="5" customFormat="1" ht="33" customHeight="1" x14ac:dyDescent="0.2">
      <c r="A643" s="21">
        <f t="shared" si="22"/>
        <v>614</v>
      </c>
      <c r="B643" s="28" t="s">
        <v>1712</v>
      </c>
      <c r="C643" s="28" t="s">
        <v>1677</v>
      </c>
      <c r="D643" s="235">
        <v>2013.12</v>
      </c>
      <c r="E643" s="23" t="s">
        <v>316</v>
      </c>
      <c r="F643" s="24">
        <v>2388</v>
      </c>
      <c r="G643" s="24">
        <v>3995</v>
      </c>
      <c r="H643" s="29" t="s">
        <v>1026</v>
      </c>
      <c r="I643" s="26" t="s">
        <v>53</v>
      </c>
      <c r="J643" s="27"/>
      <c r="K643" s="231"/>
    </row>
    <row r="644" spans="1:11" s="5" customFormat="1" ht="33" customHeight="1" x14ac:dyDescent="0.2">
      <c r="A644" s="21">
        <f t="shared" si="22"/>
        <v>615</v>
      </c>
      <c r="B644" s="28" t="s">
        <v>1713</v>
      </c>
      <c r="C644" s="28" t="s">
        <v>1677</v>
      </c>
      <c r="D644" s="235">
        <v>2013.12</v>
      </c>
      <c r="E644" s="23" t="s">
        <v>316</v>
      </c>
      <c r="F644" s="24">
        <v>1077</v>
      </c>
      <c r="G644" s="24">
        <v>1655</v>
      </c>
      <c r="H644" s="29" t="s">
        <v>1026</v>
      </c>
      <c r="I644" s="26" t="s">
        <v>53</v>
      </c>
      <c r="J644" s="27"/>
      <c r="K644" s="231"/>
    </row>
    <row r="645" spans="1:11" s="5" customFormat="1" ht="33" customHeight="1" x14ac:dyDescent="0.2">
      <c r="A645" s="21">
        <f t="shared" si="22"/>
        <v>616</v>
      </c>
      <c r="B645" s="28" t="s">
        <v>1714</v>
      </c>
      <c r="C645" s="28" t="s">
        <v>1715</v>
      </c>
      <c r="D645" s="235">
        <v>2013.12</v>
      </c>
      <c r="E645" s="23" t="s">
        <v>316</v>
      </c>
      <c r="F645" s="24">
        <v>885</v>
      </c>
      <c r="G645" s="24">
        <v>1309</v>
      </c>
      <c r="H645" s="29" t="s">
        <v>1026</v>
      </c>
      <c r="I645" s="26" t="s">
        <v>53</v>
      </c>
      <c r="J645" s="27"/>
      <c r="K645" s="231"/>
    </row>
    <row r="646" spans="1:11" s="5" customFormat="1" ht="33" customHeight="1" x14ac:dyDescent="0.2">
      <c r="A646" s="21">
        <f t="shared" si="22"/>
        <v>617</v>
      </c>
      <c r="B646" s="28" t="s">
        <v>1716</v>
      </c>
      <c r="C646" s="28" t="s">
        <v>1682</v>
      </c>
      <c r="D646" s="235">
        <v>2013.12</v>
      </c>
      <c r="E646" s="23" t="s">
        <v>316</v>
      </c>
      <c r="F646" s="24">
        <v>1149</v>
      </c>
      <c r="G646" s="24">
        <v>1852</v>
      </c>
      <c r="H646" s="29" t="s">
        <v>1026</v>
      </c>
      <c r="I646" s="26" t="s">
        <v>53</v>
      </c>
      <c r="J646" s="27"/>
      <c r="K646" s="231"/>
    </row>
    <row r="647" spans="1:11" s="5" customFormat="1" ht="33" customHeight="1" x14ac:dyDescent="0.2">
      <c r="A647" s="21">
        <f t="shared" si="22"/>
        <v>618</v>
      </c>
      <c r="B647" s="28" t="s">
        <v>1717</v>
      </c>
      <c r="C647" s="28" t="s">
        <v>1677</v>
      </c>
      <c r="D647" s="233">
        <v>2014.01</v>
      </c>
      <c r="E647" s="52" t="s">
        <v>318</v>
      </c>
      <c r="F647" s="53">
        <v>2165</v>
      </c>
      <c r="G647" s="24">
        <v>4133</v>
      </c>
      <c r="H647" s="29" t="s">
        <v>1038</v>
      </c>
      <c r="I647" s="26" t="s">
        <v>53</v>
      </c>
      <c r="J647" s="45"/>
      <c r="K647" s="231"/>
    </row>
    <row r="648" spans="1:11" s="5" customFormat="1" ht="33" customHeight="1" x14ac:dyDescent="0.2">
      <c r="A648" s="21">
        <f t="shared" si="22"/>
        <v>619</v>
      </c>
      <c r="B648" s="28" t="s">
        <v>1718</v>
      </c>
      <c r="C648" s="28" t="s">
        <v>1677</v>
      </c>
      <c r="D648" s="233">
        <v>2014.03</v>
      </c>
      <c r="E648" s="52" t="s">
        <v>145</v>
      </c>
      <c r="F648" s="53">
        <v>6354</v>
      </c>
      <c r="G648" s="24">
        <v>14958</v>
      </c>
      <c r="H648" s="29" t="s">
        <v>1038</v>
      </c>
      <c r="I648" s="26" t="s">
        <v>53</v>
      </c>
      <c r="J648" s="45"/>
      <c r="K648" s="231"/>
    </row>
    <row r="649" spans="1:11" s="5" customFormat="1" ht="33" customHeight="1" x14ac:dyDescent="0.2">
      <c r="A649" s="21">
        <f t="shared" si="22"/>
        <v>620</v>
      </c>
      <c r="B649" s="22" t="s">
        <v>1719</v>
      </c>
      <c r="C649" s="54" t="s">
        <v>1720</v>
      </c>
      <c r="D649" s="233">
        <v>2014.09</v>
      </c>
      <c r="E649" s="23" t="s">
        <v>195</v>
      </c>
      <c r="F649" s="24">
        <v>1298</v>
      </c>
      <c r="G649" s="24">
        <v>3808</v>
      </c>
      <c r="H649" s="29" t="s">
        <v>1038</v>
      </c>
      <c r="I649" s="26" t="s">
        <v>53</v>
      </c>
      <c r="J649" s="27"/>
      <c r="K649" s="231"/>
    </row>
    <row r="650" spans="1:11" s="5" customFormat="1" ht="33" customHeight="1" x14ac:dyDescent="0.2">
      <c r="A650" s="21">
        <f t="shared" si="22"/>
        <v>621</v>
      </c>
      <c r="B650" s="28" t="s">
        <v>1721</v>
      </c>
      <c r="C650" s="28" t="s">
        <v>1691</v>
      </c>
      <c r="D650" s="233" t="s">
        <v>1722</v>
      </c>
      <c r="E650" s="30" t="s">
        <v>235</v>
      </c>
      <c r="F650" s="31">
        <v>2862</v>
      </c>
      <c r="G650" s="31">
        <v>5851</v>
      </c>
      <c r="H650" s="32" t="s">
        <v>1671</v>
      </c>
      <c r="I650" s="33" t="s">
        <v>53</v>
      </c>
      <c r="J650" s="45"/>
      <c r="K650" s="231"/>
    </row>
    <row r="651" spans="1:11" s="5" customFormat="1" ht="33" customHeight="1" x14ac:dyDescent="0.2">
      <c r="A651" s="21">
        <f t="shared" si="22"/>
        <v>622</v>
      </c>
      <c r="B651" s="28" t="s">
        <v>1723</v>
      </c>
      <c r="C651" s="28" t="s">
        <v>1724</v>
      </c>
      <c r="D651" s="233">
        <v>2016.08</v>
      </c>
      <c r="E651" s="30" t="s">
        <v>180</v>
      </c>
      <c r="F651" s="31">
        <v>7966</v>
      </c>
      <c r="G651" s="31">
        <v>12274</v>
      </c>
      <c r="H651" s="32" t="s">
        <v>4</v>
      </c>
      <c r="I651" s="33" t="s">
        <v>53</v>
      </c>
      <c r="J651" s="45"/>
      <c r="K651" s="231"/>
    </row>
    <row r="652" spans="1:11" s="5" customFormat="1" ht="33" customHeight="1" x14ac:dyDescent="0.2">
      <c r="A652" s="21">
        <f t="shared" si="22"/>
        <v>623</v>
      </c>
      <c r="B652" s="28" t="s">
        <v>1725</v>
      </c>
      <c r="C652" s="28" t="s">
        <v>1724</v>
      </c>
      <c r="D652" s="233">
        <v>2016.09</v>
      </c>
      <c r="E652" s="30" t="s">
        <v>158</v>
      </c>
      <c r="F652" s="31">
        <v>2316</v>
      </c>
      <c r="G652" s="31">
        <v>4032</v>
      </c>
      <c r="H652" s="32" t="s">
        <v>4</v>
      </c>
      <c r="I652" s="33" t="s">
        <v>53</v>
      </c>
      <c r="J652" s="46"/>
      <c r="K652" s="231"/>
    </row>
    <row r="653" spans="1:11" s="5" customFormat="1" ht="33" customHeight="1" x14ac:dyDescent="0.2">
      <c r="A653" s="21">
        <f t="shared" si="22"/>
        <v>624</v>
      </c>
      <c r="B653" s="28" t="s">
        <v>1726</v>
      </c>
      <c r="C653" s="28" t="s">
        <v>1677</v>
      </c>
      <c r="D653" s="233" t="s">
        <v>981</v>
      </c>
      <c r="E653" s="30" t="s">
        <v>189</v>
      </c>
      <c r="F653" s="31">
        <v>7315</v>
      </c>
      <c r="G653" s="31">
        <v>12878</v>
      </c>
      <c r="H653" s="32" t="s">
        <v>4</v>
      </c>
      <c r="I653" s="33" t="s">
        <v>53</v>
      </c>
      <c r="J653" s="46"/>
      <c r="K653" s="231"/>
    </row>
    <row r="654" spans="1:11" s="5" customFormat="1" ht="33" customHeight="1" x14ac:dyDescent="0.2">
      <c r="A654" s="21">
        <f t="shared" si="22"/>
        <v>625</v>
      </c>
      <c r="B654" s="28" t="s">
        <v>1727</v>
      </c>
      <c r="C654" s="28" t="s">
        <v>1728</v>
      </c>
      <c r="D654" s="233">
        <v>2017.02</v>
      </c>
      <c r="E654" s="30" t="s">
        <v>146</v>
      </c>
      <c r="F654" s="62">
        <v>2067</v>
      </c>
      <c r="G654" s="31">
        <v>3497</v>
      </c>
      <c r="H654" s="32" t="s">
        <v>4</v>
      </c>
      <c r="I654" s="64" t="s">
        <v>1729</v>
      </c>
      <c r="J654" s="46"/>
      <c r="K654" s="231"/>
    </row>
    <row r="655" spans="1:11" s="5" customFormat="1" ht="33" customHeight="1" x14ac:dyDescent="0.2">
      <c r="A655" s="21">
        <f t="shared" si="22"/>
        <v>626</v>
      </c>
      <c r="B655" s="79" t="s">
        <v>1730</v>
      </c>
      <c r="C655" s="28" t="s">
        <v>1691</v>
      </c>
      <c r="D655" s="233">
        <v>2017.06</v>
      </c>
      <c r="E655" s="30" t="s">
        <v>94</v>
      </c>
      <c r="F655" s="31">
        <v>3750</v>
      </c>
      <c r="G655" s="31">
        <v>6817</v>
      </c>
      <c r="H655" s="32" t="s">
        <v>42</v>
      </c>
      <c r="I655" s="33" t="s">
        <v>53</v>
      </c>
      <c r="J655" s="46"/>
      <c r="K655" s="231"/>
    </row>
    <row r="656" spans="1:11" s="5" customFormat="1" ht="33" customHeight="1" x14ac:dyDescent="0.2">
      <c r="A656" s="21">
        <f t="shared" si="22"/>
        <v>627</v>
      </c>
      <c r="B656" s="79" t="s">
        <v>1731</v>
      </c>
      <c r="C656" s="28" t="s">
        <v>1724</v>
      </c>
      <c r="D656" s="233">
        <v>2017.11</v>
      </c>
      <c r="E656" s="30" t="s">
        <v>302</v>
      </c>
      <c r="F656" s="31">
        <v>363</v>
      </c>
      <c r="G656" s="31">
        <v>835</v>
      </c>
      <c r="H656" s="32" t="s">
        <v>4</v>
      </c>
      <c r="I656" s="33" t="s">
        <v>53</v>
      </c>
      <c r="J656" s="46"/>
      <c r="K656" s="231"/>
    </row>
    <row r="657" spans="1:11" s="5" customFormat="1" ht="33" customHeight="1" x14ac:dyDescent="0.2">
      <c r="A657" s="21">
        <f t="shared" si="22"/>
        <v>628</v>
      </c>
      <c r="B657" s="28" t="s">
        <v>1732</v>
      </c>
      <c r="C657" s="28" t="s">
        <v>1724</v>
      </c>
      <c r="D657" s="233">
        <v>2018.05</v>
      </c>
      <c r="E657" s="30" t="s">
        <v>1733</v>
      </c>
      <c r="F657" s="31">
        <v>1356</v>
      </c>
      <c r="G657" s="31">
        <v>2755</v>
      </c>
      <c r="H657" s="32" t="s">
        <v>2</v>
      </c>
      <c r="I657" s="33" t="s">
        <v>1665</v>
      </c>
      <c r="J657" s="46"/>
      <c r="K657" s="231"/>
    </row>
    <row r="658" spans="1:11" s="5" customFormat="1" ht="33" customHeight="1" x14ac:dyDescent="0.2">
      <c r="A658" s="21">
        <f t="shared" si="22"/>
        <v>629</v>
      </c>
      <c r="B658" s="28" t="s">
        <v>580</v>
      </c>
      <c r="C658" s="28" t="s">
        <v>1724</v>
      </c>
      <c r="D658" s="233">
        <v>2018.12</v>
      </c>
      <c r="E658" s="111" t="s">
        <v>410</v>
      </c>
      <c r="F658" s="31">
        <v>8493</v>
      </c>
      <c r="G658" s="31">
        <v>13831</v>
      </c>
      <c r="H658" s="91" t="s">
        <v>1026</v>
      </c>
      <c r="I658" s="92" t="s">
        <v>35</v>
      </c>
      <c r="J658" s="27"/>
      <c r="K658" s="231"/>
    </row>
    <row r="659" spans="1:11" s="5" customFormat="1" ht="33" customHeight="1" x14ac:dyDescent="0.2">
      <c r="A659" s="21">
        <f t="shared" si="22"/>
        <v>630</v>
      </c>
      <c r="B659" s="28" t="s">
        <v>572</v>
      </c>
      <c r="C659" s="54" t="s">
        <v>1724</v>
      </c>
      <c r="D659" s="233">
        <v>2018.12</v>
      </c>
      <c r="E659" s="111" t="s">
        <v>410</v>
      </c>
      <c r="F659" s="31">
        <v>21</v>
      </c>
      <c r="G659" s="31">
        <v>31</v>
      </c>
      <c r="H659" s="91" t="s">
        <v>1734</v>
      </c>
      <c r="I659" s="92" t="s">
        <v>1735</v>
      </c>
      <c r="J659" s="27"/>
      <c r="K659" s="231"/>
    </row>
    <row r="660" spans="1:11" s="5" customFormat="1" ht="33" customHeight="1" x14ac:dyDescent="0.2">
      <c r="A660" s="21">
        <f t="shared" si="22"/>
        <v>631</v>
      </c>
      <c r="B660" s="22" t="s">
        <v>1736</v>
      </c>
      <c r="C660" s="28" t="s">
        <v>1691</v>
      </c>
      <c r="D660" s="244">
        <v>2019.02</v>
      </c>
      <c r="E660" s="22" t="s">
        <v>327</v>
      </c>
      <c r="F660" s="119">
        <v>7075</v>
      </c>
      <c r="G660" s="119">
        <v>15628</v>
      </c>
      <c r="H660" s="120" t="s">
        <v>855</v>
      </c>
      <c r="I660" s="121" t="s">
        <v>35</v>
      </c>
      <c r="J660" s="198" t="s">
        <v>1737</v>
      </c>
      <c r="K660" s="231"/>
    </row>
    <row r="661" spans="1:11" s="5" customFormat="1" ht="33" customHeight="1" x14ac:dyDescent="0.2">
      <c r="A661" s="21">
        <f t="shared" si="22"/>
        <v>632</v>
      </c>
      <c r="B661" s="28" t="s">
        <v>1738</v>
      </c>
      <c r="C661" s="28" t="s">
        <v>1691</v>
      </c>
      <c r="D661" s="233">
        <v>2019.09</v>
      </c>
      <c r="E661" s="111" t="s">
        <v>651</v>
      </c>
      <c r="F661" s="31">
        <v>2438</v>
      </c>
      <c r="G661" s="31">
        <v>5375</v>
      </c>
      <c r="H661" s="120" t="s">
        <v>1038</v>
      </c>
      <c r="I661" s="92" t="s">
        <v>53</v>
      </c>
      <c r="J661" s="27" t="s">
        <v>1739</v>
      </c>
      <c r="K661" s="231"/>
    </row>
    <row r="662" spans="1:11" s="5" customFormat="1" ht="33" customHeight="1" x14ac:dyDescent="0.2">
      <c r="A662" s="373" t="s">
        <v>838</v>
      </c>
      <c r="B662" s="374"/>
      <c r="C662" s="374"/>
      <c r="D662" s="374"/>
      <c r="E662" s="374"/>
      <c r="F662" s="374"/>
      <c r="G662" s="374"/>
      <c r="H662" s="374"/>
      <c r="I662" s="374"/>
      <c r="J662" s="375"/>
      <c r="K662" s="231"/>
    </row>
    <row r="663" spans="1:11" s="5" customFormat="1" ht="33" customHeight="1" x14ac:dyDescent="0.2">
      <c r="A663" s="21">
        <f>ROW()-30</f>
        <v>633</v>
      </c>
      <c r="B663" s="22" t="s">
        <v>1740</v>
      </c>
      <c r="C663" s="22" t="s">
        <v>838</v>
      </c>
      <c r="D663" s="235">
        <v>2010.01</v>
      </c>
      <c r="E663" s="23" t="s">
        <v>468</v>
      </c>
      <c r="F663" s="24">
        <v>1398</v>
      </c>
      <c r="G663" s="24">
        <v>2355</v>
      </c>
      <c r="H663" s="25" t="s">
        <v>4</v>
      </c>
      <c r="I663" s="26" t="s">
        <v>53</v>
      </c>
      <c r="J663" s="27"/>
      <c r="K663" s="231"/>
    </row>
    <row r="664" spans="1:11" s="5" customFormat="1" ht="33" customHeight="1" x14ac:dyDescent="0.2">
      <c r="A664" s="21">
        <f t="shared" ref="A664:A676" si="23">ROW()-30</f>
        <v>634</v>
      </c>
      <c r="B664" s="28" t="s">
        <v>1741</v>
      </c>
      <c r="C664" s="28" t="s">
        <v>838</v>
      </c>
      <c r="D664" s="235">
        <v>2013.07</v>
      </c>
      <c r="E664" s="23" t="s">
        <v>348</v>
      </c>
      <c r="F664" s="24">
        <v>299</v>
      </c>
      <c r="G664" s="24">
        <v>287</v>
      </c>
      <c r="H664" s="29" t="s">
        <v>870</v>
      </c>
      <c r="I664" s="26" t="s">
        <v>52</v>
      </c>
      <c r="J664" s="27"/>
      <c r="K664" s="231"/>
    </row>
    <row r="665" spans="1:11" s="5" customFormat="1" ht="33" customHeight="1" x14ac:dyDescent="0.2">
      <c r="A665" s="21">
        <f t="shared" si="23"/>
        <v>635</v>
      </c>
      <c r="B665" s="28" t="s">
        <v>1742</v>
      </c>
      <c r="C665" s="28" t="s">
        <v>1743</v>
      </c>
      <c r="D665" s="235">
        <v>2013.09</v>
      </c>
      <c r="E665" s="23" t="s">
        <v>151</v>
      </c>
      <c r="F665" s="24">
        <v>944</v>
      </c>
      <c r="G665" s="24">
        <v>1669</v>
      </c>
      <c r="H665" s="29" t="s">
        <v>855</v>
      </c>
      <c r="I665" s="26" t="s">
        <v>53</v>
      </c>
      <c r="J665" s="27" t="s">
        <v>1109</v>
      </c>
      <c r="K665" s="231"/>
    </row>
    <row r="666" spans="1:11" s="5" customFormat="1" ht="33" customHeight="1" x14ac:dyDescent="0.2">
      <c r="A666" s="21">
        <f t="shared" si="23"/>
        <v>636</v>
      </c>
      <c r="B666" s="22" t="s">
        <v>1744</v>
      </c>
      <c r="C666" s="55" t="s">
        <v>1743</v>
      </c>
      <c r="D666" s="235">
        <v>2013.12</v>
      </c>
      <c r="E666" s="23" t="s">
        <v>357</v>
      </c>
      <c r="F666" s="24">
        <v>753</v>
      </c>
      <c r="G666" s="24">
        <v>1475</v>
      </c>
      <c r="H666" s="29" t="s">
        <v>855</v>
      </c>
      <c r="I666" s="26" t="s">
        <v>53</v>
      </c>
      <c r="J666" s="27"/>
      <c r="K666" s="231"/>
    </row>
    <row r="667" spans="1:11" s="5" customFormat="1" ht="33" customHeight="1" x14ac:dyDescent="0.2">
      <c r="A667" s="21">
        <f t="shared" si="23"/>
        <v>637</v>
      </c>
      <c r="B667" s="22" t="s">
        <v>1745</v>
      </c>
      <c r="C667" s="28" t="s">
        <v>864</v>
      </c>
      <c r="D667" s="233">
        <v>2014.07</v>
      </c>
      <c r="E667" s="23" t="s">
        <v>147</v>
      </c>
      <c r="F667" s="24">
        <v>477</v>
      </c>
      <c r="G667" s="24">
        <v>858</v>
      </c>
      <c r="H667" s="29" t="s">
        <v>935</v>
      </c>
      <c r="I667" s="26" t="s">
        <v>53</v>
      </c>
      <c r="J667" s="27"/>
      <c r="K667" s="231"/>
    </row>
    <row r="668" spans="1:11" s="5" customFormat="1" ht="33" customHeight="1" x14ac:dyDescent="0.2">
      <c r="A668" s="21">
        <f t="shared" si="23"/>
        <v>638</v>
      </c>
      <c r="B668" s="28" t="s">
        <v>1746</v>
      </c>
      <c r="C668" s="54" t="s">
        <v>1743</v>
      </c>
      <c r="D668" s="233">
        <v>2015.04</v>
      </c>
      <c r="E668" s="30" t="s">
        <v>144</v>
      </c>
      <c r="F668" s="31">
        <v>168</v>
      </c>
      <c r="G668" s="31">
        <v>341</v>
      </c>
      <c r="H668" s="32" t="s">
        <v>1402</v>
      </c>
      <c r="I668" s="33" t="s">
        <v>1252</v>
      </c>
      <c r="J668" s="45" t="s">
        <v>1566</v>
      </c>
      <c r="K668" s="231"/>
    </row>
    <row r="669" spans="1:11" s="5" customFormat="1" ht="33" customHeight="1" x14ac:dyDescent="0.2">
      <c r="A669" s="21">
        <f t="shared" si="23"/>
        <v>639</v>
      </c>
      <c r="B669" s="28" t="s">
        <v>1747</v>
      </c>
      <c r="C669" s="89" t="s">
        <v>1743</v>
      </c>
      <c r="D669" s="233">
        <v>2015.09</v>
      </c>
      <c r="E669" s="30" t="s">
        <v>144</v>
      </c>
      <c r="F669" s="31">
        <v>362</v>
      </c>
      <c r="G669" s="31">
        <v>509</v>
      </c>
      <c r="H669" s="32" t="s">
        <v>1671</v>
      </c>
      <c r="I669" s="33" t="s">
        <v>1748</v>
      </c>
      <c r="J669" s="45" t="s">
        <v>1109</v>
      </c>
      <c r="K669" s="231"/>
    </row>
    <row r="670" spans="1:11" s="5" customFormat="1" ht="33" customHeight="1" x14ac:dyDescent="0.2">
      <c r="A670" s="21">
        <f t="shared" si="23"/>
        <v>640</v>
      </c>
      <c r="B670" s="28" t="s">
        <v>1749</v>
      </c>
      <c r="C670" s="95" t="s">
        <v>1743</v>
      </c>
      <c r="D670" s="233">
        <v>2016.12</v>
      </c>
      <c r="E670" s="30" t="s">
        <v>136</v>
      </c>
      <c r="F670" s="31">
        <v>368</v>
      </c>
      <c r="G670" s="31">
        <v>1251</v>
      </c>
      <c r="H670" s="32" t="s">
        <v>4</v>
      </c>
      <c r="I670" s="33" t="s">
        <v>1750</v>
      </c>
      <c r="J670" s="46"/>
      <c r="K670" s="231"/>
    </row>
    <row r="671" spans="1:11" s="5" customFormat="1" ht="33" customHeight="1" x14ac:dyDescent="0.2">
      <c r="A671" s="21">
        <f t="shared" si="23"/>
        <v>641</v>
      </c>
      <c r="B671" s="28" t="s">
        <v>1751</v>
      </c>
      <c r="C671" s="28" t="s">
        <v>864</v>
      </c>
      <c r="D671" s="233">
        <v>2017.03</v>
      </c>
      <c r="E671" s="30" t="s">
        <v>164</v>
      </c>
      <c r="F671" s="31">
        <v>271</v>
      </c>
      <c r="G671" s="31">
        <v>628</v>
      </c>
      <c r="H671" s="65" t="s">
        <v>1752</v>
      </c>
      <c r="I671" s="33" t="s">
        <v>1252</v>
      </c>
      <c r="J671" s="46"/>
      <c r="K671" s="231"/>
    </row>
    <row r="672" spans="1:11" s="5" customFormat="1" ht="33" customHeight="1" x14ac:dyDescent="0.2">
      <c r="A672" s="21">
        <f t="shared" si="23"/>
        <v>642</v>
      </c>
      <c r="B672" s="28" t="s">
        <v>1753</v>
      </c>
      <c r="C672" s="28" t="s">
        <v>1754</v>
      </c>
      <c r="D672" s="233">
        <v>2017.06</v>
      </c>
      <c r="E672" s="30" t="s">
        <v>110</v>
      </c>
      <c r="F672" s="31">
        <v>892</v>
      </c>
      <c r="G672" s="31">
        <v>2693</v>
      </c>
      <c r="H672" s="32" t="s">
        <v>42</v>
      </c>
      <c r="I672" s="33" t="s">
        <v>53</v>
      </c>
      <c r="J672" s="46"/>
      <c r="K672" s="231"/>
    </row>
    <row r="673" spans="1:11" ht="33" customHeight="1" x14ac:dyDescent="0.2">
      <c r="A673" s="21">
        <f t="shared" si="23"/>
        <v>643</v>
      </c>
      <c r="B673" s="78" t="s">
        <v>1755</v>
      </c>
      <c r="C673" s="55" t="s">
        <v>1754</v>
      </c>
      <c r="D673" s="224">
        <v>2017.12</v>
      </c>
      <c r="E673" s="81" t="s">
        <v>515</v>
      </c>
      <c r="F673" s="56">
        <v>327</v>
      </c>
      <c r="G673" s="56">
        <v>605</v>
      </c>
      <c r="H673" s="57" t="s">
        <v>42</v>
      </c>
      <c r="I673" s="58" t="s">
        <v>53</v>
      </c>
      <c r="J673" s="46"/>
    </row>
    <row r="674" spans="1:11" ht="33" customHeight="1" x14ac:dyDescent="0.2">
      <c r="A674" s="21">
        <f t="shared" si="23"/>
        <v>644</v>
      </c>
      <c r="B674" s="54" t="s">
        <v>1756</v>
      </c>
      <c r="C674" s="89" t="s">
        <v>864</v>
      </c>
      <c r="D674" s="224">
        <v>2020.01</v>
      </c>
      <c r="E674" s="96" t="s">
        <v>684</v>
      </c>
      <c r="F674" s="56">
        <v>368</v>
      </c>
      <c r="G674" s="56">
        <v>665</v>
      </c>
      <c r="H674" s="98" t="s">
        <v>43</v>
      </c>
      <c r="I674" s="94" t="s">
        <v>53</v>
      </c>
      <c r="J674" s="27" t="s">
        <v>1757</v>
      </c>
    </row>
    <row r="675" spans="1:11" ht="33" customHeight="1" x14ac:dyDescent="0.2">
      <c r="A675" s="21">
        <f t="shared" si="23"/>
        <v>645</v>
      </c>
      <c r="B675" s="54" t="s">
        <v>1758</v>
      </c>
      <c r="C675" s="95" t="s">
        <v>864</v>
      </c>
      <c r="D675" s="224">
        <v>2020.05</v>
      </c>
      <c r="E675" s="96" t="s">
        <v>1759</v>
      </c>
      <c r="F675" s="56">
        <v>467</v>
      </c>
      <c r="G675" s="56">
        <v>1037</v>
      </c>
      <c r="H675" s="98" t="s">
        <v>1402</v>
      </c>
      <c r="I675" s="94" t="s">
        <v>53</v>
      </c>
      <c r="J675" s="27" t="s">
        <v>1426</v>
      </c>
    </row>
    <row r="676" spans="1:11" ht="33" customHeight="1" thickBot="1" x14ac:dyDescent="0.25">
      <c r="A676" s="21">
        <f t="shared" si="23"/>
        <v>646</v>
      </c>
      <c r="B676" s="337" t="s">
        <v>2738</v>
      </c>
      <c r="C676" s="337" t="s">
        <v>1743</v>
      </c>
      <c r="D676" s="338">
        <v>2020.12</v>
      </c>
      <c r="E676" s="339" t="s">
        <v>114</v>
      </c>
      <c r="F676" s="340">
        <v>1465</v>
      </c>
      <c r="G676" s="340">
        <v>3098</v>
      </c>
      <c r="H676" s="341" t="s">
        <v>721</v>
      </c>
      <c r="I676" s="342" t="s">
        <v>53</v>
      </c>
      <c r="J676" s="356"/>
    </row>
    <row r="677" spans="1:11" s="5" customFormat="1" ht="33" customHeight="1" x14ac:dyDescent="0.2">
      <c r="A677" s="373" t="s">
        <v>606</v>
      </c>
      <c r="B677" s="374"/>
      <c r="C677" s="374"/>
      <c r="D677" s="374"/>
      <c r="E677" s="374"/>
      <c r="F677" s="374"/>
      <c r="G677" s="374"/>
      <c r="H677" s="374"/>
      <c r="I677" s="374"/>
      <c r="J677" s="375"/>
      <c r="K677" s="231"/>
    </row>
    <row r="678" spans="1:11" s="5" customFormat="1" ht="33" customHeight="1" x14ac:dyDescent="0.2">
      <c r="A678" s="217">
        <f>ROW()-31</f>
        <v>647</v>
      </c>
      <c r="B678" s="22" t="s">
        <v>1760</v>
      </c>
      <c r="C678" s="23" t="s">
        <v>606</v>
      </c>
      <c r="D678" s="244">
        <v>2019.02</v>
      </c>
      <c r="E678" s="22" t="s">
        <v>607</v>
      </c>
      <c r="F678" s="119">
        <v>681</v>
      </c>
      <c r="G678" s="119">
        <v>1548</v>
      </c>
      <c r="H678" s="120" t="s">
        <v>855</v>
      </c>
      <c r="I678" s="121" t="s">
        <v>35</v>
      </c>
      <c r="J678" s="113" t="s">
        <v>1663</v>
      </c>
      <c r="K678" s="231"/>
    </row>
    <row r="679" spans="1:11" s="5" customFormat="1" ht="33" customHeight="1" x14ac:dyDescent="0.2">
      <c r="A679" s="217">
        <f>ROW()-31</f>
        <v>648</v>
      </c>
      <c r="B679" s="28" t="s">
        <v>1761</v>
      </c>
      <c r="C679" s="89" t="s">
        <v>606</v>
      </c>
      <c r="D679" s="233">
        <v>2019.12</v>
      </c>
      <c r="E679" s="111" t="s">
        <v>720</v>
      </c>
      <c r="F679" s="31">
        <v>700</v>
      </c>
      <c r="G679" s="31">
        <v>1524</v>
      </c>
      <c r="H679" s="91" t="s">
        <v>43</v>
      </c>
      <c r="I679" s="92" t="s">
        <v>53</v>
      </c>
      <c r="J679" s="27" t="s">
        <v>1762</v>
      </c>
      <c r="K679" s="231"/>
    </row>
    <row r="680" spans="1:11" s="5" customFormat="1" ht="33" customHeight="1" x14ac:dyDescent="0.2">
      <c r="A680" s="217">
        <f>ROW()-31</f>
        <v>649</v>
      </c>
      <c r="B680" s="28" t="s">
        <v>1763</v>
      </c>
      <c r="C680" s="89" t="s">
        <v>606</v>
      </c>
      <c r="D680" s="233">
        <v>2020.02</v>
      </c>
      <c r="E680" s="111" t="s">
        <v>726</v>
      </c>
      <c r="F680" s="31">
        <v>848</v>
      </c>
      <c r="G680" s="31">
        <v>2159</v>
      </c>
      <c r="H680" s="91" t="s">
        <v>43</v>
      </c>
      <c r="I680" s="92" t="s">
        <v>53</v>
      </c>
      <c r="J680" s="27" t="s">
        <v>1764</v>
      </c>
      <c r="K680" s="231"/>
    </row>
    <row r="681" spans="1:11" s="5" customFormat="1" ht="33" customHeight="1" x14ac:dyDescent="0.2">
      <c r="A681" s="373" t="s">
        <v>1765</v>
      </c>
      <c r="B681" s="374"/>
      <c r="C681" s="374"/>
      <c r="D681" s="374"/>
      <c r="E681" s="374"/>
      <c r="F681" s="374"/>
      <c r="G681" s="374"/>
      <c r="H681" s="374"/>
      <c r="I681" s="374"/>
      <c r="J681" s="375"/>
      <c r="K681" s="231"/>
    </row>
    <row r="682" spans="1:11" s="5" customFormat="1" ht="33" customHeight="1" x14ac:dyDescent="0.2">
      <c r="A682" s="21">
        <f>ROW()-32</f>
        <v>650</v>
      </c>
      <c r="B682" s="22" t="s">
        <v>1766</v>
      </c>
      <c r="C682" s="54" t="s">
        <v>1765</v>
      </c>
      <c r="D682" s="233">
        <v>2014.07</v>
      </c>
      <c r="E682" s="23" t="s">
        <v>195</v>
      </c>
      <c r="F682" s="24">
        <v>1055</v>
      </c>
      <c r="G682" s="24">
        <v>2331</v>
      </c>
      <c r="H682" s="29" t="s">
        <v>1451</v>
      </c>
      <c r="I682" s="26" t="s">
        <v>53</v>
      </c>
      <c r="J682" s="27"/>
      <c r="K682" s="231"/>
    </row>
    <row r="683" spans="1:11" s="5" customFormat="1" ht="33" customHeight="1" x14ac:dyDescent="0.2">
      <c r="A683" s="21">
        <f>ROW()-32</f>
        <v>651</v>
      </c>
      <c r="B683" s="28" t="s">
        <v>1767</v>
      </c>
      <c r="C683" s="28" t="s">
        <v>1768</v>
      </c>
      <c r="D683" s="233">
        <v>2016.06</v>
      </c>
      <c r="E683" s="30" t="s">
        <v>211</v>
      </c>
      <c r="F683" s="31">
        <v>1177</v>
      </c>
      <c r="G683" s="31">
        <v>2834</v>
      </c>
      <c r="H683" s="32" t="s">
        <v>941</v>
      </c>
      <c r="I683" s="33" t="s">
        <v>53</v>
      </c>
      <c r="J683" s="46"/>
      <c r="K683" s="231"/>
    </row>
    <row r="684" spans="1:11" s="5" customFormat="1" ht="33" customHeight="1" x14ac:dyDescent="0.2">
      <c r="A684" s="373" t="s">
        <v>1769</v>
      </c>
      <c r="B684" s="374"/>
      <c r="C684" s="374"/>
      <c r="D684" s="374"/>
      <c r="E684" s="374"/>
      <c r="F684" s="374"/>
      <c r="G684" s="374"/>
      <c r="H684" s="374"/>
      <c r="I684" s="374"/>
      <c r="J684" s="375"/>
      <c r="K684" s="231"/>
    </row>
    <row r="685" spans="1:11" s="5" customFormat="1" ht="33" customHeight="1" x14ac:dyDescent="0.2">
      <c r="A685" s="21">
        <f>ROW()-33</f>
        <v>652</v>
      </c>
      <c r="B685" s="22" t="s">
        <v>1770</v>
      </c>
      <c r="C685" s="22" t="s">
        <v>1771</v>
      </c>
      <c r="D685" s="235">
        <v>1993.01</v>
      </c>
      <c r="E685" s="23" t="s">
        <v>86</v>
      </c>
      <c r="F685" s="24">
        <v>3977</v>
      </c>
      <c r="G685" s="24">
        <v>6146</v>
      </c>
      <c r="H685" s="29" t="s">
        <v>2</v>
      </c>
      <c r="I685" s="26" t="s">
        <v>1772</v>
      </c>
      <c r="J685" s="27"/>
      <c r="K685" s="231"/>
    </row>
    <row r="686" spans="1:11" s="5" customFormat="1" ht="33" customHeight="1" x14ac:dyDescent="0.2">
      <c r="A686" s="21">
        <f t="shared" ref="A686:A749" si="24">ROW()-33</f>
        <v>653</v>
      </c>
      <c r="B686" s="22" t="s">
        <v>1773</v>
      </c>
      <c r="C686" s="47" t="s">
        <v>1771</v>
      </c>
      <c r="D686" s="235">
        <v>1994.04</v>
      </c>
      <c r="E686" s="23" t="s">
        <v>86</v>
      </c>
      <c r="F686" s="24">
        <v>2900</v>
      </c>
      <c r="G686" s="24">
        <v>4471</v>
      </c>
      <c r="H686" s="25" t="s">
        <v>2</v>
      </c>
      <c r="I686" s="26" t="s">
        <v>53</v>
      </c>
      <c r="J686" s="27"/>
      <c r="K686" s="231"/>
    </row>
    <row r="687" spans="1:11" s="5" customFormat="1" ht="33" customHeight="1" x14ac:dyDescent="0.2">
      <c r="A687" s="21">
        <f t="shared" si="24"/>
        <v>654</v>
      </c>
      <c r="B687" s="22" t="s">
        <v>1774</v>
      </c>
      <c r="C687" s="22" t="s">
        <v>866</v>
      </c>
      <c r="D687" s="235">
        <v>2000.09</v>
      </c>
      <c r="E687" s="23" t="s">
        <v>483</v>
      </c>
      <c r="F687" s="24">
        <v>3254</v>
      </c>
      <c r="G687" s="24">
        <v>4345</v>
      </c>
      <c r="H687" s="25" t="s">
        <v>2</v>
      </c>
      <c r="I687" s="26" t="s">
        <v>53</v>
      </c>
      <c r="J687" s="27"/>
      <c r="K687" s="231"/>
    </row>
    <row r="688" spans="1:11" s="5" customFormat="1" ht="33" customHeight="1" x14ac:dyDescent="0.2">
      <c r="A688" s="21">
        <f t="shared" si="24"/>
        <v>655</v>
      </c>
      <c r="B688" s="22" t="s">
        <v>1775</v>
      </c>
      <c r="C688" s="22" t="s">
        <v>1771</v>
      </c>
      <c r="D688" s="235">
        <v>2002.02</v>
      </c>
      <c r="E688" s="23" t="s">
        <v>484</v>
      </c>
      <c r="F688" s="24">
        <v>2933</v>
      </c>
      <c r="G688" s="24">
        <v>3222</v>
      </c>
      <c r="H688" s="25" t="s">
        <v>2</v>
      </c>
      <c r="I688" s="26" t="s">
        <v>53</v>
      </c>
      <c r="J688" s="27"/>
      <c r="K688" s="231"/>
    </row>
    <row r="689" spans="1:11" s="5" customFormat="1" ht="33" customHeight="1" x14ac:dyDescent="0.2">
      <c r="A689" s="21">
        <f t="shared" si="24"/>
        <v>656</v>
      </c>
      <c r="B689" s="22" t="s">
        <v>1776</v>
      </c>
      <c r="C689" s="22" t="s">
        <v>1771</v>
      </c>
      <c r="D689" s="235">
        <v>2003.08</v>
      </c>
      <c r="E689" s="23" t="s">
        <v>485</v>
      </c>
      <c r="F689" s="24">
        <v>3804</v>
      </c>
      <c r="G689" s="24">
        <v>4760</v>
      </c>
      <c r="H689" s="25" t="s">
        <v>2</v>
      </c>
      <c r="I689" s="26" t="s">
        <v>53</v>
      </c>
      <c r="J689" s="27"/>
      <c r="K689" s="231"/>
    </row>
    <row r="690" spans="1:11" s="5" customFormat="1" ht="33" customHeight="1" x14ac:dyDescent="0.2">
      <c r="A690" s="21">
        <f t="shared" si="24"/>
        <v>657</v>
      </c>
      <c r="B690" s="22" t="s">
        <v>1777</v>
      </c>
      <c r="C690" s="22" t="s">
        <v>1771</v>
      </c>
      <c r="D690" s="235">
        <v>2005.09</v>
      </c>
      <c r="E690" s="23" t="s">
        <v>490</v>
      </c>
      <c r="F690" s="24">
        <v>2277</v>
      </c>
      <c r="G690" s="24">
        <v>5936</v>
      </c>
      <c r="H690" s="29" t="s">
        <v>2</v>
      </c>
      <c r="I690" s="26" t="s">
        <v>53</v>
      </c>
      <c r="J690" s="27"/>
      <c r="K690" s="231"/>
    </row>
    <row r="691" spans="1:11" s="5" customFormat="1" ht="33" customHeight="1" x14ac:dyDescent="0.2">
      <c r="A691" s="21">
        <f t="shared" si="24"/>
        <v>658</v>
      </c>
      <c r="B691" s="22" t="s">
        <v>1778</v>
      </c>
      <c r="C691" s="22" t="s">
        <v>1769</v>
      </c>
      <c r="D691" s="235">
        <v>2005.09</v>
      </c>
      <c r="E691" s="23" t="s">
        <v>108</v>
      </c>
      <c r="F691" s="24">
        <v>1159</v>
      </c>
      <c r="G691" s="24">
        <v>1510</v>
      </c>
      <c r="H691" s="29" t="s">
        <v>2</v>
      </c>
      <c r="I691" s="26" t="s">
        <v>53</v>
      </c>
      <c r="J691" s="27"/>
      <c r="K691" s="231"/>
    </row>
    <row r="692" spans="1:11" s="5" customFormat="1" ht="33" customHeight="1" x14ac:dyDescent="0.2">
      <c r="A692" s="21">
        <f t="shared" si="24"/>
        <v>659</v>
      </c>
      <c r="B692" s="22" t="s">
        <v>1779</v>
      </c>
      <c r="C692" s="22" t="s">
        <v>1780</v>
      </c>
      <c r="D692" s="235" t="s">
        <v>1781</v>
      </c>
      <c r="E692" s="23" t="s">
        <v>489</v>
      </c>
      <c r="F692" s="24">
        <v>2054</v>
      </c>
      <c r="G692" s="24">
        <v>2353</v>
      </c>
      <c r="H692" s="29" t="s">
        <v>2</v>
      </c>
      <c r="I692" s="26" t="s">
        <v>53</v>
      </c>
      <c r="J692" s="27"/>
      <c r="K692" s="231"/>
    </row>
    <row r="693" spans="1:11" s="5" customFormat="1" ht="33" customHeight="1" x14ac:dyDescent="0.2">
      <c r="A693" s="21">
        <f t="shared" si="24"/>
        <v>660</v>
      </c>
      <c r="B693" s="28" t="s">
        <v>1782</v>
      </c>
      <c r="C693" s="28" t="s">
        <v>1769</v>
      </c>
      <c r="D693" s="233">
        <v>2007.03</v>
      </c>
      <c r="E693" s="30" t="s">
        <v>492</v>
      </c>
      <c r="F693" s="31">
        <v>2361</v>
      </c>
      <c r="G693" s="31">
        <v>2303</v>
      </c>
      <c r="H693" s="197" t="s">
        <v>2</v>
      </c>
      <c r="I693" s="26" t="s">
        <v>53</v>
      </c>
      <c r="J693" s="46"/>
      <c r="K693" s="231"/>
    </row>
    <row r="694" spans="1:11" s="5" customFormat="1" ht="33" customHeight="1" x14ac:dyDescent="0.2">
      <c r="A694" s="21">
        <f t="shared" si="24"/>
        <v>661</v>
      </c>
      <c r="B694" s="28" t="s">
        <v>1783</v>
      </c>
      <c r="C694" s="28" t="s">
        <v>1784</v>
      </c>
      <c r="D694" s="233">
        <v>2007.04</v>
      </c>
      <c r="E694" s="30" t="s">
        <v>398</v>
      </c>
      <c r="F694" s="31">
        <v>3201</v>
      </c>
      <c r="G694" s="31">
        <v>4558</v>
      </c>
      <c r="H694" s="197" t="s">
        <v>2</v>
      </c>
      <c r="I694" s="26" t="s">
        <v>53</v>
      </c>
      <c r="J694" s="46"/>
      <c r="K694" s="231"/>
    </row>
    <row r="695" spans="1:11" s="5" customFormat="1" ht="33" customHeight="1" x14ac:dyDescent="0.2">
      <c r="A695" s="21">
        <f t="shared" si="24"/>
        <v>662</v>
      </c>
      <c r="B695" s="28" t="s">
        <v>11</v>
      </c>
      <c r="C695" s="54" t="s">
        <v>866</v>
      </c>
      <c r="D695" s="233">
        <v>2007.07</v>
      </c>
      <c r="E695" s="30" t="s">
        <v>348</v>
      </c>
      <c r="F695" s="31">
        <v>3050</v>
      </c>
      <c r="G695" s="31">
        <v>3761</v>
      </c>
      <c r="H695" s="197" t="s">
        <v>2</v>
      </c>
      <c r="I695" s="33" t="s">
        <v>53</v>
      </c>
      <c r="J695" s="46"/>
      <c r="K695" s="231"/>
    </row>
    <row r="696" spans="1:11" s="5" customFormat="1" ht="33" customHeight="1" x14ac:dyDescent="0.2">
      <c r="A696" s="21">
        <f t="shared" si="24"/>
        <v>663</v>
      </c>
      <c r="B696" s="28" t="s">
        <v>14</v>
      </c>
      <c r="C696" s="28" t="s">
        <v>1784</v>
      </c>
      <c r="D696" s="233">
        <v>2007.08</v>
      </c>
      <c r="E696" s="30" t="s">
        <v>135</v>
      </c>
      <c r="F696" s="31">
        <v>3184</v>
      </c>
      <c r="G696" s="31">
        <v>4702</v>
      </c>
      <c r="H696" s="197" t="s">
        <v>2</v>
      </c>
      <c r="I696" s="33" t="s">
        <v>53</v>
      </c>
      <c r="J696" s="46"/>
      <c r="K696" s="231"/>
    </row>
    <row r="697" spans="1:11" s="5" customFormat="1" ht="33" customHeight="1" x14ac:dyDescent="0.2">
      <c r="A697" s="21">
        <f t="shared" si="24"/>
        <v>664</v>
      </c>
      <c r="B697" s="28" t="s">
        <v>12</v>
      </c>
      <c r="C697" s="28" t="s">
        <v>1785</v>
      </c>
      <c r="D697" s="233">
        <v>2007.09</v>
      </c>
      <c r="E697" s="30" t="s">
        <v>348</v>
      </c>
      <c r="F697" s="31">
        <v>4042</v>
      </c>
      <c r="G697" s="31">
        <v>5393</v>
      </c>
      <c r="H697" s="197" t="s">
        <v>2</v>
      </c>
      <c r="I697" s="33" t="s">
        <v>53</v>
      </c>
      <c r="J697" s="46"/>
      <c r="K697" s="231"/>
    </row>
    <row r="698" spans="1:11" s="5" customFormat="1" ht="33" customHeight="1" x14ac:dyDescent="0.2">
      <c r="A698" s="21">
        <f t="shared" si="24"/>
        <v>665</v>
      </c>
      <c r="B698" s="28" t="s">
        <v>1786</v>
      </c>
      <c r="C698" s="54" t="s">
        <v>1785</v>
      </c>
      <c r="D698" s="233">
        <v>2007.11</v>
      </c>
      <c r="E698" s="30" t="s">
        <v>348</v>
      </c>
      <c r="F698" s="31">
        <v>6533</v>
      </c>
      <c r="G698" s="31">
        <v>8999</v>
      </c>
      <c r="H698" s="32" t="s">
        <v>2</v>
      </c>
      <c r="I698" s="33" t="s">
        <v>53</v>
      </c>
      <c r="J698" s="46"/>
      <c r="K698" s="231"/>
    </row>
    <row r="699" spans="1:11" s="5" customFormat="1" ht="33" customHeight="1" x14ac:dyDescent="0.2">
      <c r="A699" s="21">
        <f t="shared" si="24"/>
        <v>666</v>
      </c>
      <c r="B699" s="22" t="s">
        <v>1787</v>
      </c>
      <c r="C699" s="28" t="s">
        <v>1780</v>
      </c>
      <c r="D699" s="233">
        <v>2008.01</v>
      </c>
      <c r="E699" s="30" t="s">
        <v>348</v>
      </c>
      <c r="F699" s="31">
        <v>1449</v>
      </c>
      <c r="G699" s="31">
        <v>2200</v>
      </c>
      <c r="H699" s="32" t="s">
        <v>2</v>
      </c>
      <c r="I699" s="33" t="s">
        <v>53</v>
      </c>
      <c r="J699" s="46"/>
      <c r="K699" s="231"/>
    </row>
    <row r="700" spans="1:11" s="5" customFormat="1" ht="33" customHeight="1" x14ac:dyDescent="0.2">
      <c r="A700" s="21">
        <f t="shared" si="24"/>
        <v>667</v>
      </c>
      <c r="B700" s="22" t="s">
        <v>1788</v>
      </c>
      <c r="C700" s="54" t="s">
        <v>1789</v>
      </c>
      <c r="D700" s="233">
        <v>2008.04</v>
      </c>
      <c r="E700" s="30" t="s">
        <v>348</v>
      </c>
      <c r="F700" s="31">
        <v>2930</v>
      </c>
      <c r="G700" s="31">
        <v>4108</v>
      </c>
      <c r="H700" s="32" t="s">
        <v>4</v>
      </c>
      <c r="I700" s="33" t="s">
        <v>53</v>
      </c>
      <c r="J700" s="46"/>
      <c r="K700" s="231"/>
    </row>
    <row r="701" spans="1:11" s="5" customFormat="1" ht="33" customHeight="1" x14ac:dyDescent="0.2">
      <c r="A701" s="21">
        <f t="shared" si="24"/>
        <v>668</v>
      </c>
      <c r="B701" s="22" t="s">
        <v>1790</v>
      </c>
      <c r="C701" s="28" t="s">
        <v>1791</v>
      </c>
      <c r="D701" s="233">
        <v>2008.12</v>
      </c>
      <c r="E701" s="30" t="s">
        <v>460</v>
      </c>
      <c r="F701" s="24">
        <v>1245</v>
      </c>
      <c r="G701" s="24">
        <v>2148</v>
      </c>
      <c r="H701" s="32" t="s">
        <v>855</v>
      </c>
      <c r="I701" s="26" t="s">
        <v>53</v>
      </c>
      <c r="J701" s="27"/>
      <c r="K701" s="231"/>
    </row>
    <row r="702" spans="1:11" s="5" customFormat="1" ht="33" customHeight="1" x14ac:dyDescent="0.2">
      <c r="A702" s="21">
        <f t="shared" si="24"/>
        <v>669</v>
      </c>
      <c r="B702" s="22" t="s">
        <v>1792</v>
      </c>
      <c r="C702" s="28" t="s">
        <v>1793</v>
      </c>
      <c r="D702" s="233">
        <v>2008.12</v>
      </c>
      <c r="E702" s="30" t="s">
        <v>189</v>
      </c>
      <c r="F702" s="31">
        <v>6068</v>
      </c>
      <c r="G702" s="31">
        <v>7882</v>
      </c>
      <c r="H702" s="32" t="s">
        <v>1451</v>
      </c>
      <c r="I702" s="33" t="s">
        <v>53</v>
      </c>
      <c r="J702" s="27"/>
      <c r="K702" s="231"/>
    </row>
    <row r="703" spans="1:11" s="5" customFormat="1" ht="33" customHeight="1" x14ac:dyDescent="0.2">
      <c r="A703" s="21">
        <f t="shared" si="24"/>
        <v>670</v>
      </c>
      <c r="B703" s="22" t="s">
        <v>1794</v>
      </c>
      <c r="C703" s="28" t="s">
        <v>1769</v>
      </c>
      <c r="D703" s="235">
        <v>2009.01</v>
      </c>
      <c r="E703" s="23" t="s">
        <v>348</v>
      </c>
      <c r="F703" s="24">
        <v>2769</v>
      </c>
      <c r="G703" s="24">
        <v>5657</v>
      </c>
      <c r="H703" s="25" t="s">
        <v>4</v>
      </c>
      <c r="I703" s="26" t="s">
        <v>53</v>
      </c>
      <c r="J703" s="27"/>
      <c r="K703" s="231"/>
    </row>
    <row r="704" spans="1:11" s="5" customFormat="1" ht="33" customHeight="1" x14ac:dyDescent="0.2">
      <c r="A704" s="21">
        <f t="shared" si="24"/>
        <v>671</v>
      </c>
      <c r="B704" s="22" t="s">
        <v>1795</v>
      </c>
      <c r="C704" s="28" t="s">
        <v>1769</v>
      </c>
      <c r="D704" s="235">
        <v>2009.03</v>
      </c>
      <c r="E704" s="23" t="s">
        <v>348</v>
      </c>
      <c r="F704" s="24">
        <v>4293</v>
      </c>
      <c r="G704" s="24">
        <v>8747</v>
      </c>
      <c r="H704" s="25" t="s">
        <v>2</v>
      </c>
      <c r="I704" s="26" t="s">
        <v>53</v>
      </c>
      <c r="J704" s="27"/>
      <c r="K704" s="231"/>
    </row>
    <row r="705" spans="1:11" s="5" customFormat="1" ht="33" customHeight="1" x14ac:dyDescent="0.2">
      <c r="A705" s="21">
        <f t="shared" si="24"/>
        <v>672</v>
      </c>
      <c r="B705" s="22" t="s">
        <v>1796</v>
      </c>
      <c r="C705" s="28" t="s">
        <v>1797</v>
      </c>
      <c r="D705" s="233">
        <v>2009.06</v>
      </c>
      <c r="E705" s="23" t="s">
        <v>468</v>
      </c>
      <c r="F705" s="24">
        <v>1982</v>
      </c>
      <c r="G705" s="24">
        <v>2426</v>
      </c>
      <c r="H705" s="25" t="s">
        <v>2</v>
      </c>
      <c r="I705" s="26" t="s">
        <v>53</v>
      </c>
      <c r="J705" s="27"/>
      <c r="K705" s="231"/>
    </row>
    <row r="706" spans="1:11" s="5" customFormat="1" ht="33" customHeight="1" x14ac:dyDescent="0.2">
      <c r="A706" s="21">
        <f t="shared" si="24"/>
        <v>673</v>
      </c>
      <c r="B706" s="22" t="s">
        <v>1798</v>
      </c>
      <c r="C706" s="28" t="s">
        <v>866</v>
      </c>
      <c r="D706" s="233">
        <v>2009.06</v>
      </c>
      <c r="E706" s="23" t="s">
        <v>469</v>
      </c>
      <c r="F706" s="24">
        <v>3445</v>
      </c>
      <c r="G706" s="24">
        <v>4812</v>
      </c>
      <c r="H706" s="25" t="s">
        <v>2</v>
      </c>
      <c r="I706" s="26" t="s">
        <v>53</v>
      </c>
      <c r="J706" s="27"/>
      <c r="K706" s="231"/>
    </row>
    <row r="707" spans="1:11" s="5" customFormat="1" ht="33" customHeight="1" x14ac:dyDescent="0.2">
      <c r="A707" s="21">
        <f t="shared" si="24"/>
        <v>674</v>
      </c>
      <c r="B707" s="22" t="s">
        <v>1799</v>
      </c>
      <c r="C707" s="28" t="s">
        <v>1769</v>
      </c>
      <c r="D707" s="233">
        <v>2009.07</v>
      </c>
      <c r="E707" s="23" t="s">
        <v>470</v>
      </c>
      <c r="F707" s="24">
        <v>3100</v>
      </c>
      <c r="G707" s="24">
        <v>3587</v>
      </c>
      <c r="H707" s="32" t="s">
        <v>855</v>
      </c>
      <c r="I707" s="26" t="s">
        <v>53</v>
      </c>
      <c r="J707" s="27"/>
      <c r="K707" s="231"/>
    </row>
    <row r="708" spans="1:11" s="5" customFormat="1" ht="33" customHeight="1" x14ac:dyDescent="0.2">
      <c r="A708" s="21">
        <f t="shared" si="24"/>
        <v>675</v>
      </c>
      <c r="B708" s="22" t="s">
        <v>1800</v>
      </c>
      <c r="C708" s="28" t="s">
        <v>1780</v>
      </c>
      <c r="D708" s="233">
        <v>2009.09</v>
      </c>
      <c r="E708" s="23" t="s">
        <v>472</v>
      </c>
      <c r="F708" s="24">
        <v>3010</v>
      </c>
      <c r="G708" s="24">
        <v>3504</v>
      </c>
      <c r="H708" s="32" t="s">
        <v>855</v>
      </c>
      <c r="I708" s="26" t="s">
        <v>53</v>
      </c>
      <c r="J708" s="27"/>
      <c r="K708" s="231"/>
    </row>
    <row r="709" spans="1:11" s="5" customFormat="1" ht="33" customHeight="1" x14ac:dyDescent="0.2">
      <c r="A709" s="21">
        <f t="shared" si="24"/>
        <v>676</v>
      </c>
      <c r="B709" s="22" t="s">
        <v>1801</v>
      </c>
      <c r="C709" s="28" t="s">
        <v>1769</v>
      </c>
      <c r="D709" s="235" t="s">
        <v>1802</v>
      </c>
      <c r="E709" s="23" t="s">
        <v>474</v>
      </c>
      <c r="F709" s="24">
        <v>1641</v>
      </c>
      <c r="G709" s="24">
        <v>3634</v>
      </c>
      <c r="H709" s="25" t="s">
        <v>4</v>
      </c>
      <c r="I709" s="26" t="s">
        <v>53</v>
      </c>
      <c r="J709" s="27"/>
      <c r="K709" s="231"/>
    </row>
    <row r="710" spans="1:11" s="5" customFormat="1" ht="33" customHeight="1" x14ac:dyDescent="0.2">
      <c r="A710" s="21">
        <f t="shared" si="24"/>
        <v>677</v>
      </c>
      <c r="B710" s="22" t="s">
        <v>1803</v>
      </c>
      <c r="C710" s="22" t="s">
        <v>1793</v>
      </c>
      <c r="D710" s="235">
        <v>2009.12</v>
      </c>
      <c r="E710" s="23" t="s">
        <v>340</v>
      </c>
      <c r="F710" s="24">
        <v>2518</v>
      </c>
      <c r="G710" s="24">
        <v>2616</v>
      </c>
      <c r="H710" s="29" t="s">
        <v>2</v>
      </c>
      <c r="I710" s="26" t="s">
        <v>53</v>
      </c>
      <c r="J710" s="27"/>
      <c r="K710" s="231"/>
    </row>
    <row r="711" spans="1:11" s="5" customFormat="1" ht="33" customHeight="1" x14ac:dyDescent="0.2">
      <c r="A711" s="21">
        <f t="shared" si="24"/>
        <v>678</v>
      </c>
      <c r="B711" s="22" t="s">
        <v>1804</v>
      </c>
      <c r="C711" s="47" t="s">
        <v>1791</v>
      </c>
      <c r="D711" s="235">
        <v>2009.12</v>
      </c>
      <c r="E711" s="23" t="s">
        <v>408</v>
      </c>
      <c r="F711" s="24">
        <v>3372</v>
      </c>
      <c r="G711" s="24">
        <v>3462</v>
      </c>
      <c r="H711" s="29" t="s">
        <v>2</v>
      </c>
      <c r="I711" s="26" t="s">
        <v>53</v>
      </c>
      <c r="J711" s="27"/>
      <c r="K711" s="231"/>
    </row>
    <row r="712" spans="1:11" s="5" customFormat="1" ht="33" customHeight="1" x14ac:dyDescent="0.2">
      <c r="A712" s="21">
        <f t="shared" si="24"/>
        <v>679</v>
      </c>
      <c r="B712" s="34" t="s">
        <v>1805</v>
      </c>
      <c r="C712" s="47" t="s">
        <v>1785</v>
      </c>
      <c r="D712" s="264">
        <v>2010.03</v>
      </c>
      <c r="E712" s="36" t="s">
        <v>478</v>
      </c>
      <c r="F712" s="37">
        <v>2933</v>
      </c>
      <c r="G712" s="37">
        <v>4605</v>
      </c>
      <c r="H712" s="25" t="s">
        <v>4</v>
      </c>
      <c r="I712" s="39" t="s">
        <v>53</v>
      </c>
      <c r="J712" s="27"/>
      <c r="K712" s="231"/>
    </row>
    <row r="713" spans="1:11" s="5" customFormat="1" ht="33" customHeight="1" x14ac:dyDescent="0.2">
      <c r="A713" s="21">
        <f t="shared" si="24"/>
        <v>680</v>
      </c>
      <c r="B713" s="40" t="s">
        <v>1806</v>
      </c>
      <c r="C713" s="47" t="s">
        <v>1807</v>
      </c>
      <c r="D713" s="267">
        <v>2010.04</v>
      </c>
      <c r="E713" s="42" t="s">
        <v>480</v>
      </c>
      <c r="F713" s="43">
        <v>3153</v>
      </c>
      <c r="G713" s="43">
        <v>5121</v>
      </c>
      <c r="H713" s="29" t="s">
        <v>2</v>
      </c>
      <c r="I713" s="44" t="s">
        <v>53</v>
      </c>
      <c r="J713" s="27"/>
      <c r="K713" s="231"/>
    </row>
    <row r="714" spans="1:11" s="5" customFormat="1" ht="33" customHeight="1" x14ac:dyDescent="0.2">
      <c r="A714" s="21">
        <f t="shared" si="24"/>
        <v>681</v>
      </c>
      <c r="B714" s="22" t="s">
        <v>1808</v>
      </c>
      <c r="C714" s="22" t="s">
        <v>1769</v>
      </c>
      <c r="D714" s="264">
        <v>2010.05</v>
      </c>
      <c r="E714" s="23" t="s">
        <v>251</v>
      </c>
      <c r="F714" s="24">
        <v>3777</v>
      </c>
      <c r="G714" s="24">
        <v>8536</v>
      </c>
      <c r="H714" s="29" t="s">
        <v>2</v>
      </c>
      <c r="I714" s="26" t="s">
        <v>53</v>
      </c>
      <c r="J714" s="27"/>
      <c r="K714" s="231"/>
    </row>
    <row r="715" spans="1:11" s="5" customFormat="1" ht="33" customHeight="1" x14ac:dyDescent="0.2">
      <c r="A715" s="21">
        <f t="shared" si="24"/>
        <v>682</v>
      </c>
      <c r="B715" s="22" t="s">
        <v>508</v>
      </c>
      <c r="C715" s="28" t="s">
        <v>1785</v>
      </c>
      <c r="D715" s="268">
        <v>2010.08</v>
      </c>
      <c r="E715" s="23" t="s">
        <v>408</v>
      </c>
      <c r="F715" s="24">
        <v>3282</v>
      </c>
      <c r="G715" s="24">
        <v>5046</v>
      </c>
      <c r="H715" s="29" t="s">
        <v>2</v>
      </c>
      <c r="I715" s="26" t="s">
        <v>53</v>
      </c>
      <c r="J715" s="27"/>
      <c r="K715" s="231"/>
    </row>
    <row r="716" spans="1:11" s="5" customFormat="1" ht="33" customHeight="1" x14ac:dyDescent="0.2">
      <c r="A716" s="21">
        <f t="shared" si="24"/>
        <v>683</v>
      </c>
      <c r="B716" s="22" t="s">
        <v>1809</v>
      </c>
      <c r="C716" s="28" t="s">
        <v>1793</v>
      </c>
      <c r="D716" s="237">
        <v>2010.09</v>
      </c>
      <c r="E716" s="23" t="s">
        <v>433</v>
      </c>
      <c r="F716" s="24">
        <v>4316</v>
      </c>
      <c r="G716" s="24">
        <v>6603</v>
      </c>
      <c r="H716" s="29" t="s">
        <v>2</v>
      </c>
      <c r="I716" s="26" t="s">
        <v>53</v>
      </c>
      <c r="J716" s="127"/>
      <c r="K716" s="231"/>
    </row>
    <row r="717" spans="1:11" s="5" customFormat="1" ht="33" customHeight="1" x14ac:dyDescent="0.2">
      <c r="A717" s="21">
        <f t="shared" si="24"/>
        <v>684</v>
      </c>
      <c r="B717" s="22" t="s">
        <v>1810</v>
      </c>
      <c r="C717" s="28" t="s">
        <v>1771</v>
      </c>
      <c r="D717" s="268">
        <v>2010.09</v>
      </c>
      <c r="E717" s="23" t="s">
        <v>348</v>
      </c>
      <c r="F717" s="24">
        <v>794</v>
      </c>
      <c r="G717" s="24">
        <v>1291</v>
      </c>
      <c r="H717" s="25" t="s">
        <v>4</v>
      </c>
      <c r="I717" s="153" t="s">
        <v>53</v>
      </c>
      <c r="J717" s="127"/>
      <c r="K717" s="231"/>
    </row>
    <row r="718" spans="1:11" s="5" customFormat="1" ht="33" customHeight="1" x14ac:dyDescent="0.2">
      <c r="A718" s="21">
        <f t="shared" si="24"/>
        <v>685</v>
      </c>
      <c r="B718" s="22" t="s">
        <v>66</v>
      </c>
      <c r="C718" s="28" t="s">
        <v>1797</v>
      </c>
      <c r="D718" s="237">
        <v>2010.09</v>
      </c>
      <c r="E718" s="23" t="s">
        <v>437</v>
      </c>
      <c r="F718" s="24">
        <v>3153</v>
      </c>
      <c r="G718" s="24">
        <v>2861</v>
      </c>
      <c r="H718" s="29" t="s">
        <v>2</v>
      </c>
      <c r="I718" s="26" t="s">
        <v>53</v>
      </c>
      <c r="J718" s="127"/>
      <c r="K718" s="231"/>
    </row>
    <row r="719" spans="1:11" s="5" customFormat="1" ht="33" customHeight="1" x14ac:dyDescent="0.2">
      <c r="A719" s="21">
        <f t="shared" si="24"/>
        <v>686</v>
      </c>
      <c r="B719" s="22" t="s">
        <v>1811</v>
      </c>
      <c r="C719" s="28" t="s">
        <v>1812</v>
      </c>
      <c r="D719" s="268">
        <v>2010.09</v>
      </c>
      <c r="E719" s="23" t="s">
        <v>438</v>
      </c>
      <c r="F719" s="24">
        <v>3067</v>
      </c>
      <c r="G719" s="24">
        <v>5173</v>
      </c>
      <c r="H719" s="29" t="s">
        <v>2</v>
      </c>
      <c r="I719" s="26" t="s">
        <v>53</v>
      </c>
      <c r="J719" s="127"/>
      <c r="K719" s="231"/>
    </row>
    <row r="720" spans="1:11" s="5" customFormat="1" ht="33" customHeight="1" x14ac:dyDescent="0.2">
      <c r="A720" s="21">
        <f t="shared" si="24"/>
        <v>687</v>
      </c>
      <c r="B720" s="22" t="s">
        <v>67</v>
      </c>
      <c r="C720" s="28" t="s">
        <v>866</v>
      </c>
      <c r="D720" s="237" t="s">
        <v>1813</v>
      </c>
      <c r="E720" s="23" t="s">
        <v>439</v>
      </c>
      <c r="F720" s="24">
        <v>3282</v>
      </c>
      <c r="G720" s="24">
        <v>4926</v>
      </c>
      <c r="H720" s="29" t="s">
        <v>2</v>
      </c>
      <c r="I720" s="26" t="s">
        <v>53</v>
      </c>
      <c r="J720" s="127"/>
      <c r="K720" s="231"/>
    </row>
    <row r="721" spans="1:11" s="5" customFormat="1" ht="33" customHeight="1" x14ac:dyDescent="0.2">
      <c r="A721" s="21">
        <f t="shared" si="24"/>
        <v>688</v>
      </c>
      <c r="B721" s="22" t="s">
        <v>1814</v>
      </c>
      <c r="C721" s="28" t="s">
        <v>1769</v>
      </c>
      <c r="D721" s="268">
        <v>2010.11</v>
      </c>
      <c r="E721" s="23" t="s">
        <v>161</v>
      </c>
      <c r="F721" s="24">
        <v>3667</v>
      </c>
      <c r="G721" s="24">
        <v>7351</v>
      </c>
      <c r="H721" s="25" t="s">
        <v>4</v>
      </c>
      <c r="I721" s="153" t="s">
        <v>53</v>
      </c>
      <c r="J721" s="127"/>
      <c r="K721" s="231"/>
    </row>
    <row r="722" spans="1:11" s="5" customFormat="1" ht="33" customHeight="1" x14ac:dyDescent="0.2">
      <c r="A722" s="21">
        <f t="shared" si="24"/>
        <v>689</v>
      </c>
      <c r="B722" s="22" t="s">
        <v>1815</v>
      </c>
      <c r="C722" s="54" t="s">
        <v>1793</v>
      </c>
      <c r="D722" s="237">
        <v>2010.12</v>
      </c>
      <c r="E722" s="23" t="s">
        <v>445</v>
      </c>
      <c r="F722" s="24">
        <v>1881</v>
      </c>
      <c r="G722" s="24">
        <v>1626</v>
      </c>
      <c r="H722" s="152" t="s">
        <v>2</v>
      </c>
      <c r="I722" s="153" t="s">
        <v>53</v>
      </c>
      <c r="J722" s="127"/>
      <c r="K722" s="231"/>
    </row>
    <row r="723" spans="1:11" s="5" customFormat="1" ht="33" customHeight="1" x14ac:dyDescent="0.2">
      <c r="A723" s="21">
        <f t="shared" si="24"/>
        <v>690</v>
      </c>
      <c r="B723" s="22" t="s">
        <v>1816</v>
      </c>
      <c r="C723" s="54" t="s">
        <v>1769</v>
      </c>
      <c r="D723" s="268">
        <v>2011.03</v>
      </c>
      <c r="E723" s="23" t="s">
        <v>448</v>
      </c>
      <c r="F723" s="24">
        <v>3415</v>
      </c>
      <c r="G723" s="24">
        <v>9173</v>
      </c>
      <c r="H723" s="29" t="s">
        <v>2</v>
      </c>
      <c r="I723" s="26" t="s">
        <v>53</v>
      </c>
      <c r="J723" s="127"/>
      <c r="K723" s="231"/>
    </row>
    <row r="724" spans="1:11" s="5" customFormat="1" ht="33" customHeight="1" x14ac:dyDescent="0.2">
      <c r="A724" s="21">
        <f t="shared" si="24"/>
        <v>691</v>
      </c>
      <c r="B724" s="22" t="s">
        <v>1817</v>
      </c>
      <c r="C724" s="28" t="s">
        <v>1818</v>
      </c>
      <c r="D724" s="237">
        <v>2011.04</v>
      </c>
      <c r="E724" s="23" t="s">
        <v>496</v>
      </c>
      <c r="F724" s="24">
        <v>2783</v>
      </c>
      <c r="G724" s="24">
        <v>2731</v>
      </c>
      <c r="H724" s="29" t="s">
        <v>2</v>
      </c>
      <c r="I724" s="26" t="s">
        <v>53</v>
      </c>
      <c r="J724" s="27"/>
      <c r="K724" s="231"/>
    </row>
    <row r="725" spans="1:11" s="5" customFormat="1" ht="33" customHeight="1" x14ac:dyDescent="0.2">
      <c r="A725" s="21">
        <f t="shared" si="24"/>
        <v>692</v>
      </c>
      <c r="B725" s="22" t="s">
        <v>1819</v>
      </c>
      <c r="C725" s="28" t="s">
        <v>1818</v>
      </c>
      <c r="D725" s="268">
        <v>2011.06</v>
      </c>
      <c r="E725" s="23" t="s">
        <v>455</v>
      </c>
      <c r="F725" s="24">
        <v>2554</v>
      </c>
      <c r="G725" s="24">
        <v>3326</v>
      </c>
      <c r="H725" s="29" t="s">
        <v>2</v>
      </c>
      <c r="I725" s="26" t="s">
        <v>53</v>
      </c>
      <c r="J725" s="27"/>
      <c r="K725" s="231"/>
    </row>
    <row r="726" spans="1:11" s="5" customFormat="1" ht="33" customHeight="1" x14ac:dyDescent="0.2">
      <c r="A726" s="21">
        <f t="shared" si="24"/>
        <v>693</v>
      </c>
      <c r="B726" s="22" t="s">
        <v>1820</v>
      </c>
      <c r="C726" s="54" t="s">
        <v>1793</v>
      </c>
      <c r="D726" s="233">
        <v>2011.06</v>
      </c>
      <c r="E726" s="23" t="s">
        <v>457</v>
      </c>
      <c r="F726" s="24">
        <v>2423</v>
      </c>
      <c r="G726" s="24">
        <v>2269</v>
      </c>
      <c r="H726" s="29" t="s">
        <v>2</v>
      </c>
      <c r="I726" s="26" t="s">
        <v>53</v>
      </c>
      <c r="J726" s="27"/>
      <c r="K726" s="231"/>
    </row>
    <row r="727" spans="1:11" s="5" customFormat="1" ht="33" customHeight="1" x14ac:dyDescent="0.2">
      <c r="A727" s="21">
        <f t="shared" si="24"/>
        <v>694</v>
      </c>
      <c r="B727" s="22" t="s">
        <v>1821</v>
      </c>
      <c r="C727" s="28" t="s">
        <v>1769</v>
      </c>
      <c r="D727" s="233">
        <v>2011.08</v>
      </c>
      <c r="E727" s="23" t="s">
        <v>387</v>
      </c>
      <c r="F727" s="24">
        <v>4880</v>
      </c>
      <c r="G727" s="24">
        <v>7535</v>
      </c>
      <c r="H727" s="29" t="s">
        <v>855</v>
      </c>
      <c r="I727" s="26" t="s">
        <v>53</v>
      </c>
      <c r="J727" s="27"/>
      <c r="K727" s="231"/>
    </row>
    <row r="728" spans="1:11" s="5" customFormat="1" ht="33" customHeight="1" x14ac:dyDescent="0.2">
      <c r="A728" s="21">
        <f t="shared" si="24"/>
        <v>695</v>
      </c>
      <c r="B728" s="22" t="s">
        <v>1822</v>
      </c>
      <c r="C728" s="54" t="s">
        <v>1769</v>
      </c>
      <c r="D728" s="233">
        <v>2011.09</v>
      </c>
      <c r="E728" s="23" t="s">
        <v>367</v>
      </c>
      <c r="F728" s="24">
        <v>3304</v>
      </c>
      <c r="G728" s="24">
        <v>7429</v>
      </c>
      <c r="H728" s="29" t="s">
        <v>870</v>
      </c>
      <c r="I728" s="26" t="s">
        <v>53</v>
      </c>
      <c r="J728" s="27"/>
      <c r="K728" s="231"/>
    </row>
    <row r="729" spans="1:11" s="5" customFormat="1" ht="33" customHeight="1" x14ac:dyDescent="0.2">
      <c r="A729" s="21">
        <f t="shared" si="24"/>
        <v>696</v>
      </c>
      <c r="B729" s="22" t="s">
        <v>1823</v>
      </c>
      <c r="C729" s="54" t="s">
        <v>1771</v>
      </c>
      <c r="D729" s="233">
        <v>2011.09</v>
      </c>
      <c r="E729" s="23" t="s">
        <v>1824</v>
      </c>
      <c r="F729" s="24">
        <v>1661</v>
      </c>
      <c r="G729" s="24">
        <v>2654</v>
      </c>
      <c r="H729" s="29" t="s">
        <v>1497</v>
      </c>
      <c r="I729" s="26" t="s">
        <v>53</v>
      </c>
      <c r="J729" s="27"/>
      <c r="K729" s="231"/>
    </row>
    <row r="730" spans="1:11" s="5" customFormat="1" ht="33" customHeight="1" x14ac:dyDescent="0.2">
      <c r="A730" s="21">
        <f t="shared" si="24"/>
        <v>697</v>
      </c>
      <c r="B730" s="22" t="s">
        <v>1825</v>
      </c>
      <c r="C730" s="28" t="s">
        <v>1769</v>
      </c>
      <c r="D730" s="233" t="s">
        <v>1826</v>
      </c>
      <c r="E730" s="23" t="s">
        <v>391</v>
      </c>
      <c r="F730" s="24">
        <v>2677</v>
      </c>
      <c r="G730" s="24">
        <v>3379</v>
      </c>
      <c r="H730" s="29" t="s">
        <v>855</v>
      </c>
      <c r="I730" s="26" t="s">
        <v>53</v>
      </c>
      <c r="J730" s="27"/>
      <c r="K730" s="231"/>
    </row>
    <row r="731" spans="1:11" s="5" customFormat="1" ht="33" customHeight="1" x14ac:dyDescent="0.2">
      <c r="A731" s="21">
        <f t="shared" si="24"/>
        <v>698</v>
      </c>
      <c r="B731" s="22" t="s">
        <v>48</v>
      </c>
      <c r="C731" s="28" t="s">
        <v>1780</v>
      </c>
      <c r="D731" s="233">
        <v>2011.12</v>
      </c>
      <c r="E731" s="23" t="s">
        <v>402</v>
      </c>
      <c r="F731" s="24">
        <v>2895</v>
      </c>
      <c r="G731" s="24">
        <v>5339</v>
      </c>
      <c r="H731" s="29" t="s">
        <v>855</v>
      </c>
      <c r="I731" s="26" t="s">
        <v>53</v>
      </c>
      <c r="J731" s="27"/>
      <c r="K731" s="231"/>
    </row>
    <row r="732" spans="1:11" s="5" customFormat="1" ht="33" customHeight="1" x14ac:dyDescent="0.2">
      <c r="A732" s="21">
        <f t="shared" si="24"/>
        <v>699</v>
      </c>
      <c r="B732" s="22" t="s">
        <v>1827</v>
      </c>
      <c r="C732" s="54" t="s">
        <v>1780</v>
      </c>
      <c r="D732" s="233">
        <v>2012.02</v>
      </c>
      <c r="E732" s="23" t="s">
        <v>340</v>
      </c>
      <c r="F732" s="24">
        <v>2724</v>
      </c>
      <c r="G732" s="24">
        <v>3119</v>
      </c>
      <c r="H732" s="29" t="s">
        <v>904</v>
      </c>
      <c r="I732" s="26" t="s">
        <v>53</v>
      </c>
      <c r="J732" s="27"/>
      <c r="K732" s="231"/>
    </row>
    <row r="733" spans="1:11" s="5" customFormat="1" ht="33" customHeight="1" x14ac:dyDescent="0.2">
      <c r="A733" s="21">
        <f t="shared" si="24"/>
        <v>700</v>
      </c>
      <c r="B733" s="22" t="s">
        <v>1828</v>
      </c>
      <c r="C733" s="28" t="s">
        <v>1793</v>
      </c>
      <c r="D733" s="233">
        <v>2012.02</v>
      </c>
      <c r="E733" s="23" t="s">
        <v>372</v>
      </c>
      <c r="F733" s="24">
        <v>1845</v>
      </c>
      <c r="G733" s="24">
        <v>2061</v>
      </c>
      <c r="H733" s="29" t="s">
        <v>855</v>
      </c>
      <c r="I733" s="26" t="s">
        <v>53</v>
      </c>
      <c r="J733" s="27"/>
      <c r="K733" s="231"/>
    </row>
    <row r="734" spans="1:11" s="5" customFormat="1" ht="33" customHeight="1" x14ac:dyDescent="0.2">
      <c r="A734" s="21">
        <f t="shared" si="24"/>
        <v>701</v>
      </c>
      <c r="B734" s="22" t="s">
        <v>1829</v>
      </c>
      <c r="C734" s="28" t="s">
        <v>1769</v>
      </c>
      <c r="D734" s="233">
        <v>2012.03</v>
      </c>
      <c r="E734" s="23" t="s">
        <v>410</v>
      </c>
      <c r="F734" s="24">
        <v>2492</v>
      </c>
      <c r="G734" s="24">
        <v>4051</v>
      </c>
      <c r="H734" s="29" t="s">
        <v>855</v>
      </c>
      <c r="I734" s="26" t="s">
        <v>53</v>
      </c>
      <c r="J734" s="27"/>
      <c r="K734" s="231"/>
    </row>
    <row r="735" spans="1:11" s="5" customFormat="1" ht="33" customHeight="1" x14ac:dyDescent="0.2">
      <c r="A735" s="21">
        <f t="shared" si="24"/>
        <v>702</v>
      </c>
      <c r="B735" s="22" t="s">
        <v>1830</v>
      </c>
      <c r="C735" s="54" t="s">
        <v>1771</v>
      </c>
      <c r="D735" s="233">
        <v>2012.03</v>
      </c>
      <c r="E735" s="23" t="s">
        <v>113</v>
      </c>
      <c r="F735" s="24">
        <v>4761</v>
      </c>
      <c r="G735" s="24">
        <v>6517</v>
      </c>
      <c r="H735" s="29" t="s">
        <v>1390</v>
      </c>
      <c r="I735" s="26" t="s">
        <v>53</v>
      </c>
      <c r="J735" s="27"/>
      <c r="K735" s="231"/>
    </row>
    <row r="736" spans="1:11" s="5" customFormat="1" ht="33" customHeight="1" x14ac:dyDescent="0.2">
      <c r="A736" s="21">
        <f t="shared" si="24"/>
        <v>703</v>
      </c>
      <c r="B736" s="22" t="s">
        <v>1831</v>
      </c>
      <c r="C736" s="54" t="s">
        <v>1793</v>
      </c>
      <c r="D736" s="233">
        <v>2012.03</v>
      </c>
      <c r="E736" s="23" t="s">
        <v>411</v>
      </c>
      <c r="F736" s="24">
        <v>2891</v>
      </c>
      <c r="G736" s="24">
        <v>2983</v>
      </c>
      <c r="H736" s="29" t="s">
        <v>1451</v>
      </c>
      <c r="I736" s="26" t="s">
        <v>53</v>
      </c>
      <c r="J736" s="27"/>
      <c r="K736" s="231"/>
    </row>
    <row r="737" spans="1:11" s="5" customFormat="1" ht="33" customHeight="1" x14ac:dyDescent="0.2">
      <c r="A737" s="21">
        <f t="shared" si="24"/>
        <v>704</v>
      </c>
      <c r="B737" s="22" t="s">
        <v>1832</v>
      </c>
      <c r="C737" s="28" t="s">
        <v>1785</v>
      </c>
      <c r="D737" s="235">
        <v>2012.06</v>
      </c>
      <c r="E737" s="23" t="s">
        <v>419</v>
      </c>
      <c r="F737" s="24">
        <v>2710</v>
      </c>
      <c r="G737" s="24">
        <v>5180</v>
      </c>
      <c r="H737" s="29" t="s">
        <v>2</v>
      </c>
      <c r="I737" s="26" t="s">
        <v>53</v>
      </c>
      <c r="J737" s="27"/>
      <c r="K737" s="231"/>
    </row>
    <row r="738" spans="1:11" s="5" customFormat="1" ht="33" customHeight="1" x14ac:dyDescent="0.2">
      <c r="A738" s="21">
        <f t="shared" si="24"/>
        <v>705</v>
      </c>
      <c r="B738" s="22" t="s">
        <v>1833</v>
      </c>
      <c r="C738" s="28" t="s">
        <v>1769</v>
      </c>
      <c r="D738" s="235">
        <v>2012.06</v>
      </c>
      <c r="E738" s="23" t="s">
        <v>421</v>
      </c>
      <c r="F738" s="24">
        <v>2625</v>
      </c>
      <c r="G738" s="24">
        <v>3407</v>
      </c>
      <c r="H738" s="29" t="s">
        <v>2</v>
      </c>
      <c r="I738" s="26" t="s">
        <v>53</v>
      </c>
      <c r="J738" s="27"/>
      <c r="K738" s="231"/>
    </row>
    <row r="739" spans="1:11" s="5" customFormat="1" ht="33" customHeight="1" x14ac:dyDescent="0.2">
      <c r="A739" s="21">
        <f t="shared" si="24"/>
        <v>706</v>
      </c>
      <c r="B739" s="22" t="s">
        <v>1834</v>
      </c>
      <c r="C739" s="28" t="s">
        <v>1771</v>
      </c>
      <c r="D739" s="235">
        <v>2012.06</v>
      </c>
      <c r="E739" s="23" t="s">
        <v>381</v>
      </c>
      <c r="F739" s="24">
        <v>3036</v>
      </c>
      <c r="G739" s="24">
        <v>2917</v>
      </c>
      <c r="H739" s="29" t="s">
        <v>2</v>
      </c>
      <c r="I739" s="26" t="s">
        <v>53</v>
      </c>
      <c r="J739" s="27"/>
      <c r="K739" s="231"/>
    </row>
    <row r="740" spans="1:11" s="5" customFormat="1" ht="33" customHeight="1" x14ac:dyDescent="0.2">
      <c r="A740" s="21">
        <f t="shared" si="24"/>
        <v>707</v>
      </c>
      <c r="B740" s="22" t="s">
        <v>1835</v>
      </c>
      <c r="C740" s="28" t="s">
        <v>866</v>
      </c>
      <c r="D740" s="235">
        <v>2012.07</v>
      </c>
      <c r="E740" s="23" t="s">
        <v>103</v>
      </c>
      <c r="F740" s="24">
        <v>3544</v>
      </c>
      <c r="G740" s="24">
        <v>5949</v>
      </c>
      <c r="H740" s="29" t="s">
        <v>941</v>
      </c>
      <c r="I740" s="26" t="s">
        <v>53</v>
      </c>
      <c r="J740" s="27"/>
      <c r="K740" s="231"/>
    </row>
    <row r="741" spans="1:11" s="5" customFormat="1" ht="33" customHeight="1" x14ac:dyDescent="0.2">
      <c r="A741" s="21">
        <f t="shared" si="24"/>
        <v>708</v>
      </c>
      <c r="B741" s="22" t="s">
        <v>1836</v>
      </c>
      <c r="C741" s="54" t="s">
        <v>1771</v>
      </c>
      <c r="D741" s="235">
        <v>2012.08</v>
      </c>
      <c r="E741" s="23" t="s">
        <v>360</v>
      </c>
      <c r="F741" s="24">
        <v>4779</v>
      </c>
      <c r="G741" s="24">
        <v>9492</v>
      </c>
      <c r="H741" s="29" t="s">
        <v>1497</v>
      </c>
      <c r="I741" s="26" t="s">
        <v>53</v>
      </c>
      <c r="J741" s="27" t="s">
        <v>1837</v>
      </c>
      <c r="K741" s="231"/>
    </row>
    <row r="742" spans="1:11" s="5" customFormat="1" ht="33" customHeight="1" x14ac:dyDescent="0.2">
      <c r="A742" s="21">
        <f t="shared" si="24"/>
        <v>709</v>
      </c>
      <c r="B742" s="22" t="s">
        <v>1838</v>
      </c>
      <c r="C742" s="28" t="s">
        <v>1793</v>
      </c>
      <c r="D742" s="235">
        <v>2012.08</v>
      </c>
      <c r="E742" s="23" t="s">
        <v>202</v>
      </c>
      <c r="F742" s="24">
        <v>5986</v>
      </c>
      <c r="G742" s="24">
        <v>7217</v>
      </c>
      <c r="H742" s="29" t="s">
        <v>855</v>
      </c>
      <c r="I742" s="26" t="s">
        <v>53</v>
      </c>
      <c r="J742" s="27"/>
      <c r="K742" s="231"/>
    </row>
    <row r="743" spans="1:11" s="5" customFormat="1" ht="33" customHeight="1" x14ac:dyDescent="0.2">
      <c r="A743" s="21">
        <f t="shared" si="24"/>
        <v>710</v>
      </c>
      <c r="B743" s="22" t="s">
        <v>1839</v>
      </c>
      <c r="C743" s="28" t="s">
        <v>1769</v>
      </c>
      <c r="D743" s="235">
        <v>2012.09</v>
      </c>
      <c r="E743" s="23" t="s">
        <v>363</v>
      </c>
      <c r="F743" s="24">
        <v>5620</v>
      </c>
      <c r="G743" s="24">
        <v>12790</v>
      </c>
      <c r="H743" s="29" t="s">
        <v>925</v>
      </c>
      <c r="I743" s="26" t="s">
        <v>53</v>
      </c>
      <c r="J743" s="27"/>
      <c r="K743" s="231"/>
    </row>
    <row r="744" spans="1:11" s="5" customFormat="1" ht="33" customHeight="1" x14ac:dyDescent="0.2">
      <c r="A744" s="21">
        <f t="shared" si="24"/>
        <v>711</v>
      </c>
      <c r="B744" s="22" t="s">
        <v>1840</v>
      </c>
      <c r="C744" s="54" t="s">
        <v>1769</v>
      </c>
      <c r="D744" s="235" t="s">
        <v>1841</v>
      </c>
      <c r="E744" s="23" t="s">
        <v>367</v>
      </c>
      <c r="F744" s="24">
        <v>244</v>
      </c>
      <c r="G744" s="24">
        <v>355</v>
      </c>
      <c r="H744" s="29" t="s">
        <v>1081</v>
      </c>
      <c r="I744" s="26" t="s">
        <v>53</v>
      </c>
      <c r="J744" s="27"/>
      <c r="K744" s="231"/>
    </row>
    <row r="745" spans="1:11" s="5" customFormat="1" ht="33" customHeight="1" x14ac:dyDescent="0.2">
      <c r="A745" s="21">
        <f t="shared" si="24"/>
        <v>712</v>
      </c>
      <c r="B745" s="28" t="s">
        <v>1842</v>
      </c>
      <c r="C745" s="28" t="s">
        <v>1769</v>
      </c>
      <c r="D745" s="233">
        <v>2012.11</v>
      </c>
      <c r="E745" s="23" t="s">
        <v>150</v>
      </c>
      <c r="F745" s="24">
        <v>2944</v>
      </c>
      <c r="G745" s="24">
        <v>5862</v>
      </c>
      <c r="H745" s="29" t="s">
        <v>925</v>
      </c>
      <c r="I745" s="26" t="s">
        <v>53</v>
      </c>
      <c r="J745" s="27"/>
      <c r="K745" s="231"/>
    </row>
    <row r="746" spans="1:11" s="5" customFormat="1" ht="33" customHeight="1" x14ac:dyDescent="0.2">
      <c r="A746" s="21">
        <f t="shared" si="24"/>
        <v>713</v>
      </c>
      <c r="B746" s="28" t="s">
        <v>1843</v>
      </c>
      <c r="C746" s="28" t="s">
        <v>1785</v>
      </c>
      <c r="D746" s="233">
        <v>2012.11</v>
      </c>
      <c r="E746" s="23" t="s">
        <v>369</v>
      </c>
      <c r="F746" s="24">
        <v>3702</v>
      </c>
      <c r="G746" s="24">
        <v>4814</v>
      </c>
      <c r="H746" s="29" t="s">
        <v>851</v>
      </c>
      <c r="I746" s="26" t="s">
        <v>53</v>
      </c>
      <c r="J746" s="27"/>
      <c r="K746" s="231"/>
    </row>
    <row r="747" spans="1:11" s="5" customFormat="1" ht="33" customHeight="1" x14ac:dyDescent="0.2">
      <c r="A747" s="21">
        <f t="shared" si="24"/>
        <v>714</v>
      </c>
      <c r="B747" s="28" t="s">
        <v>1844</v>
      </c>
      <c r="C747" s="54" t="s">
        <v>1818</v>
      </c>
      <c r="D747" s="235">
        <v>2012.12</v>
      </c>
      <c r="E747" s="23" t="s">
        <v>189</v>
      </c>
      <c r="F747" s="24">
        <v>2661</v>
      </c>
      <c r="G747" s="24">
        <v>3396</v>
      </c>
      <c r="H747" s="29" t="s">
        <v>851</v>
      </c>
      <c r="I747" s="26" t="s">
        <v>53</v>
      </c>
      <c r="J747" s="27"/>
      <c r="K747" s="231"/>
    </row>
    <row r="748" spans="1:11" s="5" customFormat="1" ht="33" customHeight="1" x14ac:dyDescent="0.2">
      <c r="A748" s="21">
        <f t="shared" si="24"/>
        <v>715</v>
      </c>
      <c r="B748" s="28" t="s">
        <v>1845</v>
      </c>
      <c r="C748" s="54" t="s">
        <v>1769</v>
      </c>
      <c r="D748" s="235">
        <v>2012.12</v>
      </c>
      <c r="E748" s="23" t="s">
        <v>371</v>
      </c>
      <c r="F748" s="24">
        <v>784</v>
      </c>
      <c r="G748" s="24">
        <v>1202</v>
      </c>
      <c r="H748" s="29" t="s">
        <v>1669</v>
      </c>
      <c r="I748" s="26" t="s">
        <v>53</v>
      </c>
      <c r="J748" s="27"/>
      <c r="K748" s="231"/>
    </row>
    <row r="749" spans="1:11" s="5" customFormat="1" ht="33" customHeight="1" x14ac:dyDescent="0.2">
      <c r="A749" s="21">
        <f t="shared" si="24"/>
        <v>716</v>
      </c>
      <c r="B749" s="28" t="s">
        <v>1846</v>
      </c>
      <c r="C749" s="28" t="s">
        <v>1793</v>
      </c>
      <c r="D749" s="235">
        <v>2013.01</v>
      </c>
      <c r="E749" s="23" t="s">
        <v>180</v>
      </c>
      <c r="F749" s="24">
        <v>6842</v>
      </c>
      <c r="G749" s="24">
        <v>10024</v>
      </c>
      <c r="H749" s="29" t="s">
        <v>1669</v>
      </c>
      <c r="I749" s="26" t="s">
        <v>53</v>
      </c>
      <c r="J749" s="27"/>
      <c r="K749" s="231"/>
    </row>
    <row r="750" spans="1:11" s="5" customFormat="1" ht="33" customHeight="1" x14ac:dyDescent="0.2">
      <c r="A750" s="21">
        <f t="shared" ref="A750:A813" si="25">ROW()-33</f>
        <v>717</v>
      </c>
      <c r="B750" s="28" t="s">
        <v>1847</v>
      </c>
      <c r="C750" s="28" t="s">
        <v>1818</v>
      </c>
      <c r="D750" s="235">
        <v>2013.04</v>
      </c>
      <c r="E750" s="23" t="s">
        <v>191</v>
      </c>
      <c r="F750" s="24">
        <v>2495</v>
      </c>
      <c r="G750" s="24">
        <v>5564</v>
      </c>
      <c r="H750" s="29" t="s">
        <v>1848</v>
      </c>
      <c r="I750" s="26" t="s">
        <v>53</v>
      </c>
      <c r="J750" s="27"/>
      <c r="K750" s="231"/>
    </row>
    <row r="751" spans="1:11" s="5" customFormat="1" ht="33" customHeight="1" x14ac:dyDescent="0.2">
      <c r="A751" s="21">
        <f t="shared" si="25"/>
        <v>718</v>
      </c>
      <c r="B751" s="28" t="s">
        <v>1849</v>
      </c>
      <c r="C751" s="28" t="s">
        <v>866</v>
      </c>
      <c r="D751" s="235">
        <v>2013.05</v>
      </c>
      <c r="E751" s="23" t="s">
        <v>144</v>
      </c>
      <c r="F751" s="24">
        <v>3885</v>
      </c>
      <c r="G751" s="24">
        <v>6459</v>
      </c>
      <c r="H751" s="29" t="s">
        <v>1182</v>
      </c>
      <c r="I751" s="26" t="s">
        <v>53</v>
      </c>
      <c r="J751" s="27"/>
      <c r="K751" s="231"/>
    </row>
    <row r="752" spans="1:11" s="5" customFormat="1" ht="33" customHeight="1" x14ac:dyDescent="0.2">
      <c r="A752" s="21">
        <f t="shared" si="25"/>
        <v>719</v>
      </c>
      <c r="B752" s="22" t="s">
        <v>1850</v>
      </c>
      <c r="C752" s="28" t="s">
        <v>1793</v>
      </c>
      <c r="D752" s="235">
        <v>2013.05</v>
      </c>
      <c r="E752" s="23" t="s">
        <v>233</v>
      </c>
      <c r="F752" s="24">
        <v>2757</v>
      </c>
      <c r="G752" s="24">
        <v>2795</v>
      </c>
      <c r="H752" s="29" t="s">
        <v>941</v>
      </c>
      <c r="I752" s="26" t="s">
        <v>53</v>
      </c>
      <c r="J752" s="27"/>
      <c r="K752" s="231"/>
    </row>
    <row r="753" spans="1:11" s="5" customFormat="1" ht="33" customHeight="1" x14ac:dyDescent="0.2">
      <c r="A753" s="21">
        <f t="shared" si="25"/>
        <v>720</v>
      </c>
      <c r="B753" s="28" t="s">
        <v>1851</v>
      </c>
      <c r="C753" s="28" t="s">
        <v>1769</v>
      </c>
      <c r="D753" s="235">
        <v>2013.07</v>
      </c>
      <c r="E753" s="23" t="s">
        <v>343</v>
      </c>
      <c r="F753" s="24">
        <v>3266</v>
      </c>
      <c r="G753" s="24">
        <v>3333</v>
      </c>
      <c r="H753" s="29" t="s">
        <v>944</v>
      </c>
      <c r="I753" s="26" t="s">
        <v>53</v>
      </c>
      <c r="J753" s="27"/>
      <c r="K753" s="231"/>
    </row>
    <row r="754" spans="1:11" s="5" customFormat="1" ht="33" customHeight="1" x14ac:dyDescent="0.2">
      <c r="A754" s="21">
        <f t="shared" si="25"/>
        <v>721</v>
      </c>
      <c r="B754" s="28" t="s">
        <v>1852</v>
      </c>
      <c r="C754" s="28" t="s">
        <v>1771</v>
      </c>
      <c r="D754" s="235">
        <v>2013.07</v>
      </c>
      <c r="E754" s="23" t="s">
        <v>345</v>
      </c>
      <c r="F754" s="24">
        <v>2916</v>
      </c>
      <c r="G754" s="24">
        <v>3598</v>
      </c>
      <c r="H754" s="29" t="s">
        <v>904</v>
      </c>
      <c r="I754" s="26" t="s">
        <v>53</v>
      </c>
      <c r="J754" s="27"/>
      <c r="K754" s="231"/>
    </row>
    <row r="755" spans="1:11" s="5" customFormat="1" ht="33" customHeight="1" x14ac:dyDescent="0.2">
      <c r="A755" s="21">
        <f t="shared" si="25"/>
        <v>722</v>
      </c>
      <c r="B755" s="28" t="s">
        <v>1853</v>
      </c>
      <c r="C755" s="28" t="s">
        <v>1854</v>
      </c>
      <c r="D755" s="235">
        <v>2013.07</v>
      </c>
      <c r="E755" s="23" t="s">
        <v>240</v>
      </c>
      <c r="F755" s="24">
        <v>3227</v>
      </c>
      <c r="G755" s="24">
        <v>7646</v>
      </c>
      <c r="H755" s="29" t="s">
        <v>1194</v>
      </c>
      <c r="I755" s="26" t="s">
        <v>53</v>
      </c>
      <c r="J755" s="27"/>
      <c r="K755" s="231"/>
    </row>
    <row r="756" spans="1:11" s="5" customFormat="1" ht="33" customHeight="1" x14ac:dyDescent="0.2">
      <c r="A756" s="21">
        <f t="shared" si="25"/>
        <v>723</v>
      </c>
      <c r="B756" s="28" t="s">
        <v>1855</v>
      </c>
      <c r="C756" s="28" t="s">
        <v>1856</v>
      </c>
      <c r="D756" s="235">
        <v>2013.07</v>
      </c>
      <c r="E756" s="23" t="s">
        <v>339</v>
      </c>
      <c r="F756" s="24">
        <v>2256</v>
      </c>
      <c r="G756" s="24">
        <v>4662</v>
      </c>
      <c r="H756" s="29" t="s">
        <v>1446</v>
      </c>
      <c r="I756" s="26" t="s">
        <v>53</v>
      </c>
      <c r="J756" s="27"/>
      <c r="K756" s="231"/>
    </row>
    <row r="757" spans="1:11" s="5" customFormat="1" ht="33" customHeight="1" x14ac:dyDescent="0.2">
      <c r="A757" s="21">
        <f t="shared" si="25"/>
        <v>724</v>
      </c>
      <c r="B757" s="28" t="s">
        <v>1857</v>
      </c>
      <c r="C757" s="28" t="s">
        <v>1771</v>
      </c>
      <c r="D757" s="235">
        <v>2013.08</v>
      </c>
      <c r="E757" s="23" t="s">
        <v>283</v>
      </c>
      <c r="F757" s="24">
        <v>3324</v>
      </c>
      <c r="G757" s="24">
        <v>3866</v>
      </c>
      <c r="H757" s="29" t="s">
        <v>1497</v>
      </c>
      <c r="I757" s="26" t="s">
        <v>53</v>
      </c>
      <c r="J757" s="27"/>
      <c r="K757" s="231"/>
    </row>
    <row r="758" spans="1:11" s="5" customFormat="1" ht="33" customHeight="1" x14ac:dyDescent="0.2">
      <c r="A758" s="21">
        <f t="shared" si="25"/>
        <v>725</v>
      </c>
      <c r="B758" s="28" t="s">
        <v>1858</v>
      </c>
      <c r="C758" s="54" t="s">
        <v>1784</v>
      </c>
      <c r="D758" s="235">
        <v>2013.08</v>
      </c>
      <c r="E758" s="23" t="s">
        <v>250</v>
      </c>
      <c r="F758" s="24">
        <v>2463</v>
      </c>
      <c r="G758" s="24">
        <v>3828</v>
      </c>
      <c r="H758" s="29" t="s">
        <v>1446</v>
      </c>
      <c r="I758" s="26" t="s">
        <v>53</v>
      </c>
      <c r="J758" s="27"/>
      <c r="K758" s="231"/>
    </row>
    <row r="759" spans="1:11" s="5" customFormat="1" ht="33" customHeight="1" x14ac:dyDescent="0.2">
      <c r="A759" s="21">
        <f t="shared" si="25"/>
        <v>726</v>
      </c>
      <c r="B759" s="28" t="s">
        <v>1859</v>
      </c>
      <c r="C759" s="28" t="s">
        <v>866</v>
      </c>
      <c r="D759" s="235" t="s">
        <v>1860</v>
      </c>
      <c r="E759" s="23" t="s">
        <v>109</v>
      </c>
      <c r="F759" s="24">
        <v>3549</v>
      </c>
      <c r="G759" s="24">
        <v>5591</v>
      </c>
      <c r="H759" s="29" t="s">
        <v>944</v>
      </c>
      <c r="I759" s="26" t="s">
        <v>53</v>
      </c>
      <c r="J759" s="27"/>
      <c r="K759" s="231"/>
    </row>
    <row r="760" spans="1:11" s="5" customFormat="1" ht="33" customHeight="1" x14ac:dyDescent="0.2">
      <c r="A760" s="21">
        <f t="shared" si="25"/>
        <v>727</v>
      </c>
      <c r="B760" s="28" t="s">
        <v>1861</v>
      </c>
      <c r="C760" s="28" t="s">
        <v>866</v>
      </c>
      <c r="D760" s="233">
        <v>2014.03</v>
      </c>
      <c r="E760" s="52" t="s">
        <v>323</v>
      </c>
      <c r="F760" s="53">
        <v>2581</v>
      </c>
      <c r="G760" s="24">
        <v>4688</v>
      </c>
      <c r="H760" s="29" t="s">
        <v>1492</v>
      </c>
      <c r="I760" s="26" t="s">
        <v>53</v>
      </c>
      <c r="J760" s="45"/>
      <c r="K760" s="231"/>
    </row>
    <row r="761" spans="1:11" s="5" customFormat="1" ht="33" customHeight="1" x14ac:dyDescent="0.2">
      <c r="A761" s="21">
        <f t="shared" si="25"/>
        <v>728</v>
      </c>
      <c r="B761" s="28" t="s">
        <v>1862</v>
      </c>
      <c r="C761" s="54" t="s">
        <v>1797</v>
      </c>
      <c r="D761" s="233">
        <v>2014.04</v>
      </c>
      <c r="E761" s="52" t="s">
        <v>326</v>
      </c>
      <c r="F761" s="53">
        <v>2813</v>
      </c>
      <c r="G761" s="24">
        <v>4787</v>
      </c>
      <c r="H761" s="29" t="s">
        <v>2</v>
      </c>
      <c r="I761" s="26" t="s">
        <v>53</v>
      </c>
      <c r="J761" s="45"/>
      <c r="K761" s="231"/>
    </row>
    <row r="762" spans="1:11" s="5" customFormat="1" ht="33" customHeight="1" x14ac:dyDescent="0.2">
      <c r="A762" s="21">
        <f t="shared" si="25"/>
        <v>729</v>
      </c>
      <c r="B762" s="28" t="s">
        <v>1863</v>
      </c>
      <c r="C762" s="28" t="s">
        <v>1780</v>
      </c>
      <c r="D762" s="233">
        <v>2014.05</v>
      </c>
      <c r="E762" s="52" t="s">
        <v>331</v>
      </c>
      <c r="F762" s="53">
        <v>2911</v>
      </c>
      <c r="G762" s="24">
        <v>4918</v>
      </c>
      <c r="H762" s="29" t="s">
        <v>944</v>
      </c>
      <c r="I762" s="26" t="s">
        <v>53</v>
      </c>
      <c r="J762" s="45"/>
      <c r="K762" s="231"/>
    </row>
    <row r="763" spans="1:11" s="7" customFormat="1" ht="33" customHeight="1" x14ac:dyDescent="0.2">
      <c r="A763" s="21">
        <f t="shared" si="25"/>
        <v>730</v>
      </c>
      <c r="B763" s="28" t="s">
        <v>1864</v>
      </c>
      <c r="C763" s="28" t="s">
        <v>1769</v>
      </c>
      <c r="D763" s="233">
        <v>2014.06</v>
      </c>
      <c r="E763" s="52" t="s">
        <v>144</v>
      </c>
      <c r="F763" s="53">
        <v>8755</v>
      </c>
      <c r="G763" s="24">
        <v>15031</v>
      </c>
      <c r="H763" s="29" t="s">
        <v>861</v>
      </c>
      <c r="I763" s="26" t="s">
        <v>53</v>
      </c>
      <c r="J763" s="45"/>
      <c r="K763" s="266"/>
    </row>
    <row r="764" spans="1:11" s="5" customFormat="1" ht="33" customHeight="1" x14ac:dyDescent="0.2">
      <c r="A764" s="21">
        <f t="shared" si="25"/>
        <v>731</v>
      </c>
      <c r="B764" s="28" t="s">
        <v>1865</v>
      </c>
      <c r="C764" s="28" t="s">
        <v>1771</v>
      </c>
      <c r="D764" s="233">
        <v>2014.06</v>
      </c>
      <c r="E764" s="52" t="s">
        <v>261</v>
      </c>
      <c r="F764" s="53">
        <v>3584</v>
      </c>
      <c r="G764" s="24">
        <v>5718</v>
      </c>
      <c r="H764" s="29" t="s">
        <v>944</v>
      </c>
      <c r="I764" s="26" t="s">
        <v>53</v>
      </c>
      <c r="J764" s="45"/>
      <c r="K764" s="231"/>
    </row>
    <row r="765" spans="1:11" s="5" customFormat="1" ht="33" customHeight="1" x14ac:dyDescent="0.2">
      <c r="A765" s="21">
        <f t="shared" si="25"/>
        <v>732</v>
      </c>
      <c r="B765" s="22" t="s">
        <v>1866</v>
      </c>
      <c r="C765" s="47" t="s">
        <v>1793</v>
      </c>
      <c r="D765" s="233">
        <v>2014.07</v>
      </c>
      <c r="E765" s="23" t="s">
        <v>334</v>
      </c>
      <c r="F765" s="24">
        <v>10571</v>
      </c>
      <c r="G765" s="24">
        <v>13923</v>
      </c>
      <c r="H765" s="29" t="s">
        <v>941</v>
      </c>
      <c r="I765" s="26" t="s">
        <v>53</v>
      </c>
      <c r="J765" s="27"/>
      <c r="K765" s="231"/>
    </row>
    <row r="766" spans="1:11" s="5" customFormat="1" ht="33" customHeight="1" x14ac:dyDescent="0.2">
      <c r="A766" s="21">
        <f t="shared" si="25"/>
        <v>733</v>
      </c>
      <c r="B766" s="22" t="s">
        <v>1867</v>
      </c>
      <c r="C766" s="22" t="s">
        <v>1797</v>
      </c>
      <c r="D766" s="233">
        <v>2014.07</v>
      </c>
      <c r="E766" s="23" t="s">
        <v>335</v>
      </c>
      <c r="F766" s="24">
        <v>4314</v>
      </c>
      <c r="G766" s="24">
        <v>8249</v>
      </c>
      <c r="H766" s="29" t="s">
        <v>851</v>
      </c>
      <c r="I766" s="26" t="s">
        <v>53</v>
      </c>
      <c r="J766" s="27"/>
      <c r="K766" s="231"/>
    </row>
    <row r="767" spans="1:11" s="5" customFormat="1" ht="33" customHeight="1" x14ac:dyDescent="0.2">
      <c r="A767" s="21">
        <f t="shared" si="25"/>
        <v>734</v>
      </c>
      <c r="B767" s="22" t="s">
        <v>1868</v>
      </c>
      <c r="C767" s="22" t="s">
        <v>1856</v>
      </c>
      <c r="D767" s="233">
        <v>2014.07</v>
      </c>
      <c r="E767" s="23" t="s">
        <v>338</v>
      </c>
      <c r="F767" s="24">
        <v>3043</v>
      </c>
      <c r="G767" s="24">
        <v>4548</v>
      </c>
      <c r="H767" s="29" t="s">
        <v>951</v>
      </c>
      <c r="I767" s="26" t="s">
        <v>53</v>
      </c>
      <c r="J767" s="27"/>
      <c r="K767" s="231"/>
    </row>
    <row r="768" spans="1:11" s="5" customFormat="1" ht="33" customHeight="1" x14ac:dyDescent="0.2">
      <c r="A768" s="21">
        <f t="shared" si="25"/>
        <v>735</v>
      </c>
      <c r="B768" s="22" t="s">
        <v>1869</v>
      </c>
      <c r="C768" s="22" t="s">
        <v>1784</v>
      </c>
      <c r="D768" s="233">
        <v>2014.07</v>
      </c>
      <c r="E768" s="23" t="s">
        <v>150</v>
      </c>
      <c r="F768" s="24">
        <v>2837</v>
      </c>
      <c r="G768" s="24">
        <v>6165</v>
      </c>
      <c r="H768" s="29" t="s">
        <v>1446</v>
      </c>
      <c r="I768" s="26" t="s">
        <v>53</v>
      </c>
      <c r="J768" s="27"/>
      <c r="K768" s="231"/>
    </row>
    <row r="769" spans="1:11" s="5" customFormat="1" ht="33" customHeight="1" x14ac:dyDescent="0.2">
      <c r="A769" s="21">
        <f t="shared" si="25"/>
        <v>736</v>
      </c>
      <c r="B769" s="22" t="s">
        <v>1870</v>
      </c>
      <c r="C769" s="129" t="s">
        <v>1769</v>
      </c>
      <c r="D769" s="233">
        <v>2014.07</v>
      </c>
      <c r="E769" s="23" t="s">
        <v>152</v>
      </c>
      <c r="F769" s="24">
        <v>2947</v>
      </c>
      <c r="G769" s="24">
        <v>4668</v>
      </c>
      <c r="H769" s="29" t="s">
        <v>944</v>
      </c>
      <c r="I769" s="26" t="s">
        <v>53</v>
      </c>
      <c r="J769" s="27"/>
      <c r="K769" s="231"/>
    </row>
    <row r="770" spans="1:11" s="7" customFormat="1" ht="33" customHeight="1" x14ac:dyDescent="0.2">
      <c r="A770" s="21">
        <f t="shared" si="25"/>
        <v>737</v>
      </c>
      <c r="B770" s="22" t="s">
        <v>1871</v>
      </c>
      <c r="C770" s="22" t="s">
        <v>1784</v>
      </c>
      <c r="D770" s="233">
        <v>2014.08</v>
      </c>
      <c r="E770" s="23" t="s">
        <v>294</v>
      </c>
      <c r="F770" s="24">
        <v>3355</v>
      </c>
      <c r="G770" s="24">
        <v>3449</v>
      </c>
      <c r="H770" s="29" t="s">
        <v>1451</v>
      </c>
      <c r="I770" s="26" t="s">
        <v>53</v>
      </c>
      <c r="J770" s="27"/>
      <c r="K770" s="266"/>
    </row>
    <row r="771" spans="1:11" s="5" customFormat="1" ht="33" customHeight="1" x14ac:dyDescent="0.2">
      <c r="A771" s="21">
        <f t="shared" si="25"/>
        <v>738</v>
      </c>
      <c r="B771" s="22" t="s">
        <v>1872</v>
      </c>
      <c r="C771" s="47" t="s">
        <v>1873</v>
      </c>
      <c r="D771" s="233">
        <v>2014.08</v>
      </c>
      <c r="E771" s="23" t="s">
        <v>191</v>
      </c>
      <c r="F771" s="24">
        <v>2430</v>
      </c>
      <c r="G771" s="24">
        <v>5025</v>
      </c>
      <c r="H771" s="29" t="s">
        <v>1390</v>
      </c>
      <c r="I771" s="26" t="s">
        <v>53</v>
      </c>
      <c r="J771" s="27"/>
      <c r="K771" s="231"/>
    </row>
    <row r="772" spans="1:11" s="5" customFormat="1" ht="33" customHeight="1" x14ac:dyDescent="0.2">
      <c r="A772" s="21">
        <f t="shared" si="25"/>
        <v>739</v>
      </c>
      <c r="B772" s="22" t="s">
        <v>1874</v>
      </c>
      <c r="C772" s="22" t="s">
        <v>866</v>
      </c>
      <c r="D772" s="233">
        <v>2014.09</v>
      </c>
      <c r="E772" s="23" t="s">
        <v>297</v>
      </c>
      <c r="F772" s="24">
        <v>744</v>
      </c>
      <c r="G772" s="24">
        <v>1180</v>
      </c>
      <c r="H772" s="29" t="s">
        <v>951</v>
      </c>
      <c r="I772" s="26" t="s">
        <v>53</v>
      </c>
      <c r="J772" s="27"/>
      <c r="K772" s="231"/>
    </row>
    <row r="773" spans="1:11" s="5" customFormat="1" ht="33" customHeight="1" x14ac:dyDescent="0.2">
      <c r="A773" s="21">
        <f t="shared" si="25"/>
        <v>740</v>
      </c>
      <c r="B773" s="22" t="s">
        <v>1875</v>
      </c>
      <c r="C773" s="22" t="s">
        <v>1873</v>
      </c>
      <c r="D773" s="233" t="s">
        <v>1876</v>
      </c>
      <c r="E773" s="23" t="s">
        <v>302</v>
      </c>
      <c r="F773" s="24">
        <v>4349</v>
      </c>
      <c r="G773" s="24">
        <v>11319</v>
      </c>
      <c r="H773" s="29" t="s">
        <v>1182</v>
      </c>
      <c r="I773" s="26" t="s">
        <v>53</v>
      </c>
      <c r="J773" s="27"/>
      <c r="K773" s="231"/>
    </row>
    <row r="774" spans="1:11" s="5" customFormat="1" ht="33" customHeight="1" x14ac:dyDescent="0.2">
      <c r="A774" s="21">
        <f t="shared" si="25"/>
        <v>741</v>
      </c>
      <c r="B774" s="22" t="s">
        <v>1877</v>
      </c>
      <c r="C774" s="22" t="s">
        <v>1873</v>
      </c>
      <c r="D774" s="233" t="s">
        <v>1878</v>
      </c>
      <c r="E774" s="23" t="s">
        <v>304</v>
      </c>
      <c r="F774" s="24">
        <v>2947</v>
      </c>
      <c r="G774" s="24">
        <v>4399</v>
      </c>
      <c r="H774" s="29" t="s">
        <v>951</v>
      </c>
      <c r="I774" s="26" t="s">
        <v>53</v>
      </c>
      <c r="J774" s="27"/>
      <c r="K774" s="231"/>
    </row>
    <row r="775" spans="1:11" s="5" customFormat="1" ht="33" customHeight="1" x14ac:dyDescent="0.2">
      <c r="A775" s="21">
        <f t="shared" si="25"/>
        <v>742</v>
      </c>
      <c r="B775" s="22" t="s">
        <v>1879</v>
      </c>
      <c r="C775" s="22" t="s">
        <v>1784</v>
      </c>
      <c r="D775" s="233">
        <v>2014.12</v>
      </c>
      <c r="E775" s="23" t="s">
        <v>166</v>
      </c>
      <c r="F775" s="24">
        <v>2299</v>
      </c>
      <c r="G775" s="24">
        <v>3975</v>
      </c>
      <c r="H775" s="29" t="s">
        <v>1880</v>
      </c>
      <c r="I775" s="26" t="s">
        <v>53</v>
      </c>
      <c r="J775" s="27"/>
      <c r="K775" s="231"/>
    </row>
    <row r="776" spans="1:11" s="5" customFormat="1" ht="33" customHeight="1" x14ac:dyDescent="0.2">
      <c r="A776" s="21">
        <f t="shared" si="25"/>
        <v>743</v>
      </c>
      <c r="B776" s="22" t="s">
        <v>1783</v>
      </c>
      <c r="C776" s="47" t="s">
        <v>1881</v>
      </c>
      <c r="D776" s="233">
        <v>2014.12</v>
      </c>
      <c r="E776" s="23" t="s">
        <v>309</v>
      </c>
      <c r="F776" s="24">
        <v>312</v>
      </c>
      <c r="G776" s="24">
        <v>466</v>
      </c>
      <c r="H776" s="29" t="s">
        <v>1497</v>
      </c>
      <c r="I776" s="26" t="s">
        <v>53</v>
      </c>
      <c r="J776" s="27"/>
      <c r="K776" s="231"/>
    </row>
    <row r="777" spans="1:11" s="5" customFormat="1" ht="33" customHeight="1" x14ac:dyDescent="0.2">
      <c r="A777" s="21">
        <f t="shared" si="25"/>
        <v>744</v>
      </c>
      <c r="B777" s="34" t="s">
        <v>1882</v>
      </c>
      <c r="C777" s="34" t="s">
        <v>1784</v>
      </c>
      <c r="D777" s="237">
        <v>2015.01</v>
      </c>
      <c r="E777" s="36" t="s">
        <v>311</v>
      </c>
      <c r="F777" s="37">
        <v>5531</v>
      </c>
      <c r="G777" s="37">
        <v>9622</v>
      </c>
      <c r="H777" s="38" t="s">
        <v>1390</v>
      </c>
      <c r="I777" s="39" t="s">
        <v>53</v>
      </c>
      <c r="J777" s="27"/>
      <c r="K777" s="231"/>
    </row>
    <row r="778" spans="1:11" s="5" customFormat="1" ht="33" customHeight="1" x14ac:dyDescent="0.2">
      <c r="A778" s="21">
        <f t="shared" si="25"/>
        <v>745</v>
      </c>
      <c r="B778" s="145" t="s">
        <v>1883</v>
      </c>
      <c r="C778" s="28" t="s">
        <v>1873</v>
      </c>
      <c r="D778" s="269">
        <v>2015.02</v>
      </c>
      <c r="E778" s="270" t="s">
        <v>314</v>
      </c>
      <c r="F778" s="146">
        <v>3390</v>
      </c>
      <c r="G778" s="146">
        <v>4995</v>
      </c>
      <c r="H778" s="271" t="s">
        <v>1390</v>
      </c>
      <c r="I778" s="272" t="s">
        <v>53</v>
      </c>
      <c r="J778" s="46"/>
      <c r="K778" s="231"/>
    </row>
    <row r="779" spans="1:11" s="5" customFormat="1" ht="33" customHeight="1" x14ac:dyDescent="0.2">
      <c r="A779" s="21">
        <f t="shared" si="25"/>
        <v>746</v>
      </c>
      <c r="B779" s="123" t="s">
        <v>1884</v>
      </c>
      <c r="C779" s="123" t="s">
        <v>866</v>
      </c>
      <c r="D779" s="273">
        <v>2015.03</v>
      </c>
      <c r="E779" s="124" t="s">
        <v>228</v>
      </c>
      <c r="F779" s="125">
        <v>2848</v>
      </c>
      <c r="G779" s="125">
        <v>2502</v>
      </c>
      <c r="H779" s="200" t="s">
        <v>904</v>
      </c>
      <c r="I779" s="126" t="s">
        <v>53</v>
      </c>
      <c r="J779" s="46"/>
      <c r="K779" s="231"/>
    </row>
    <row r="780" spans="1:11" s="7" customFormat="1" ht="33" customHeight="1" x14ac:dyDescent="0.2">
      <c r="A780" s="21">
        <f t="shared" si="25"/>
        <v>747</v>
      </c>
      <c r="B780" s="123" t="s">
        <v>1885</v>
      </c>
      <c r="C780" s="123" t="s">
        <v>1793</v>
      </c>
      <c r="D780" s="273">
        <v>2015.03</v>
      </c>
      <c r="E780" s="124" t="s">
        <v>258</v>
      </c>
      <c r="F780" s="125">
        <v>3283</v>
      </c>
      <c r="G780" s="125">
        <v>3268</v>
      </c>
      <c r="H780" s="200" t="s">
        <v>855</v>
      </c>
      <c r="I780" s="126" t="s">
        <v>53</v>
      </c>
      <c r="J780" s="46"/>
      <c r="K780" s="266"/>
    </row>
    <row r="781" spans="1:11" s="5" customFormat="1" ht="33" customHeight="1" x14ac:dyDescent="0.2">
      <c r="A781" s="21">
        <f t="shared" si="25"/>
        <v>748</v>
      </c>
      <c r="B781" s="123" t="s">
        <v>1886</v>
      </c>
      <c r="C781" s="28" t="s">
        <v>1771</v>
      </c>
      <c r="D781" s="273">
        <v>2015.03</v>
      </c>
      <c r="E781" s="124" t="s">
        <v>261</v>
      </c>
      <c r="F781" s="125">
        <v>305</v>
      </c>
      <c r="G781" s="125">
        <v>463</v>
      </c>
      <c r="H781" s="271" t="s">
        <v>855</v>
      </c>
      <c r="I781" s="126" t="s">
        <v>53</v>
      </c>
      <c r="J781" s="46"/>
      <c r="K781" s="231"/>
    </row>
    <row r="782" spans="1:11" s="5" customFormat="1" ht="33" customHeight="1" x14ac:dyDescent="0.2">
      <c r="A782" s="21">
        <f t="shared" si="25"/>
        <v>749</v>
      </c>
      <c r="B782" s="123" t="s">
        <v>1887</v>
      </c>
      <c r="C782" s="28" t="s">
        <v>866</v>
      </c>
      <c r="D782" s="273">
        <v>2015.06</v>
      </c>
      <c r="E782" s="124" t="s">
        <v>256</v>
      </c>
      <c r="F782" s="125">
        <v>2710</v>
      </c>
      <c r="G782" s="125">
        <v>3514</v>
      </c>
      <c r="H782" s="200" t="s">
        <v>951</v>
      </c>
      <c r="I782" s="126" t="s">
        <v>53</v>
      </c>
      <c r="J782" s="46"/>
      <c r="K782" s="231"/>
    </row>
    <row r="783" spans="1:11" s="5" customFormat="1" ht="33" customHeight="1" x14ac:dyDescent="0.2">
      <c r="A783" s="21">
        <f t="shared" si="25"/>
        <v>750</v>
      </c>
      <c r="B783" s="123" t="s">
        <v>1888</v>
      </c>
      <c r="C783" s="54" t="s">
        <v>1807</v>
      </c>
      <c r="D783" s="273">
        <v>2015.07</v>
      </c>
      <c r="E783" s="124" t="s">
        <v>276</v>
      </c>
      <c r="F783" s="125">
        <v>4572</v>
      </c>
      <c r="G783" s="125">
        <v>4248</v>
      </c>
      <c r="H783" s="200" t="s">
        <v>1390</v>
      </c>
      <c r="I783" s="126" t="s">
        <v>53</v>
      </c>
      <c r="J783" s="46"/>
      <c r="K783" s="231"/>
    </row>
    <row r="784" spans="1:11" s="5" customFormat="1" ht="33" customHeight="1" x14ac:dyDescent="0.2">
      <c r="A784" s="21">
        <f t="shared" si="25"/>
        <v>751</v>
      </c>
      <c r="B784" s="123" t="s">
        <v>1889</v>
      </c>
      <c r="C784" s="28" t="s">
        <v>1818</v>
      </c>
      <c r="D784" s="273">
        <v>2015.07</v>
      </c>
      <c r="E784" s="124" t="s">
        <v>194</v>
      </c>
      <c r="F784" s="125">
        <v>3616</v>
      </c>
      <c r="G784" s="125">
        <v>7975</v>
      </c>
      <c r="H784" s="271" t="s">
        <v>935</v>
      </c>
      <c r="I784" s="126" t="s">
        <v>53</v>
      </c>
      <c r="J784" s="46"/>
      <c r="K784" s="231"/>
    </row>
    <row r="785" spans="1:11" s="5" customFormat="1" ht="33" customHeight="1" x14ac:dyDescent="0.2">
      <c r="A785" s="21">
        <f t="shared" si="25"/>
        <v>752</v>
      </c>
      <c r="B785" s="123" t="s">
        <v>1890</v>
      </c>
      <c r="C785" s="123" t="s">
        <v>1797</v>
      </c>
      <c r="D785" s="273">
        <v>2015.07</v>
      </c>
      <c r="E785" s="124" t="s">
        <v>158</v>
      </c>
      <c r="F785" s="125">
        <v>12495</v>
      </c>
      <c r="G785" s="125">
        <v>7948</v>
      </c>
      <c r="H785" s="271" t="s">
        <v>935</v>
      </c>
      <c r="I785" s="126" t="s">
        <v>53</v>
      </c>
      <c r="J785" s="46"/>
      <c r="K785" s="231"/>
    </row>
    <row r="786" spans="1:11" s="5" customFormat="1" ht="33" customHeight="1" x14ac:dyDescent="0.2">
      <c r="A786" s="21">
        <f t="shared" si="25"/>
        <v>753</v>
      </c>
      <c r="B786" s="123" t="s">
        <v>1891</v>
      </c>
      <c r="C786" s="54" t="s">
        <v>866</v>
      </c>
      <c r="D786" s="273">
        <v>2015.08</v>
      </c>
      <c r="E786" s="124" t="s">
        <v>284</v>
      </c>
      <c r="F786" s="125">
        <v>3763</v>
      </c>
      <c r="G786" s="125">
        <v>7000</v>
      </c>
      <c r="H786" s="200" t="s">
        <v>1451</v>
      </c>
      <c r="I786" s="126" t="s">
        <v>53</v>
      </c>
      <c r="J786" s="46"/>
      <c r="K786" s="231"/>
    </row>
    <row r="787" spans="1:11" s="5" customFormat="1" ht="33" customHeight="1" x14ac:dyDescent="0.2">
      <c r="A787" s="21">
        <f t="shared" si="25"/>
        <v>754</v>
      </c>
      <c r="B787" s="123" t="s">
        <v>1892</v>
      </c>
      <c r="C787" s="123" t="s">
        <v>1769</v>
      </c>
      <c r="D787" s="273">
        <v>2015.08</v>
      </c>
      <c r="E787" s="124" t="s">
        <v>193</v>
      </c>
      <c r="F787" s="125">
        <v>5125</v>
      </c>
      <c r="G787" s="125">
        <v>8094</v>
      </c>
      <c r="H787" s="271" t="s">
        <v>855</v>
      </c>
      <c r="I787" s="126" t="s">
        <v>53</v>
      </c>
      <c r="J787" s="46"/>
      <c r="K787" s="231"/>
    </row>
    <row r="788" spans="1:11" s="5" customFormat="1" ht="33" customHeight="1" x14ac:dyDescent="0.2">
      <c r="A788" s="21">
        <f t="shared" si="25"/>
        <v>755</v>
      </c>
      <c r="B788" s="123" t="s">
        <v>1893</v>
      </c>
      <c r="C788" s="28" t="s">
        <v>1807</v>
      </c>
      <c r="D788" s="273">
        <v>2015.08</v>
      </c>
      <c r="E788" s="124" t="s">
        <v>290</v>
      </c>
      <c r="F788" s="125">
        <v>3544</v>
      </c>
      <c r="G788" s="125">
        <v>3978</v>
      </c>
      <c r="H788" s="271" t="s">
        <v>888</v>
      </c>
      <c r="I788" s="126" t="s">
        <v>53</v>
      </c>
      <c r="J788" s="46"/>
      <c r="K788" s="231"/>
    </row>
    <row r="789" spans="1:11" s="5" customFormat="1" ht="33" customHeight="1" x14ac:dyDescent="0.2">
      <c r="A789" s="21">
        <f t="shared" si="25"/>
        <v>756</v>
      </c>
      <c r="B789" s="123" t="s">
        <v>1894</v>
      </c>
      <c r="C789" s="28" t="s">
        <v>1793</v>
      </c>
      <c r="D789" s="273">
        <v>2015.09</v>
      </c>
      <c r="E789" s="124" t="s">
        <v>231</v>
      </c>
      <c r="F789" s="125">
        <v>2178</v>
      </c>
      <c r="G789" s="125">
        <v>3697</v>
      </c>
      <c r="H789" s="200" t="s">
        <v>960</v>
      </c>
      <c r="I789" s="126" t="s">
        <v>53</v>
      </c>
      <c r="J789" s="46"/>
      <c r="K789" s="231"/>
    </row>
    <row r="790" spans="1:11" s="5" customFormat="1" ht="33" customHeight="1" x14ac:dyDescent="0.2">
      <c r="A790" s="21">
        <f t="shared" si="25"/>
        <v>757</v>
      </c>
      <c r="B790" s="123" t="s">
        <v>1895</v>
      </c>
      <c r="C790" s="123" t="s">
        <v>866</v>
      </c>
      <c r="D790" s="273">
        <v>2015.12</v>
      </c>
      <c r="E790" s="124" t="s">
        <v>245</v>
      </c>
      <c r="F790" s="125">
        <v>2961</v>
      </c>
      <c r="G790" s="125">
        <v>6532</v>
      </c>
      <c r="H790" s="32" t="s">
        <v>888</v>
      </c>
      <c r="I790" s="126" t="s">
        <v>53</v>
      </c>
      <c r="J790" s="46"/>
      <c r="K790" s="231"/>
    </row>
    <row r="791" spans="1:11" s="7" customFormat="1" ht="33" customHeight="1" x14ac:dyDescent="0.2">
      <c r="A791" s="21">
        <f t="shared" si="25"/>
        <v>758</v>
      </c>
      <c r="B791" s="123" t="s">
        <v>1896</v>
      </c>
      <c r="C791" s="28" t="s">
        <v>866</v>
      </c>
      <c r="D791" s="273">
        <v>2016.03</v>
      </c>
      <c r="E791" s="124" t="s">
        <v>251</v>
      </c>
      <c r="F791" s="125">
        <v>3452</v>
      </c>
      <c r="G791" s="125">
        <v>5856</v>
      </c>
      <c r="H791" s="200" t="s">
        <v>861</v>
      </c>
      <c r="I791" s="126" t="s">
        <v>53</v>
      </c>
      <c r="J791" s="46"/>
      <c r="K791" s="266"/>
    </row>
    <row r="792" spans="1:11" s="7" customFormat="1" ht="33" customHeight="1" x14ac:dyDescent="0.2">
      <c r="A792" s="21">
        <f t="shared" si="25"/>
        <v>759</v>
      </c>
      <c r="B792" s="123" t="s">
        <v>1897</v>
      </c>
      <c r="C792" s="28" t="s">
        <v>866</v>
      </c>
      <c r="D792" s="273">
        <v>2016.04</v>
      </c>
      <c r="E792" s="124" t="s">
        <v>205</v>
      </c>
      <c r="F792" s="125">
        <v>3733</v>
      </c>
      <c r="G792" s="125">
        <v>6832</v>
      </c>
      <c r="H792" s="271" t="s">
        <v>855</v>
      </c>
      <c r="I792" s="126" t="s">
        <v>53</v>
      </c>
      <c r="J792" s="46"/>
      <c r="K792" s="266"/>
    </row>
    <row r="793" spans="1:11" s="7" customFormat="1" ht="33" customHeight="1" x14ac:dyDescent="0.2">
      <c r="A793" s="21">
        <f t="shared" si="25"/>
        <v>760</v>
      </c>
      <c r="B793" s="123" t="s">
        <v>1898</v>
      </c>
      <c r="C793" s="28" t="s">
        <v>1812</v>
      </c>
      <c r="D793" s="273">
        <v>2016.05</v>
      </c>
      <c r="E793" s="124" t="s">
        <v>167</v>
      </c>
      <c r="F793" s="125">
        <v>5550</v>
      </c>
      <c r="G793" s="125">
        <v>11094</v>
      </c>
      <c r="H793" s="200" t="s">
        <v>1752</v>
      </c>
      <c r="I793" s="126" t="s">
        <v>53</v>
      </c>
      <c r="J793" s="46"/>
      <c r="K793" s="266"/>
    </row>
    <row r="794" spans="1:11" s="7" customFormat="1" ht="33" customHeight="1" x14ac:dyDescent="0.2">
      <c r="A794" s="21">
        <f t="shared" si="25"/>
        <v>761</v>
      </c>
      <c r="B794" s="123" t="s">
        <v>1899</v>
      </c>
      <c r="C794" s="123" t="s">
        <v>866</v>
      </c>
      <c r="D794" s="273">
        <v>2016.05</v>
      </c>
      <c r="E794" s="124" t="s">
        <v>200</v>
      </c>
      <c r="F794" s="125">
        <v>6567</v>
      </c>
      <c r="G794" s="125">
        <v>8697</v>
      </c>
      <c r="H794" s="271" t="s">
        <v>855</v>
      </c>
      <c r="I794" s="126" t="s">
        <v>53</v>
      </c>
      <c r="J794" s="46"/>
      <c r="K794" s="266"/>
    </row>
    <row r="795" spans="1:11" s="7" customFormat="1" ht="33" customHeight="1" x14ac:dyDescent="0.2">
      <c r="A795" s="21">
        <f t="shared" si="25"/>
        <v>762</v>
      </c>
      <c r="B795" s="123" t="s">
        <v>1900</v>
      </c>
      <c r="C795" s="28" t="s">
        <v>866</v>
      </c>
      <c r="D795" s="273">
        <v>2016.06</v>
      </c>
      <c r="E795" s="124" t="s">
        <v>155</v>
      </c>
      <c r="F795" s="125">
        <v>5809</v>
      </c>
      <c r="G795" s="125">
        <v>12481</v>
      </c>
      <c r="H795" s="200" t="s">
        <v>1752</v>
      </c>
      <c r="I795" s="126" t="s">
        <v>53</v>
      </c>
      <c r="J795" s="46"/>
      <c r="K795" s="266"/>
    </row>
    <row r="796" spans="1:11" s="7" customFormat="1" ht="33" customHeight="1" x14ac:dyDescent="0.2">
      <c r="A796" s="21">
        <f t="shared" si="25"/>
        <v>763</v>
      </c>
      <c r="B796" s="123" t="s">
        <v>1901</v>
      </c>
      <c r="C796" s="28" t="s">
        <v>866</v>
      </c>
      <c r="D796" s="273">
        <v>2016.07</v>
      </c>
      <c r="E796" s="124" t="s">
        <v>219</v>
      </c>
      <c r="F796" s="125">
        <v>3070</v>
      </c>
      <c r="G796" s="125">
        <v>5172</v>
      </c>
      <c r="H796" s="271" t="s">
        <v>960</v>
      </c>
      <c r="I796" s="126" t="s">
        <v>53</v>
      </c>
      <c r="J796" s="46"/>
      <c r="K796" s="266"/>
    </row>
    <row r="797" spans="1:11" s="7" customFormat="1" ht="33" customHeight="1" x14ac:dyDescent="0.2">
      <c r="A797" s="21">
        <f t="shared" si="25"/>
        <v>764</v>
      </c>
      <c r="B797" s="123" t="s">
        <v>1902</v>
      </c>
      <c r="C797" s="123" t="s">
        <v>1881</v>
      </c>
      <c r="D797" s="273">
        <v>2016.08</v>
      </c>
      <c r="E797" s="124" t="s">
        <v>166</v>
      </c>
      <c r="F797" s="125">
        <v>3862</v>
      </c>
      <c r="G797" s="125">
        <v>7415</v>
      </c>
      <c r="H797" s="200" t="s">
        <v>855</v>
      </c>
      <c r="I797" s="126" t="s">
        <v>53</v>
      </c>
      <c r="J797" s="45"/>
      <c r="K797" s="266"/>
    </row>
    <row r="798" spans="1:11" s="7" customFormat="1" ht="33" customHeight="1" x14ac:dyDescent="0.2">
      <c r="A798" s="21">
        <f t="shared" si="25"/>
        <v>765</v>
      </c>
      <c r="B798" s="123" t="s">
        <v>1903</v>
      </c>
      <c r="C798" s="123" t="s">
        <v>866</v>
      </c>
      <c r="D798" s="273">
        <v>2016.09</v>
      </c>
      <c r="E798" s="124" t="s">
        <v>118</v>
      </c>
      <c r="F798" s="125">
        <v>3813</v>
      </c>
      <c r="G798" s="125">
        <v>5416</v>
      </c>
      <c r="H798" s="200" t="s">
        <v>42</v>
      </c>
      <c r="I798" s="126" t="s">
        <v>53</v>
      </c>
      <c r="J798" s="46"/>
      <c r="K798" s="266"/>
    </row>
    <row r="799" spans="1:11" s="7" customFormat="1" ht="33" customHeight="1" x14ac:dyDescent="0.2">
      <c r="A799" s="21">
        <f t="shared" si="25"/>
        <v>766</v>
      </c>
      <c r="B799" s="123" t="s">
        <v>1904</v>
      </c>
      <c r="C799" s="54" t="s">
        <v>1905</v>
      </c>
      <c r="D799" s="273">
        <v>2016.09</v>
      </c>
      <c r="E799" s="124" t="s">
        <v>181</v>
      </c>
      <c r="F799" s="125">
        <v>3463</v>
      </c>
      <c r="G799" s="125">
        <v>6779</v>
      </c>
      <c r="H799" s="271" t="s">
        <v>42</v>
      </c>
      <c r="I799" s="126" t="s">
        <v>53</v>
      </c>
      <c r="J799" s="46"/>
      <c r="K799" s="266"/>
    </row>
    <row r="800" spans="1:11" s="7" customFormat="1" ht="33" customHeight="1" x14ac:dyDescent="0.2">
      <c r="A800" s="21">
        <f t="shared" si="25"/>
        <v>767</v>
      </c>
      <c r="B800" s="123" t="s">
        <v>1906</v>
      </c>
      <c r="C800" s="123" t="s">
        <v>866</v>
      </c>
      <c r="D800" s="273" t="s">
        <v>1907</v>
      </c>
      <c r="E800" s="124" t="s">
        <v>185</v>
      </c>
      <c r="F800" s="125">
        <v>3805</v>
      </c>
      <c r="G800" s="125">
        <v>7383</v>
      </c>
      <c r="H800" s="200" t="s">
        <v>42</v>
      </c>
      <c r="I800" s="126" t="s">
        <v>53</v>
      </c>
      <c r="J800" s="46"/>
      <c r="K800" s="266"/>
    </row>
    <row r="801" spans="1:11" s="7" customFormat="1" ht="33" customHeight="1" x14ac:dyDescent="0.2">
      <c r="A801" s="21">
        <f t="shared" si="25"/>
        <v>768</v>
      </c>
      <c r="B801" s="123" t="s">
        <v>1908</v>
      </c>
      <c r="C801" s="274" t="s">
        <v>866</v>
      </c>
      <c r="D801" s="273">
        <v>2016.11</v>
      </c>
      <c r="E801" s="124" t="s">
        <v>196</v>
      </c>
      <c r="F801" s="275">
        <v>3659</v>
      </c>
      <c r="G801" s="276">
        <v>10782</v>
      </c>
      <c r="H801" s="277" t="s">
        <v>884</v>
      </c>
      <c r="I801" s="211" t="s">
        <v>53</v>
      </c>
      <c r="J801" s="46"/>
      <c r="K801" s="266"/>
    </row>
    <row r="802" spans="1:11" s="7" customFormat="1" ht="33" customHeight="1" x14ac:dyDescent="0.2">
      <c r="A802" s="21">
        <f t="shared" si="25"/>
        <v>769</v>
      </c>
      <c r="B802" s="123" t="s">
        <v>1909</v>
      </c>
      <c r="C802" s="274" t="s">
        <v>1784</v>
      </c>
      <c r="D802" s="273">
        <v>2016.11</v>
      </c>
      <c r="E802" s="124" t="s">
        <v>118</v>
      </c>
      <c r="F802" s="275">
        <v>3410</v>
      </c>
      <c r="G802" s="276">
        <v>5139</v>
      </c>
      <c r="H802" s="200" t="s">
        <v>42</v>
      </c>
      <c r="I802" s="211" t="s">
        <v>53</v>
      </c>
      <c r="J802" s="46"/>
      <c r="K802" s="266"/>
    </row>
    <row r="803" spans="1:11" s="7" customFormat="1" ht="33" customHeight="1" x14ac:dyDescent="0.2">
      <c r="A803" s="21">
        <f t="shared" si="25"/>
        <v>770</v>
      </c>
      <c r="B803" s="123" t="s">
        <v>1910</v>
      </c>
      <c r="C803" s="61" t="s">
        <v>1789</v>
      </c>
      <c r="D803" s="273">
        <v>2016.11</v>
      </c>
      <c r="E803" s="124" t="s">
        <v>156</v>
      </c>
      <c r="F803" s="275">
        <v>3476</v>
      </c>
      <c r="G803" s="276">
        <v>5517</v>
      </c>
      <c r="H803" s="200" t="s">
        <v>42</v>
      </c>
      <c r="I803" s="211" t="s">
        <v>53</v>
      </c>
      <c r="J803" s="46"/>
      <c r="K803" s="266"/>
    </row>
    <row r="804" spans="1:11" s="7" customFormat="1" ht="33" customHeight="1" x14ac:dyDescent="0.2">
      <c r="A804" s="21">
        <f t="shared" si="25"/>
        <v>771</v>
      </c>
      <c r="B804" s="123" t="s">
        <v>1911</v>
      </c>
      <c r="C804" s="61" t="s">
        <v>1905</v>
      </c>
      <c r="D804" s="273">
        <v>2016.11</v>
      </c>
      <c r="E804" s="124" t="s">
        <v>202</v>
      </c>
      <c r="F804" s="275">
        <v>7337</v>
      </c>
      <c r="G804" s="276">
        <v>14288</v>
      </c>
      <c r="H804" s="200" t="s">
        <v>42</v>
      </c>
      <c r="I804" s="211" t="s">
        <v>53</v>
      </c>
      <c r="J804" s="46"/>
      <c r="K804" s="266"/>
    </row>
    <row r="805" spans="1:11" s="7" customFormat="1" ht="33" customHeight="1" x14ac:dyDescent="0.2">
      <c r="A805" s="21">
        <f t="shared" si="25"/>
        <v>772</v>
      </c>
      <c r="B805" s="123" t="s">
        <v>1912</v>
      </c>
      <c r="C805" s="28" t="s">
        <v>1905</v>
      </c>
      <c r="D805" s="273">
        <v>2016.12</v>
      </c>
      <c r="E805" s="124" t="s">
        <v>134</v>
      </c>
      <c r="F805" s="125">
        <v>4553</v>
      </c>
      <c r="G805" s="125">
        <v>5047</v>
      </c>
      <c r="H805" s="200" t="s">
        <v>42</v>
      </c>
      <c r="I805" s="211" t="s">
        <v>53</v>
      </c>
      <c r="J805" s="46"/>
      <c r="K805" s="266"/>
    </row>
    <row r="806" spans="1:11" s="7" customFormat="1" ht="33" customHeight="1" x14ac:dyDescent="0.2">
      <c r="A806" s="21">
        <f t="shared" si="25"/>
        <v>773</v>
      </c>
      <c r="B806" s="123" t="s">
        <v>1913</v>
      </c>
      <c r="C806" s="28" t="s">
        <v>866</v>
      </c>
      <c r="D806" s="273">
        <v>2016.12</v>
      </c>
      <c r="E806" s="124" t="s">
        <v>138</v>
      </c>
      <c r="F806" s="125">
        <v>3482</v>
      </c>
      <c r="G806" s="125">
        <v>6624</v>
      </c>
      <c r="H806" s="200" t="s">
        <v>42</v>
      </c>
      <c r="I806" s="211" t="s">
        <v>53</v>
      </c>
      <c r="J806" s="46"/>
      <c r="K806" s="266"/>
    </row>
    <row r="807" spans="1:11" s="7" customFormat="1" ht="33" customHeight="1" x14ac:dyDescent="0.2">
      <c r="A807" s="21">
        <f t="shared" si="25"/>
        <v>774</v>
      </c>
      <c r="B807" s="123" t="s">
        <v>1914</v>
      </c>
      <c r="C807" s="61" t="s">
        <v>1915</v>
      </c>
      <c r="D807" s="273">
        <v>2016.12</v>
      </c>
      <c r="E807" s="124" t="s">
        <v>139</v>
      </c>
      <c r="F807" s="275">
        <v>4334</v>
      </c>
      <c r="G807" s="276">
        <v>8494</v>
      </c>
      <c r="H807" s="200" t="s">
        <v>42</v>
      </c>
      <c r="I807" s="211" t="s">
        <v>53</v>
      </c>
      <c r="J807" s="46"/>
      <c r="K807" s="266"/>
    </row>
    <row r="808" spans="1:11" s="7" customFormat="1" ht="33" customHeight="1" x14ac:dyDescent="0.2">
      <c r="A808" s="21">
        <f t="shared" si="25"/>
        <v>775</v>
      </c>
      <c r="B808" s="123" t="s">
        <v>1916</v>
      </c>
      <c r="C808" s="61" t="s">
        <v>866</v>
      </c>
      <c r="D808" s="273">
        <v>2016.12</v>
      </c>
      <c r="E808" s="124" t="s">
        <v>144</v>
      </c>
      <c r="F808" s="125">
        <v>4479</v>
      </c>
      <c r="G808" s="125">
        <v>6967</v>
      </c>
      <c r="H808" s="200" t="s">
        <v>4</v>
      </c>
      <c r="I808" s="211" t="s">
        <v>53</v>
      </c>
      <c r="J808" s="46"/>
      <c r="K808" s="266"/>
    </row>
    <row r="809" spans="1:11" s="7" customFormat="1" ht="33" customHeight="1" x14ac:dyDescent="0.2">
      <c r="A809" s="21">
        <f t="shared" si="25"/>
        <v>776</v>
      </c>
      <c r="B809" s="123" t="s">
        <v>1917</v>
      </c>
      <c r="C809" s="28" t="s">
        <v>866</v>
      </c>
      <c r="D809" s="273">
        <v>2017.02</v>
      </c>
      <c r="E809" s="124" t="s">
        <v>153</v>
      </c>
      <c r="F809" s="275">
        <v>4035</v>
      </c>
      <c r="G809" s="125">
        <v>7658</v>
      </c>
      <c r="H809" s="200" t="s">
        <v>42</v>
      </c>
      <c r="I809" s="211" t="s">
        <v>53</v>
      </c>
      <c r="J809" s="46"/>
      <c r="K809" s="266"/>
    </row>
    <row r="810" spans="1:11" s="7" customFormat="1" ht="33" customHeight="1" x14ac:dyDescent="0.2">
      <c r="A810" s="21">
        <f t="shared" si="25"/>
        <v>777</v>
      </c>
      <c r="B810" s="123" t="s">
        <v>1910</v>
      </c>
      <c r="C810" s="123" t="s">
        <v>1812</v>
      </c>
      <c r="D810" s="273">
        <v>2017.02</v>
      </c>
      <c r="E810" s="124" t="s">
        <v>156</v>
      </c>
      <c r="F810" s="275">
        <v>16</v>
      </c>
      <c r="G810" s="125">
        <v>25</v>
      </c>
      <c r="H810" s="200" t="s">
        <v>1734</v>
      </c>
      <c r="I810" s="126" t="s">
        <v>1383</v>
      </c>
      <c r="J810" s="46"/>
      <c r="K810" s="266"/>
    </row>
    <row r="811" spans="1:11" s="7" customFormat="1" ht="33" customHeight="1" x14ac:dyDescent="0.2">
      <c r="A811" s="21">
        <f t="shared" si="25"/>
        <v>778</v>
      </c>
      <c r="B811" s="123" t="s">
        <v>1913</v>
      </c>
      <c r="C811" s="28" t="s">
        <v>866</v>
      </c>
      <c r="D811" s="273">
        <v>2017.03</v>
      </c>
      <c r="E811" s="124" t="s">
        <v>138</v>
      </c>
      <c r="F811" s="125">
        <v>238</v>
      </c>
      <c r="G811" s="125">
        <v>527</v>
      </c>
      <c r="H811" s="277" t="s">
        <v>1390</v>
      </c>
      <c r="I811" s="211" t="s">
        <v>53</v>
      </c>
      <c r="J811" s="46"/>
      <c r="K811" s="266"/>
    </row>
    <row r="812" spans="1:11" s="7" customFormat="1" ht="33" customHeight="1" x14ac:dyDescent="0.2">
      <c r="A812" s="21">
        <f t="shared" si="25"/>
        <v>779</v>
      </c>
      <c r="B812" s="210" t="s">
        <v>1918</v>
      </c>
      <c r="C812" s="28" t="s">
        <v>866</v>
      </c>
      <c r="D812" s="273">
        <v>2017.04</v>
      </c>
      <c r="E812" s="124" t="s">
        <v>166</v>
      </c>
      <c r="F812" s="125">
        <v>3417</v>
      </c>
      <c r="G812" s="125">
        <v>7225</v>
      </c>
      <c r="H812" s="200" t="s">
        <v>42</v>
      </c>
      <c r="I812" s="211" t="s">
        <v>53</v>
      </c>
      <c r="J812" s="46"/>
      <c r="K812" s="266"/>
    </row>
    <row r="813" spans="1:11" s="7" customFormat="1" ht="33" customHeight="1" x14ac:dyDescent="0.2">
      <c r="A813" s="21">
        <f t="shared" si="25"/>
        <v>780</v>
      </c>
      <c r="B813" s="210" t="s">
        <v>1919</v>
      </c>
      <c r="C813" s="54" t="s">
        <v>1789</v>
      </c>
      <c r="D813" s="273">
        <v>2017.04</v>
      </c>
      <c r="E813" s="124" t="s">
        <v>172</v>
      </c>
      <c r="F813" s="125">
        <v>2771</v>
      </c>
      <c r="G813" s="125">
        <v>6908</v>
      </c>
      <c r="H813" s="200" t="s">
        <v>855</v>
      </c>
      <c r="I813" s="211" t="s">
        <v>53</v>
      </c>
      <c r="J813" s="45" t="s">
        <v>1109</v>
      </c>
      <c r="K813" s="266"/>
    </row>
    <row r="814" spans="1:11" s="7" customFormat="1" ht="33" customHeight="1" x14ac:dyDescent="0.2">
      <c r="A814" s="21">
        <f t="shared" ref="A814:A866" si="26">ROW()-33</f>
        <v>781</v>
      </c>
      <c r="B814" s="123" t="s">
        <v>1920</v>
      </c>
      <c r="C814" s="123" t="s">
        <v>1915</v>
      </c>
      <c r="D814" s="273">
        <v>2017.05</v>
      </c>
      <c r="E814" s="124" t="s">
        <v>1921</v>
      </c>
      <c r="F814" s="125">
        <v>3685</v>
      </c>
      <c r="G814" s="125">
        <v>7260</v>
      </c>
      <c r="H814" s="200" t="s">
        <v>855</v>
      </c>
      <c r="I814" s="211" t="s">
        <v>53</v>
      </c>
      <c r="J814" s="46"/>
      <c r="K814" s="266"/>
    </row>
    <row r="815" spans="1:11" s="7" customFormat="1" ht="33" customHeight="1" x14ac:dyDescent="0.2">
      <c r="A815" s="21">
        <f t="shared" si="26"/>
        <v>782</v>
      </c>
      <c r="B815" s="123" t="s">
        <v>1922</v>
      </c>
      <c r="C815" s="123" t="s">
        <v>866</v>
      </c>
      <c r="D815" s="273">
        <v>2017.05</v>
      </c>
      <c r="E815" s="124" t="s">
        <v>128</v>
      </c>
      <c r="F815" s="125">
        <v>3979</v>
      </c>
      <c r="G815" s="125">
        <v>5447</v>
      </c>
      <c r="H815" s="200" t="s">
        <v>939</v>
      </c>
      <c r="I815" s="211" t="s">
        <v>53</v>
      </c>
      <c r="J815" s="46"/>
      <c r="K815" s="266"/>
    </row>
    <row r="816" spans="1:11" s="7" customFormat="1" ht="33" customHeight="1" x14ac:dyDescent="0.2">
      <c r="A816" s="21">
        <f t="shared" si="26"/>
        <v>783</v>
      </c>
      <c r="B816" s="123" t="s">
        <v>1923</v>
      </c>
      <c r="C816" s="123" t="s">
        <v>866</v>
      </c>
      <c r="D816" s="273">
        <v>2017.05</v>
      </c>
      <c r="E816" s="124" t="s">
        <v>112</v>
      </c>
      <c r="F816" s="125">
        <v>2342</v>
      </c>
      <c r="G816" s="125">
        <v>4795</v>
      </c>
      <c r="H816" s="200" t="s">
        <v>4</v>
      </c>
      <c r="I816" s="211" t="s">
        <v>53</v>
      </c>
      <c r="J816" s="46"/>
      <c r="K816" s="266"/>
    </row>
    <row r="817" spans="1:11" s="7" customFormat="1" ht="33" customHeight="1" x14ac:dyDescent="0.2">
      <c r="A817" s="21">
        <f t="shared" si="26"/>
        <v>784</v>
      </c>
      <c r="B817" s="210" t="s">
        <v>1924</v>
      </c>
      <c r="C817" s="123" t="s">
        <v>1807</v>
      </c>
      <c r="D817" s="273">
        <v>2017.06</v>
      </c>
      <c r="E817" s="124" t="s">
        <v>120</v>
      </c>
      <c r="F817" s="125">
        <v>1630</v>
      </c>
      <c r="G817" s="125">
        <v>3507</v>
      </c>
      <c r="H817" s="200" t="s">
        <v>42</v>
      </c>
      <c r="I817" s="126" t="s">
        <v>53</v>
      </c>
      <c r="J817" s="46"/>
      <c r="K817" s="266"/>
    </row>
    <row r="818" spans="1:11" s="7" customFormat="1" ht="33" customHeight="1" x14ac:dyDescent="0.2">
      <c r="A818" s="21">
        <f t="shared" si="26"/>
        <v>785</v>
      </c>
      <c r="B818" s="210" t="s">
        <v>1925</v>
      </c>
      <c r="C818" s="54" t="s">
        <v>1784</v>
      </c>
      <c r="D818" s="273">
        <v>2017.06</v>
      </c>
      <c r="E818" s="124" t="s">
        <v>82</v>
      </c>
      <c r="F818" s="125">
        <v>4980</v>
      </c>
      <c r="G818" s="125">
        <v>9526</v>
      </c>
      <c r="H818" s="200" t="s">
        <v>42</v>
      </c>
      <c r="I818" s="126" t="s">
        <v>53</v>
      </c>
      <c r="J818" s="46"/>
      <c r="K818" s="266"/>
    </row>
    <row r="819" spans="1:11" s="7" customFormat="1" ht="33" customHeight="1" x14ac:dyDescent="0.2">
      <c r="A819" s="21">
        <f t="shared" si="26"/>
        <v>786</v>
      </c>
      <c r="B819" s="210" t="s">
        <v>1926</v>
      </c>
      <c r="C819" s="28" t="s">
        <v>1771</v>
      </c>
      <c r="D819" s="273">
        <v>2017.06</v>
      </c>
      <c r="E819" s="124" t="s">
        <v>113</v>
      </c>
      <c r="F819" s="125">
        <v>7112</v>
      </c>
      <c r="G819" s="125">
        <v>14099</v>
      </c>
      <c r="H819" s="200" t="s">
        <v>42</v>
      </c>
      <c r="I819" s="126" t="s">
        <v>53</v>
      </c>
      <c r="J819" s="46"/>
      <c r="K819" s="266"/>
    </row>
    <row r="820" spans="1:11" s="7" customFormat="1" ht="33" customHeight="1" x14ac:dyDescent="0.2">
      <c r="A820" s="21">
        <f t="shared" si="26"/>
        <v>787</v>
      </c>
      <c r="B820" s="210" t="s">
        <v>1927</v>
      </c>
      <c r="C820" s="28" t="s">
        <v>1915</v>
      </c>
      <c r="D820" s="273">
        <v>2017.07</v>
      </c>
      <c r="E820" s="124" t="s">
        <v>91</v>
      </c>
      <c r="F820" s="125">
        <v>1798</v>
      </c>
      <c r="G820" s="125">
        <v>3533</v>
      </c>
      <c r="H820" s="200" t="s">
        <v>1099</v>
      </c>
      <c r="I820" s="126" t="s">
        <v>53</v>
      </c>
      <c r="J820" s="46"/>
      <c r="K820" s="266"/>
    </row>
    <row r="821" spans="1:11" s="7" customFormat="1" ht="33" customHeight="1" x14ac:dyDescent="0.2">
      <c r="A821" s="21">
        <f t="shared" si="26"/>
        <v>788</v>
      </c>
      <c r="B821" s="210" t="s">
        <v>1928</v>
      </c>
      <c r="C821" s="54" t="s">
        <v>1812</v>
      </c>
      <c r="D821" s="273">
        <v>2017.09</v>
      </c>
      <c r="E821" s="124" t="s">
        <v>1929</v>
      </c>
      <c r="F821" s="125">
        <v>286</v>
      </c>
      <c r="G821" s="125">
        <v>458</v>
      </c>
      <c r="H821" s="200" t="s">
        <v>1930</v>
      </c>
      <c r="I821" s="126" t="s">
        <v>53</v>
      </c>
      <c r="J821" s="46"/>
      <c r="K821" s="266"/>
    </row>
    <row r="822" spans="1:11" s="7" customFormat="1" ht="33" customHeight="1" x14ac:dyDescent="0.2">
      <c r="A822" s="21">
        <f t="shared" si="26"/>
        <v>789</v>
      </c>
      <c r="B822" s="210" t="s">
        <v>1931</v>
      </c>
      <c r="C822" s="123" t="s">
        <v>866</v>
      </c>
      <c r="D822" s="273">
        <v>2017.09</v>
      </c>
      <c r="E822" s="124" t="s">
        <v>1932</v>
      </c>
      <c r="F822" s="125">
        <v>5084</v>
      </c>
      <c r="G822" s="125">
        <v>9306</v>
      </c>
      <c r="H822" s="200" t="s">
        <v>43</v>
      </c>
      <c r="I822" s="126" t="s">
        <v>53</v>
      </c>
      <c r="J822" s="46"/>
      <c r="K822" s="266"/>
    </row>
    <row r="823" spans="1:11" s="7" customFormat="1" ht="33" customHeight="1" x14ac:dyDescent="0.2">
      <c r="A823" s="21">
        <f t="shared" si="26"/>
        <v>790</v>
      </c>
      <c r="B823" s="210" t="s">
        <v>1933</v>
      </c>
      <c r="C823" s="123" t="s">
        <v>1771</v>
      </c>
      <c r="D823" s="273">
        <v>2018.02</v>
      </c>
      <c r="E823" s="124" t="s">
        <v>527</v>
      </c>
      <c r="F823" s="125">
        <v>5614</v>
      </c>
      <c r="G823" s="125">
        <v>8067</v>
      </c>
      <c r="H823" s="200" t="s">
        <v>2</v>
      </c>
      <c r="I823" s="126" t="s">
        <v>885</v>
      </c>
      <c r="J823" s="27"/>
      <c r="K823" s="266"/>
    </row>
    <row r="824" spans="1:11" s="7" customFormat="1" ht="33" customHeight="1" x14ac:dyDescent="0.2">
      <c r="A824" s="21">
        <f t="shared" si="26"/>
        <v>791</v>
      </c>
      <c r="B824" s="123" t="s">
        <v>1934</v>
      </c>
      <c r="C824" s="54" t="s">
        <v>1915</v>
      </c>
      <c r="D824" s="273">
        <v>2018.02</v>
      </c>
      <c r="E824" s="124" t="s">
        <v>528</v>
      </c>
      <c r="F824" s="125">
        <v>889</v>
      </c>
      <c r="G824" s="125">
        <v>1746</v>
      </c>
      <c r="H824" s="200" t="s">
        <v>2</v>
      </c>
      <c r="I824" s="126" t="s">
        <v>885</v>
      </c>
      <c r="J824" s="27"/>
      <c r="K824" s="266"/>
    </row>
    <row r="825" spans="1:11" s="7" customFormat="1" ht="33" customHeight="1" x14ac:dyDescent="0.2">
      <c r="A825" s="21">
        <f t="shared" si="26"/>
        <v>792</v>
      </c>
      <c r="B825" s="210" t="s">
        <v>1935</v>
      </c>
      <c r="C825" s="123" t="s">
        <v>1797</v>
      </c>
      <c r="D825" s="273">
        <v>2018.03</v>
      </c>
      <c r="E825" s="124" t="s">
        <v>455</v>
      </c>
      <c r="F825" s="125">
        <v>4664</v>
      </c>
      <c r="G825" s="125">
        <v>7909</v>
      </c>
      <c r="H825" s="200" t="s">
        <v>2</v>
      </c>
      <c r="I825" s="126" t="s">
        <v>885</v>
      </c>
      <c r="J825" s="46" t="s">
        <v>877</v>
      </c>
      <c r="K825" s="266"/>
    </row>
    <row r="826" spans="1:11" s="7" customFormat="1" ht="33" customHeight="1" x14ac:dyDescent="0.2">
      <c r="A826" s="21">
        <f t="shared" si="26"/>
        <v>793</v>
      </c>
      <c r="B826" s="210" t="s">
        <v>1936</v>
      </c>
      <c r="C826" s="123" t="s">
        <v>1797</v>
      </c>
      <c r="D826" s="273">
        <v>2018.04</v>
      </c>
      <c r="E826" s="212" t="s">
        <v>538</v>
      </c>
      <c r="F826" s="125">
        <v>3265</v>
      </c>
      <c r="G826" s="125">
        <v>6509</v>
      </c>
      <c r="H826" s="200" t="s">
        <v>855</v>
      </c>
      <c r="I826" s="126" t="s">
        <v>1937</v>
      </c>
      <c r="J826" s="46"/>
      <c r="K826" s="266"/>
    </row>
    <row r="827" spans="1:11" s="7" customFormat="1" ht="33" customHeight="1" x14ac:dyDescent="0.2">
      <c r="A827" s="21">
        <f t="shared" si="26"/>
        <v>794</v>
      </c>
      <c r="B827" s="210" t="s">
        <v>1938</v>
      </c>
      <c r="C827" s="28" t="s">
        <v>1807</v>
      </c>
      <c r="D827" s="273">
        <v>2018.04</v>
      </c>
      <c r="E827" s="212" t="s">
        <v>346</v>
      </c>
      <c r="F827" s="125">
        <v>309</v>
      </c>
      <c r="G827" s="125">
        <v>663</v>
      </c>
      <c r="H827" s="200" t="s">
        <v>4</v>
      </c>
      <c r="I827" s="126" t="s">
        <v>1772</v>
      </c>
      <c r="J827" s="46"/>
      <c r="K827" s="266"/>
    </row>
    <row r="828" spans="1:11" s="7" customFormat="1" ht="33" customHeight="1" x14ac:dyDescent="0.2">
      <c r="A828" s="21">
        <f t="shared" si="26"/>
        <v>795</v>
      </c>
      <c r="B828" s="210" t="s">
        <v>1939</v>
      </c>
      <c r="C828" s="123" t="s">
        <v>866</v>
      </c>
      <c r="D828" s="273">
        <v>2018.04</v>
      </c>
      <c r="E828" s="212" t="s">
        <v>544</v>
      </c>
      <c r="F828" s="125">
        <v>4079</v>
      </c>
      <c r="G828" s="125">
        <v>7676</v>
      </c>
      <c r="H828" s="200" t="s">
        <v>855</v>
      </c>
      <c r="I828" s="126" t="s">
        <v>1937</v>
      </c>
      <c r="J828" s="46" t="s">
        <v>877</v>
      </c>
      <c r="K828" s="266"/>
    </row>
    <row r="829" spans="1:11" s="5" customFormat="1" ht="33" customHeight="1" x14ac:dyDescent="0.2">
      <c r="A829" s="21">
        <f t="shared" si="26"/>
        <v>796</v>
      </c>
      <c r="B829" s="123" t="s">
        <v>1940</v>
      </c>
      <c r="C829" s="123" t="s">
        <v>1784</v>
      </c>
      <c r="D829" s="273">
        <v>2018.06</v>
      </c>
      <c r="E829" s="124" t="s">
        <v>340</v>
      </c>
      <c r="F829" s="125">
        <v>6458</v>
      </c>
      <c r="G829" s="125">
        <v>10711</v>
      </c>
      <c r="H829" s="200" t="s">
        <v>42</v>
      </c>
      <c r="I829" s="126" t="s">
        <v>1008</v>
      </c>
      <c r="J829" s="46"/>
      <c r="K829" s="231"/>
    </row>
    <row r="830" spans="1:11" s="7" customFormat="1" ht="33" customHeight="1" x14ac:dyDescent="0.2">
      <c r="A830" s="21">
        <f t="shared" si="26"/>
        <v>797</v>
      </c>
      <c r="B830" s="123" t="s">
        <v>1941</v>
      </c>
      <c r="C830" s="123" t="s">
        <v>866</v>
      </c>
      <c r="D830" s="273">
        <v>2018.06</v>
      </c>
      <c r="E830" s="124" t="s">
        <v>112</v>
      </c>
      <c r="F830" s="125">
        <v>1919</v>
      </c>
      <c r="G830" s="125">
        <v>3117</v>
      </c>
      <c r="H830" s="200" t="s">
        <v>42</v>
      </c>
      <c r="I830" s="126" t="s">
        <v>885</v>
      </c>
      <c r="J830" s="46"/>
      <c r="K830" s="266"/>
    </row>
    <row r="831" spans="1:11" s="7" customFormat="1" ht="33" customHeight="1" x14ac:dyDescent="0.2">
      <c r="A831" s="21">
        <f t="shared" si="26"/>
        <v>798</v>
      </c>
      <c r="B831" s="278" t="s">
        <v>1942</v>
      </c>
      <c r="C831" s="83" t="s">
        <v>1784</v>
      </c>
      <c r="D831" s="279">
        <v>2018.07</v>
      </c>
      <c r="E831" s="280" t="s">
        <v>1943</v>
      </c>
      <c r="F831" s="281">
        <v>364</v>
      </c>
      <c r="G831" s="281">
        <v>651</v>
      </c>
      <c r="H831" s="282" t="s">
        <v>1081</v>
      </c>
      <c r="I831" s="283" t="s">
        <v>1944</v>
      </c>
      <c r="J831" s="72"/>
      <c r="K831" s="266"/>
    </row>
    <row r="832" spans="1:11" s="7" customFormat="1" ht="33" customHeight="1" x14ac:dyDescent="0.2">
      <c r="A832" s="21">
        <f t="shared" si="26"/>
        <v>799</v>
      </c>
      <c r="B832" s="210" t="s">
        <v>1945</v>
      </c>
      <c r="C832" s="95" t="s">
        <v>866</v>
      </c>
      <c r="D832" s="273">
        <v>2018.09</v>
      </c>
      <c r="E832" s="148" t="s">
        <v>436</v>
      </c>
      <c r="F832" s="284">
        <v>6226</v>
      </c>
      <c r="G832" s="285">
        <v>11873</v>
      </c>
      <c r="H832" s="149" t="s">
        <v>43</v>
      </c>
      <c r="I832" s="150" t="s">
        <v>53</v>
      </c>
      <c r="J832" s="46"/>
      <c r="K832" s="266"/>
    </row>
    <row r="833" spans="1:11" s="7" customFormat="1" ht="33" customHeight="1" x14ac:dyDescent="0.2">
      <c r="A833" s="21">
        <f t="shared" si="26"/>
        <v>800</v>
      </c>
      <c r="B833" s="210" t="s">
        <v>1946</v>
      </c>
      <c r="C833" s="54" t="s">
        <v>1771</v>
      </c>
      <c r="D833" s="273" t="s">
        <v>562</v>
      </c>
      <c r="E833" s="212" t="s">
        <v>1947</v>
      </c>
      <c r="F833" s="125">
        <v>2330</v>
      </c>
      <c r="G833" s="125">
        <v>4775</v>
      </c>
      <c r="H833" s="200" t="s">
        <v>939</v>
      </c>
      <c r="I833" s="126" t="s">
        <v>1010</v>
      </c>
      <c r="J833" s="46"/>
      <c r="K833" s="266"/>
    </row>
    <row r="834" spans="1:11" s="7" customFormat="1" ht="33" customHeight="1" x14ac:dyDescent="0.2">
      <c r="A834" s="21">
        <f t="shared" si="26"/>
        <v>801</v>
      </c>
      <c r="B834" s="210" t="s">
        <v>1948</v>
      </c>
      <c r="C834" s="95" t="s">
        <v>1915</v>
      </c>
      <c r="D834" s="273">
        <v>2018.11</v>
      </c>
      <c r="E834" s="124" t="s">
        <v>1949</v>
      </c>
      <c r="F834" s="285">
        <v>5215</v>
      </c>
      <c r="G834" s="285">
        <v>7394</v>
      </c>
      <c r="H834" s="149" t="s">
        <v>855</v>
      </c>
      <c r="I834" s="150" t="s">
        <v>1573</v>
      </c>
      <c r="J834" s="46"/>
      <c r="K834" s="266"/>
    </row>
    <row r="835" spans="1:11" s="7" customFormat="1" ht="33" customHeight="1" x14ac:dyDescent="0.2">
      <c r="A835" s="21">
        <f t="shared" si="26"/>
        <v>802</v>
      </c>
      <c r="B835" s="123" t="s">
        <v>568</v>
      </c>
      <c r="C835" s="89" t="s">
        <v>866</v>
      </c>
      <c r="D835" s="273">
        <v>2018.12</v>
      </c>
      <c r="E835" s="148" t="s">
        <v>543</v>
      </c>
      <c r="F835" s="125">
        <v>4652</v>
      </c>
      <c r="G835" s="125">
        <v>9613</v>
      </c>
      <c r="H835" s="282" t="s">
        <v>4</v>
      </c>
      <c r="I835" s="150" t="s">
        <v>35</v>
      </c>
      <c r="J835" s="27"/>
      <c r="K835" s="266"/>
    </row>
    <row r="836" spans="1:11" s="7" customFormat="1" ht="33" customHeight="1" x14ac:dyDescent="0.2">
      <c r="A836" s="21">
        <f t="shared" si="26"/>
        <v>803</v>
      </c>
      <c r="B836" s="123" t="s">
        <v>569</v>
      </c>
      <c r="C836" s="89" t="s">
        <v>1807</v>
      </c>
      <c r="D836" s="273">
        <v>2018.12</v>
      </c>
      <c r="E836" s="148" t="s">
        <v>543</v>
      </c>
      <c r="F836" s="125">
        <v>27</v>
      </c>
      <c r="G836" s="125">
        <v>42</v>
      </c>
      <c r="H836" s="149" t="s">
        <v>1734</v>
      </c>
      <c r="I836" s="150" t="s">
        <v>1067</v>
      </c>
      <c r="J836" s="27"/>
      <c r="K836" s="266"/>
    </row>
    <row r="837" spans="1:11" s="7" customFormat="1" ht="33" customHeight="1" x14ac:dyDescent="0.2">
      <c r="A837" s="21">
        <f t="shared" si="26"/>
        <v>804</v>
      </c>
      <c r="B837" s="122" t="s">
        <v>588</v>
      </c>
      <c r="C837" s="23" t="s">
        <v>1797</v>
      </c>
      <c r="D837" s="286">
        <v>2019.01</v>
      </c>
      <c r="E837" s="170" t="s">
        <v>589</v>
      </c>
      <c r="F837" s="287">
        <v>3748</v>
      </c>
      <c r="G837" s="287">
        <v>6691</v>
      </c>
      <c r="H837" s="288" t="s">
        <v>43</v>
      </c>
      <c r="I837" s="289" t="s">
        <v>35</v>
      </c>
      <c r="J837" s="46"/>
      <c r="K837" s="266"/>
    </row>
    <row r="838" spans="1:11" s="7" customFormat="1" ht="33" customHeight="1" x14ac:dyDescent="0.2">
      <c r="A838" s="21">
        <f t="shared" si="26"/>
        <v>805</v>
      </c>
      <c r="B838" s="122" t="s">
        <v>593</v>
      </c>
      <c r="C838" s="23" t="s">
        <v>1915</v>
      </c>
      <c r="D838" s="286">
        <v>2019.01</v>
      </c>
      <c r="E838" s="122" t="s">
        <v>594</v>
      </c>
      <c r="F838" s="287">
        <v>9319</v>
      </c>
      <c r="G838" s="287">
        <v>15892</v>
      </c>
      <c r="H838" s="288" t="s">
        <v>43</v>
      </c>
      <c r="I838" s="289" t="s">
        <v>35</v>
      </c>
      <c r="J838" s="27"/>
      <c r="K838" s="266"/>
    </row>
    <row r="839" spans="1:11" s="7" customFormat="1" ht="33" customHeight="1" x14ac:dyDescent="0.2">
      <c r="A839" s="21">
        <f t="shared" si="26"/>
        <v>806</v>
      </c>
      <c r="B839" s="123" t="s">
        <v>622</v>
      </c>
      <c r="C839" s="147" t="s">
        <v>1915</v>
      </c>
      <c r="D839" s="273">
        <v>2019.04</v>
      </c>
      <c r="E839" s="148" t="s">
        <v>631</v>
      </c>
      <c r="F839" s="125">
        <v>855</v>
      </c>
      <c r="G839" s="125">
        <v>1747</v>
      </c>
      <c r="H839" s="149" t="s">
        <v>43</v>
      </c>
      <c r="I839" s="150" t="s">
        <v>53</v>
      </c>
      <c r="J839" s="27"/>
      <c r="K839" s="266"/>
    </row>
    <row r="840" spans="1:11" s="7" customFormat="1" ht="33" customHeight="1" x14ac:dyDescent="0.2">
      <c r="A840" s="21">
        <f t="shared" si="26"/>
        <v>807</v>
      </c>
      <c r="B840" s="123" t="s">
        <v>1950</v>
      </c>
      <c r="C840" s="95" t="s">
        <v>1905</v>
      </c>
      <c r="D840" s="273">
        <v>2019.05</v>
      </c>
      <c r="E840" s="148" t="s">
        <v>635</v>
      </c>
      <c r="F840" s="125">
        <v>3281</v>
      </c>
      <c r="G840" s="125">
        <v>6666</v>
      </c>
      <c r="H840" s="149" t="s">
        <v>43</v>
      </c>
      <c r="I840" s="150" t="s">
        <v>53</v>
      </c>
      <c r="J840" s="27"/>
      <c r="K840" s="266"/>
    </row>
    <row r="841" spans="1:11" s="7" customFormat="1" ht="33" customHeight="1" x14ac:dyDescent="0.2">
      <c r="A841" s="21">
        <f t="shared" si="26"/>
        <v>808</v>
      </c>
      <c r="B841" s="123" t="s">
        <v>1951</v>
      </c>
      <c r="C841" s="95" t="s">
        <v>1905</v>
      </c>
      <c r="D841" s="273">
        <v>2019.05</v>
      </c>
      <c r="E841" s="148" t="s">
        <v>633</v>
      </c>
      <c r="F841" s="125">
        <v>6715</v>
      </c>
      <c r="G841" s="125">
        <v>10629</v>
      </c>
      <c r="H841" s="149" t="s">
        <v>43</v>
      </c>
      <c r="I841" s="150" t="s">
        <v>53</v>
      </c>
      <c r="J841" s="27"/>
      <c r="K841" s="266"/>
    </row>
    <row r="842" spans="1:11" s="7" customFormat="1" ht="33" customHeight="1" x14ac:dyDescent="0.2">
      <c r="A842" s="21">
        <f t="shared" si="26"/>
        <v>809</v>
      </c>
      <c r="B842" s="201" t="s">
        <v>1952</v>
      </c>
      <c r="C842" s="290" t="s">
        <v>1780</v>
      </c>
      <c r="D842" s="291">
        <v>2019.05</v>
      </c>
      <c r="E842" s="292" t="s">
        <v>640</v>
      </c>
      <c r="F842" s="202">
        <v>2576</v>
      </c>
      <c r="G842" s="202">
        <v>4518</v>
      </c>
      <c r="H842" s="293" t="s">
        <v>43</v>
      </c>
      <c r="I842" s="294" t="s">
        <v>53</v>
      </c>
      <c r="J842" s="27"/>
      <c r="K842" s="266"/>
    </row>
    <row r="843" spans="1:11" s="7" customFormat="1" ht="33" customHeight="1" x14ac:dyDescent="0.2">
      <c r="A843" s="21">
        <f t="shared" si="26"/>
        <v>810</v>
      </c>
      <c r="B843" s="41" t="s">
        <v>1953</v>
      </c>
      <c r="C843" s="106" t="s">
        <v>866</v>
      </c>
      <c r="D843" s="232">
        <v>2019.05</v>
      </c>
      <c r="E843" s="107" t="s">
        <v>631</v>
      </c>
      <c r="F843" s="108">
        <v>3889</v>
      </c>
      <c r="G843" s="108">
        <v>7268</v>
      </c>
      <c r="H843" s="109" t="s">
        <v>43</v>
      </c>
      <c r="I843" s="110" t="s">
        <v>53</v>
      </c>
      <c r="J843" s="27"/>
      <c r="K843" s="266"/>
    </row>
    <row r="844" spans="1:11" s="7" customFormat="1" ht="33" customHeight="1" x14ac:dyDescent="0.2">
      <c r="A844" s="21">
        <f t="shared" si="26"/>
        <v>811</v>
      </c>
      <c r="B844" s="28" t="s">
        <v>1954</v>
      </c>
      <c r="C844" s="89" t="s">
        <v>1797</v>
      </c>
      <c r="D844" s="233">
        <v>2019.05</v>
      </c>
      <c r="E844" s="111" t="s">
        <v>636</v>
      </c>
      <c r="F844" s="31">
        <v>2692</v>
      </c>
      <c r="G844" s="31">
        <v>5463</v>
      </c>
      <c r="H844" s="91" t="s">
        <v>43</v>
      </c>
      <c r="I844" s="92" t="s">
        <v>53</v>
      </c>
      <c r="J844" s="27"/>
      <c r="K844" s="266"/>
    </row>
    <row r="845" spans="1:11" s="7" customFormat="1" ht="33" customHeight="1" x14ac:dyDescent="0.2">
      <c r="A845" s="21">
        <f t="shared" si="26"/>
        <v>812</v>
      </c>
      <c r="B845" s="28" t="s">
        <v>1955</v>
      </c>
      <c r="C845" s="89" t="s">
        <v>1780</v>
      </c>
      <c r="D845" s="233">
        <v>2019.05</v>
      </c>
      <c r="E845" s="111" t="s">
        <v>634</v>
      </c>
      <c r="F845" s="31">
        <v>5006</v>
      </c>
      <c r="G845" s="31">
        <v>8884</v>
      </c>
      <c r="H845" s="91" t="s">
        <v>43</v>
      </c>
      <c r="I845" s="92" t="s">
        <v>53</v>
      </c>
      <c r="J845" s="27"/>
      <c r="K845" s="266"/>
    </row>
    <row r="846" spans="1:11" s="7" customFormat="1" ht="33" customHeight="1" x14ac:dyDescent="0.2">
      <c r="A846" s="21">
        <f t="shared" si="26"/>
        <v>813</v>
      </c>
      <c r="B846" s="28" t="s">
        <v>665</v>
      </c>
      <c r="C846" s="89" t="s">
        <v>866</v>
      </c>
      <c r="D846" s="233">
        <v>2019.07</v>
      </c>
      <c r="E846" s="111" t="s">
        <v>654</v>
      </c>
      <c r="F846" s="31">
        <v>2036</v>
      </c>
      <c r="G846" s="31">
        <v>3861</v>
      </c>
      <c r="H846" s="120" t="s">
        <v>1182</v>
      </c>
      <c r="I846" s="92" t="s">
        <v>35</v>
      </c>
      <c r="J846" s="27"/>
      <c r="K846" s="266"/>
    </row>
    <row r="847" spans="1:11" s="7" customFormat="1" ht="33" customHeight="1" x14ac:dyDescent="0.2">
      <c r="A847" s="21">
        <f t="shared" si="26"/>
        <v>814</v>
      </c>
      <c r="B847" s="28" t="s">
        <v>1956</v>
      </c>
      <c r="C847" s="89" t="s">
        <v>866</v>
      </c>
      <c r="D847" s="233">
        <v>2019.08</v>
      </c>
      <c r="E847" s="111" t="s">
        <v>670</v>
      </c>
      <c r="F847" s="31">
        <v>7696</v>
      </c>
      <c r="G847" s="31">
        <v>16958</v>
      </c>
      <c r="H847" s="120" t="s">
        <v>1182</v>
      </c>
      <c r="I847" s="92" t="s">
        <v>35</v>
      </c>
      <c r="J847" s="154"/>
      <c r="K847" s="266"/>
    </row>
    <row r="848" spans="1:11" s="7" customFormat="1" ht="33" customHeight="1" x14ac:dyDescent="0.2">
      <c r="A848" s="21">
        <f t="shared" si="26"/>
        <v>815</v>
      </c>
      <c r="B848" s="28" t="s">
        <v>1957</v>
      </c>
      <c r="C848" s="89" t="s">
        <v>1797</v>
      </c>
      <c r="D848" s="233">
        <v>2019.08</v>
      </c>
      <c r="E848" s="111" t="s">
        <v>675</v>
      </c>
      <c r="F848" s="31">
        <v>3044</v>
      </c>
      <c r="G848" s="31">
        <v>6803</v>
      </c>
      <c r="H848" s="91" t="s">
        <v>621</v>
      </c>
      <c r="I848" s="92" t="s">
        <v>35</v>
      </c>
      <c r="J848" s="154"/>
      <c r="K848" s="266"/>
    </row>
    <row r="849" spans="1:11" s="7" customFormat="1" ht="33" customHeight="1" x14ac:dyDescent="0.2">
      <c r="A849" s="21">
        <f t="shared" si="26"/>
        <v>816</v>
      </c>
      <c r="B849" s="28" t="s">
        <v>1958</v>
      </c>
      <c r="C849" s="89" t="s">
        <v>1780</v>
      </c>
      <c r="D849" s="233" t="s">
        <v>1959</v>
      </c>
      <c r="E849" s="111" t="s">
        <v>694</v>
      </c>
      <c r="F849" s="31">
        <v>2783</v>
      </c>
      <c r="G849" s="91" t="s">
        <v>1960</v>
      </c>
      <c r="H849" s="149" t="s">
        <v>43</v>
      </c>
      <c r="I849" s="92" t="s">
        <v>53</v>
      </c>
      <c r="J849" s="27" t="s">
        <v>1961</v>
      </c>
      <c r="K849" s="266"/>
    </row>
    <row r="850" spans="1:11" s="7" customFormat="1" ht="33" customHeight="1" x14ac:dyDescent="0.2">
      <c r="A850" s="21">
        <f t="shared" si="26"/>
        <v>817</v>
      </c>
      <c r="B850" s="28" t="s">
        <v>1962</v>
      </c>
      <c r="C850" s="89" t="s">
        <v>1797</v>
      </c>
      <c r="D850" s="233">
        <v>2019.11</v>
      </c>
      <c r="E850" s="111" t="s">
        <v>708</v>
      </c>
      <c r="F850" s="31">
        <v>1502</v>
      </c>
      <c r="G850" s="31">
        <v>2247</v>
      </c>
      <c r="H850" s="91" t="s">
        <v>43</v>
      </c>
      <c r="I850" s="92" t="s">
        <v>53</v>
      </c>
      <c r="J850" s="27" t="s">
        <v>1048</v>
      </c>
      <c r="K850" s="266"/>
    </row>
    <row r="851" spans="1:11" s="7" customFormat="1" ht="33" customHeight="1" x14ac:dyDescent="0.2">
      <c r="A851" s="21">
        <f t="shared" si="26"/>
        <v>818</v>
      </c>
      <c r="B851" s="28" t="s">
        <v>1963</v>
      </c>
      <c r="C851" s="89" t="s">
        <v>1780</v>
      </c>
      <c r="D851" s="233">
        <v>2019.11</v>
      </c>
      <c r="E851" s="111" t="s">
        <v>700</v>
      </c>
      <c r="F851" s="31">
        <v>3397</v>
      </c>
      <c r="G851" s="31">
        <v>7210</v>
      </c>
      <c r="H851" s="91" t="s">
        <v>43</v>
      </c>
      <c r="I851" s="92" t="s">
        <v>53</v>
      </c>
      <c r="J851" s="27"/>
      <c r="K851" s="266"/>
    </row>
    <row r="852" spans="1:11" s="7" customFormat="1" ht="33" customHeight="1" x14ac:dyDescent="0.2">
      <c r="A852" s="21">
        <f t="shared" si="26"/>
        <v>819</v>
      </c>
      <c r="B852" s="28" t="s">
        <v>1964</v>
      </c>
      <c r="C852" s="89" t="s">
        <v>1780</v>
      </c>
      <c r="D852" s="233">
        <v>2019.11</v>
      </c>
      <c r="E852" s="111" t="s">
        <v>684</v>
      </c>
      <c r="F852" s="31">
        <v>3396</v>
      </c>
      <c r="G852" s="31">
        <v>5204</v>
      </c>
      <c r="H852" s="91" t="s">
        <v>43</v>
      </c>
      <c r="I852" s="92" t="s">
        <v>53</v>
      </c>
      <c r="J852" s="27"/>
      <c r="K852" s="266"/>
    </row>
    <row r="853" spans="1:11" s="7" customFormat="1" ht="33" customHeight="1" x14ac:dyDescent="0.2">
      <c r="A853" s="21">
        <f t="shared" si="26"/>
        <v>820</v>
      </c>
      <c r="B853" s="28" t="s">
        <v>1965</v>
      </c>
      <c r="C853" s="89" t="s">
        <v>1915</v>
      </c>
      <c r="D853" s="233">
        <v>2019.12</v>
      </c>
      <c r="E853" s="111" t="s">
        <v>711</v>
      </c>
      <c r="F853" s="31">
        <v>3415</v>
      </c>
      <c r="G853" s="31">
        <v>5859</v>
      </c>
      <c r="H853" s="91" t="s">
        <v>43</v>
      </c>
      <c r="I853" s="92" t="s">
        <v>53</v>
      </c>
      <c r="J853" s="27" t="s">
        <v>1966</v>
      </c>
      <c r="K853" s="266"/>
    </row>
    <row r="854" spans="1:11" s="7" customFormat="1" ht="33" customHeight="1" x14ac:dyDescent="0.2">
      <c r="A854" s="21">
        <f t="shared" si="26"/>
        <v>821</v>
      </c>
      <c r="B854" s="28" t="s">
        <v>723</v>
      </c>
      <c r="C854" s="89" t="s">
        <v>866</v>
      </c>
      <c r="D854" s="233">
        <v>2019.12</v>
      </c>
      <c r="E854" s="111" t="s">
        <v>599</v>
      </c>
      <c r="F854" s="31">
        <v>5461</v>
      </c>
      <c r="G854" s="31">
        <v>9477</v>
      </c>
      <c r="H854" s="91" t="s">
        <v>43</v>
      </c>
      <c r="I854" s="92" t="s">
        <v>53</v>
      </c>
      <c r="J854" s="27"/>
      <c r="K854" s="266"/>
    </row>
    <row r="855" spans="1:11" s="7" customFormat="1" ht="33" customHeight="1" x14ac:dyDescent="0.2">
      <c r="A855" s="21">
        <f t="shared" si="26"/>
        <v>822</v>
      </c>
      <c r="B855" s="28" t="s">
        <v>1967</v>
      </c>
      <c r="C855" s="89" t="s">
        <v>1780</v>
      </c>
      <c r="D855" s="233">
        <v>2020.01</v>
      </c>
      <c r="E855" s="111" t="s">
        <v>725</v>
      </c>
      <c r="F855" s="31">
        <v>1156</v>
      </c>
      <c r="G855" s="31">
        <v>2327</v>
      </c>
      <c r="H855" s="91" t="s">
        <v>1182</v>
      </c>
      <c r="I855" s="92" t="s">
        <v>53</v>
      </c>
      <c r="J855" s="27"/>
      <c r="K855" s="266"/>
    </row>
    <row r="856" spans="1:11" s="7" customFormat="1" ht="33" customHeight="1" x14ac:dyDescent="0.2">
      <c r="A856" s="21">
        <f t="shared" si="26"/>
        <v>823</v>
      </c>
      <c r="B856" s="28" t="s">
        <v>1968</v>
      </c>
      <c r="C856" s="95" t="s">
        <v>1797</v>
      </c>
      <c r="D856" s="233">
        <v>2020.02</v>
      </c>
      <c r="E856" s="111" t="s">
        <v>369</v>
      </c>
      <c r="F856" s="31">
        <v>3838</v>
      </c>
      <c r="G856" s="31">
        <v>6913</v>
      </c>
      <c r="H856" s="149" t="s">
        <v>1702</v>
      </c>
      <c r="I856" s="92" t="s">
        <v>53</v>
      </c>
      <c r="J856" s="27"/>
      <c r="K856" s="266"/>
    </row>
    <row r="857" spans="1:11" s="5" customFormat="1" ht="33" customHeight="1" x14ac:dyDescent="0.2">
      <c r="A857" s="21">
        <f t="shared" si="26"/>
        <v>824</v>
      </c>
      <c r="B857" s="28" t="s">
        <v>1963</v>
      </c>
      <c r="C857" s="95" t="s">
        <v>1812</v>
      </c>
      <c r="D857" s="233">
        <v>2020.02</v>
      </c>
      <c r="E857" s="111" t="s">
        <v>700</v>
      </c>
      <c r="F857" s="31">
        <v>24</v>
      </c>
      <c r="G857" s="31">
        <v>50</v>
      </c>
      <c r="H857" s="91" t="s">
        <v>581</v>
      </c>
      <c r="I857" s="92" t="s">
        <v>581</v>
      </c>
      <c r="J857" s="27"/>
      <c r="K857" s="231"/>
    </row>
    <row r="858" spans="1:11" s="7" customFormat="1" ht="33" customHeight="1" x14ac:dyDescent="0.2">
      <c r="A858" s="21">
        <f t="shared" si="26"/>
        <v>825</v>
      </c>
      <c r="B858" s="28" t="s">
        <v>1968</v>
      </c>
      <c r="C858" s="89" t="s">
        <v>769</v>
      </c>
      <c r="D858" s="233">
        <v>2020.05</v>
      </c>
      <c r="E858" s="111" t="s">
        <v>1969</v>
      </c>
      <c r="F858" s="31">
        <v>17</v>
      </c>
      <c r="G858" s="31">
        <v>38</v>
      </c>
      <c r="H858" s="149" t="s">
        <v>581</v>
      </c>
      <c r="I858" s="92" t="s">
        <v>53</v>
      </c>
      <c r="J858" s="27"/>
      <c r="K858" s="266"/>
    </row>
    <row r="859" spans="1:11" s="5" customFormat="1" ht="33" customHeight="1" x14ac:dyDescent="0.2">
      <c r="A859" s="21">
        <f t="shared" si="26"/>
        <v>826</v>
      </c>
      <c r="B859" s="22" t="s">
        <v>774</v>
      </c>
      <c r="C859" s="22" t="s">
        <v>769</v>
      </c>
      <c r="D859" s="235">
        <v>2020.06</v>
      </c>
      <c r="E859" s="23" t="s">
        <v>775</v>
      </c>
      <c r="F859" s="24">
        <v>4951</v>
      </c>
      <c r="G859" s="24">
        <v>7688</v>
      </c>
      <c r="H859" s="172" t="s">
        <v>43</v>
      </c>
      <c r="I859" s="26" t="s">
        <v>53</v>
      </c>
      <c r="J859" s="27" t="s">
        <v>1966</v>
      </c>
      <c r="K859" s="231"/>
    </row>
    <row r="860" spans="1:11" s="5" customFormat="1" ht="33" customHeight="1" x14ac:dyDescent="0.2">
      <c r="A860" s="21">
        <f t="shared" si="26"/>
        <v>827</v>
      </c>
      <c r="B860" s="22" t="s">
        <v>776</v>
      </c>
      <c r="C860" s="22" t="s">
        <v>769</v>
      </c>
      <c r="D860" s="235">
        <v>2020.06</v>
      </c>
      <c r="E860" s="23" t="s">
        <v>777</v>
      </c>
      <c r="F860" s="24">
        <v>11351</v>
      </c>
      <c r="G860" s="24">
        <v>18727</v>
      </c>
      <c r="H860" s="29" t="s">
        <v>43</v>
      </c>
      <c r="I860" s="26" t="s">
        <v>53</v>
      </c>
      <c r="J860" s="27" t="s">
        <v>1970</v>
      </c>
      <c r="K860" s="231"/>
    </row>
    <row r="861" spans="1:11" s="5" customFormat="1" ht="33" customHeight="1" x14ac:dyDescent="0.2">
      <c r="A861" s="21">
        <f t="shared" si="26"/>
        <v>828</v>
      </c>
      <c r="B861" s="22" t="s">
        <v>1971</v>
      </c>
      <c r="C861" s="22" t="s">
        <v>769</v>
      </c>
      <c r="D861" s="235">
        <v>2020.07</v>
      </c>
      <c r="E861" s="23" t="s">
        <v>788</v>
      </c>
      <c r="F861" s="24">
        <v>2631</v>
      </c>
      <c r="G861" s="24">
        <v>4513</v>
      </c>
      <c r="H861" s="172" t="s">
        <v>43</v>
      </c>
      <c r="I861" s="26" t="s">
        <v>53</v>
      </c>
      <c r="J861" s="27" t="s">
        <v>1966</v>
      </c>
      <c r="K861" s="231"/>
    </row>
    <row r="862" spans="1:11" s="5" customFormat="1" ht="33" customHeight="1" x14ac:dyDescent="0.2">
      <c r="A862" s="21">
        <f t="shared" si="26"/>
        <v>829</v>
      </c>
      <c r="B862" s="22" t="s">
        <v>1972</v>
      </c>
      <c r="C862" s="22" t="s">
        <v>769</v>
      </c>
      <c r="D862" s="235">
        <v>2020.07</v>
      </c>
      <c r="E862" s="23" t="s">
        <v>787</v>
      </c>
      <c r="F862" s="24">
        <v>2925</v>
      </c>
      <c r="G862" s="24">
        <v>5471</v>
      </c>
      <c r="H862" s="29" t="s">
        <v>43</v>
      </c>
      <c r="I862" s="26" t="s">
        <v>53</v>
      </c>
      <c r="J862" s="27"/>
      <c r="K862" s="231"/>
    </row>
    <row r="863" spans="1:11" s="5" customFormat="1" ht="33" customHeight="1" x14ac:dyDescent="0.2">
      <c r="A863" s="21">
        <f t="shared" si="26"/>
        <v>830</v>
      </c>
      <c r="B863" s="22" t="s">
        <v>1973</v>
      </c>
      <c r="C863" s="22" t="s">
        <v>769</v>
      </c>
      <c r="D863" s="235">
        <v>2020.07</v>
      </c>
      <c r="E863" s="23" t="s">
        <v>786</v>
      </c>
      <c r="F863" s="24">
        <v>3756</v>
      </c>
      <c r="G863" s="24">
        <v>8105</v>
      </c>
      <c r="H863" s="29" t="s">
        <v>43</v>
      </c>
      <c r="I863" s="26" t="s">
        <v>53</v>
      </c>
      <c r="J863" s="27" t="s">
        <v>1966</v>
      </c>
      <c r="K863" s="231"/>
    </row>
    <row r="864" spans="1:11" s="5" customFormat="1" ht="33" customHeight="1" x14ac:dyDescent="0.2">
      <c r="A864" s="21">
        <f t="shared" si="26"/>
        <v>831</v>
      </c>
      <c r="B864" s="22" t="s">
        <v>824</v>
      </c>
      <c r="C864" s="22" t="s">
        <v>769</v>
      </c>
      <c r="D864" s="235" t="s">
        <v>1974</v>
      </c>
      <c r="E864" s="23" t="s">
        <v>825</v>
      </c>
      <c r="F864" s="24">
        <v>2242</v>
      </c>
      <c r="G864" s="24">
        <v>4555</v>
      </c>
      <c r="H864" s="91" t="s">
        <v>826</v>
      </c>
      <c r="I864" s="26" t="s">
        <v>53</v>
      </c>
      <c r="J864" s="27" t="s">
        <v>803</v>
      </c>
      <c r="K864" s="231"/>
    </row>
    <row r="865" spans="1:11" s="5" customFormat="1" ht="33" customHeight="1" x14ac:dyDescent="0.2">
      <c r="A865" s="21">
        <f t="shared" si="26"/>
        <v>832</v>
      </c>
      <c r="B865" s="47" t="s">
        <v>2734</v>
      </c>
      <c r="C865" s="47" t="s">
        <v>769</v>
      </c>
      <c r="D865" s="223">
        <v>2020.12</v>
      </c>
      <c r="E865" s="48" t="s">
        <v>2735</v>
      </c>
      <c r="F865" s="49">
        <v>3568</v>
      </c>
      <c r="G865" s="49">
        <v>6772</v>
      </c>
      <c r="H865" s="50" t="s">
        <v>54</v>
      </c>
      <c r="I865" s="156" t="s">
        <v>53</v>
      </c>
      <c r="J865" s="27" t="s">
        <v>803</v>
      </c>
      <c r="K865" s="231"/>
    </row>
    <row r="866" spans="1:11" s="5" customFormat="1" ht="33" customHeight="1" x14ac:dyDescent="0.2">
      <c r="A866" s="21">
        <f t="shared" si="26"/>
        <v>833</v>
      </c>
      <c r="B866" s="47" t="s">
        <v>2736</v>
      </c>
      <c r="C866" s="47" t="s">
        <v>769</v>
      </c>
      <c r="D866" s="223">
        <v>2020.12</v>
      </c>
      <c r="E866" s="48" t="s">
        <v>715</v>
      </c>
      <c r="F866" s="49">
        <v>5208</v>
      </c>
      <c r="G866" s="49">
        <v>12370</v>
      </c>
      <c r="H866" s="50" t="s">
        <v>43</v>
      </c>
      <c r="I866" s="156" t="s">
        <v>53</v>
      </c>
      <c r="J866" s="27" t="s">
        <v>803</v>
      </c>
      <c r="K866" s="231"/>
    </row>
    <row r="867" spans="1:11" s="5" customFormat="1" ht="33" customHeight="1" x14ac:dyDescent="0.2">
      <c r="A867" s="373" t="s">
        <v>536</v>
      </c>
      <c r="B867" s="374"/>
      <c r="C867" s="374"/>
      <c r="D867" s="374"/>
      <c r="E867" s="374"/>
      <c r="F867" s="374"/>
      <c r="G867" s="374"/>
      <c r="H867" s="374"/>
      <c r="I867" s="374"/>
      <c r="J867" s="375"/>
      <c r="K867" s="231"/>
    </row>
    <row r="868" spans="1:11" s="5" customFormat="1" ht="33" customHeight="1" x14ac:dyDescent="0.2">
      <c r="A868" s="21">
        <f>ROW()-34</f>
        <v>834</v>
      </c>
      <c r="B868" s="22" t="s">
        <v>1975</v>
      </c>
      <c r="C868" s="28" t="s">
        <v>536</v>
      </c>
      <c r="D868" s="233">
        <v>2012.01</v>
      </c>
      <c r="E868" s="23" t="s">
        <v>363</v>
      </c>
      <c r="F868" s="24">
        <v>1709</v>
      </c>
      <c r="G868" s="24">
        <v>4529</v>
      </c>
      <c r="H868" s="172" t="s">
        <v>855</v>
      </c>
      <c r="I868" s="26" t="s">
        <v>53</v>
      </c>
      <c r="J868" s="27"/>
      <c r="K868" s="231"/>
    </row>
    <row r="869" spans="1:11" s="5" customFormat="1" ht="33" customHeight="1" x14ac:dyDescent="0.2">
      <c r="A869" s="21">
        <f t="shared" ref="A869:A870" si="27">ROW()-34</f>
        <v>835</v>
      </c>
      <c r="B869" s="22" t="s">
        <v>1976</v>
      </c>
      <c r="C869" s="54" t="s">
        <v>536</v>
      </c>
      <c r="D869" s="235">
        <v>2012.08</v>
      </c>
      <c r="E869" s="23" t="s">
        <v>361</v>
      </c>
      <c r="F869" s="24">
        <v>1622</v>
      </c>
      <c r="G869" s="24">
        <v>2596</v>
      </c>
      <c r="H869" s="172" t="s">
        <v>1390</v>
      </c>
      <c r="I869" s="26" t="s">
        <v>53</v>
      </c>
      <c r="J869" s="27"/>
      <c r="K869" s="231"/>
    </row>
    <row r="870" spans="1:11" s="5" customFormat="1" ht="33" customHeight="1" x14ac:dyDescent="0.2">
      <c r="A870" s="21">
        <f t="shared" si="27"/>
        <v>836</v>
      </c>
      <c r="B870" s="28" t="s">
        <v>1977</v>
      </c>
      <c r="C870" s="28" t="s">
        <v>536</v>
      </c>
      <c r="D870" s="233">
        <v>2015.09</v>
      </c>
      <c r="E870" s="30" t="s">
        <v>233</v>
      </c>
      <c r="F870" s="31">
        <v>957</v>
      </c>
      <c r="G870" s="31">
        <v>1528</v>
      </c>
      <c r="H870" s="200" t="s">
        <v>1402</v>
      </c>
      <c r="I870" s="33" t="s">
        <v>53</v>
      </c>
      <c r="J870" s="46"/>
      <c r="K870" s="231"/>
    </row>
    <row r="871" spans="1:11" s="5" customFormat="1" ht="33" customHeight="1" x14ac:dyDescent="0.2">
      <c r="A871" s="21">
        <f>ROW()-34</f>
        <v>837</v>
      </c>
      <c r="B871" s="28" t="s">
        <v>696</v>
      </c>
      <c r="C871" s="28" t="s">
        <v>536</v>
      </c>
      <c r="D871" s="233" t="s">
        <v>1042</v>
      </c>
      <c r="E871" s="111" t="s">
        <v>600</v>
      </c>
      <c r="F871" s="31">
        <v>1660</v>
      </c>
      <c r="G871" s="31">
        <v>3186</v>
      </c>
      <c r="H871" s="149" t="s">
        <v>43</v>
      </c>
      <c r="I871" s="92" t="s">
        <v>53</v>
      </c>
      <c r="J871" s="27"/>
      <c r="K871" s="231"/>
    </row>
    <row r="872" spans="1:11" s="5" customFormat="1" ht="33" customHeight="1" x14ac:dyDescent="0.2">
      <c r="A872" s="373" t="s">
        <v>17</v>
      </c>
      <c r="B872" s="374"/>
      <c r="C872" s="374"/>
      <c r="D872" s="374"/>
      <c r="E872" s="374"/>
      <c r="F872" s="374"/>
      <c r="G872" s="374"/>
      <c r="H872" s="374"/>
      <c r="I872" s="374"/>
      <c r="J872" s="375"/>
      <c r="K872" s="231"/>
    </row>
    <row r="873" spans="1:11" s="5" customFormat="1" ht="33" customHeight="1" x14ac:dyDescent="0.2">
      <c r="A873" s="21">
        <f>ROW()-35</f>
        <v>838</v>
      </c>
      <c r="B873" s="22" t="s">
        <v>1978</v>
      </c>
      <c r="C873" s="22" t="s">
        <v>17</v>
      </c>
      <c r="D873" s="235">
        <v>2005.12</v>
      </c>
      <c r="E873" s="23" t="s">
        <v>150</v>
      </c>
      <c r="F873" s="24">
        <v>1711</v>
      </c>
      <c r="G873" s="24">
        <v>4946</v>
      </c>
      <c r="H873" s="172" t="s">
        <v>4</v>
      </c>
      <c r="I873" s="26" t="s">
        <v>53</v>
      </c>
      <c r="J873" s="27"/>
      <c r="K873" s="231"/>
    </row>
    <row r="874" spans="1:11" s="5" customFormat="1" ht="33" customHeight="1" x14ac:dyDescent="0.2">
      <c r="A874" s="21">
        <f t="shared" ref="A874:A937" si="28">ROW()-35</f>
        <v>839</v>
      </c>
      <c r="B874" s="22" t="s">
        <v>1979</v>
      </c>
      <c r="C874" s="22" t="s">
        <v>17</v>
      </c>
      <c r="D874" s="235">
        <v>2005.12</v>
      </c>
      <c r="E874" s="23" t="s">
        <v>150</v>
      </c>
      <c r="F874" s="24">
        <v>937</v>
      </c>
      <c r="G874" s="24">
        <v>2339</v>
      </c>
      <c r="H874" s="29" t="s">
        <v>4</v>
      </c>
      <c r="I874" s="26" t="s">
        <v>53</v>
      </c>
      <c r="J874" s="27"/>
      <c r="K874" s="231"/>
    </row>
    <row r="875" spans="1:11" s="5" customFormat="1" ht="33" customHeight="1" x14ac:dyDescent="0.2">
      <c r="A875" s="21">
        <f t="shared" si="28"/>
        <v>840</v>
      </c>
      <c r="B875" s="22" t="s">
        <v>1980</v>
      </c>
      <c r="C875" s="22" t="s">
        <v>17</v>
      </c>
      <c r="D875" s="235">
        <v>2005.12</v>
      </c>
      <c r="E875" s="23" t="s">
        <v>150</v>
      </c>
      <c r="F875" s="24">
        <v>1578</v>
      </c>
      <c r="G875" s="24">
        <v>1146</v>
      </c>
      <c r="H875" s="172" t="s">
        <v>2</v>
      </c>
      <c r="I875" s="26" t="s">
        <v>53</v>
      </c>
      <c r="J875" s="27"/>
      <c r="K875" s="231"/>
    </row>
    <row r="876" spans="1:11" s="5" customFormat="1" ht="33" customHeight="1" x14ac:dyDescent="0.2">
      <c r="A876" s="21">
        <f t="shared" si="28"/>
        <v>841</v>
      </c>
      <c r="B876" s="22" t="s">
        <v>1981</v>
      </c>
      <c r="C876" s="47" t="s">
        <v>17</v>
      </c>
      <c r="D876" s="235">
        <v>2005.12</v>
      </c>
      <c r="E876" s="23" t="s">
        <v>150</v>
      </c>
      <c r="F876" s="24">
        <v>444</v>
      </c>
      <c r="G876" s="24">
        <v>383</v>
      </c>
      <c r="H876" s="172" t="s">
        <v>2</v>
      </c>
      <c r="I876" s="26" t="s">
        <v>53</v>
      </c>
      <c r="J876" s="27"/>
      <c r="K876" s="231"/>
    </row>
    <row r="877" spans="1:11" s="5" customFormat="1" ht="33" customHeight="1" x14ac:dyDescent="0.2">
      <c r="A877" s="21">
        <f t="shared" si="28"/>
        <v>842</v>
      </c>
      <c r="B877" s="22" t="s">
        <v>1982</v>
      </c>
      <c r="C877" s="22" t="s">
        <v>17</v>
      </c>
      <c r="D877" s="233">
        <v>2008.03</v>
      </c>
      <c r="E877" s="30" t="s">
        <v>405</v>
      </c>
      <c r="F877" s="31">
        <v>313</v>
      </c>
      <c r="G877" s="31">
        <v>855</v>
      </c>
      <c r="H877" s="32" t="s">
        <v>2</v>
      </c>
      <c r="I877" s="33" t="s">
        <v>53</v>
      </c>
      <c r="J877" s="46"/>
      <c r="K877" s="231"/>
    </row>
    <row r="878" spans="1:11" s="5" customFormat="1" ht="33" customHeight="1" x14ac:dyDescent="0.2">
      <c r="A878" s="21">
        <f t="shared" si="28"/>
        <v>843</v>
      </c>
      <c r="B878" s="22" t="s">
        <v>1983</v>
      </c>
      <c r="C878" s="22" t="s">
        <v>17</v>
      </c>
      <c r="D878" s="233">
        <v>2008.04</v>
      </c>
      <c r="E878" s="30" t="s">
        <v>135</v>
      </c>
      <c r="F878" s="31">
        <v>2644</v>
      </c>
      <c r="G878" s="31">
        <v>5045</v>
      </c>
      <c r="H878" s="32" t="s">
        <v>4</v>
      </c>
      <c r="I878" s="33" t="s">
        <v>53</v>
      </c>
      <c r="J878" s="46"/>
      <c r="K878" s="231"/>
    </row>
    <row r="879" spans="1:11" s="5" customFormat="1" ht="33" customHeight="1" x14ac:dyDescent="0.2">
      <c r="A879" s="21">
        <f t="shared" si="28"/>
        <v>844</v>
      </c>
      <c r="B879" s="22" t="s">
        <v>1984</v>
      </c>
      <c r="C879" s="22" t="s">
        <v>17</v>
      </c>
      <c r="D879" s="233">
        <v>2008.05</v>
      </c>
      <c r="E879" s="30" t="s">
        <v>251</v>
      </c>
      <c r="F879" s="31">
        <v>3209</v>
      </c>
      <c r="G879" s="31">
        <v>7349</v>
      </c>
      <c r="H879" s="197" t="s">
        <v>4</v>
      </c>
      <c r="I879" s="33" t="s">
        <v>53</v>
      </c>
      <c r="J879" s="46"/>
      <c r="K879" s="231"/>
    </row>
    <row r="880" spans="1:11" s="5" customFormat="1" ht="33" customHeight="1" x14ac:dyDescent="0.2">
      <c r="A880" s="21">
        <f t="shared" si="28"/>
        <v>845</v>
      </c>
      <c r="B880" s="22" t="s">
        <v>1985</v>
      </c>
      <c r="C880" s="22" t="s">
        <v>17</v>
      </c>
      <c r="D880" s="233">
        <v>2008.05</v>
      </c>
      <c r="E880" s="30" t="s">
        <v>251</v>
      </c>
      <c r="F880" s="31">
        <v>3347</v>
      </c>
      <c r="G880" s="31">
        <v>6608</v>
      </c>
      <c r="H880" s="200" t="s">
        <v>2</v>
      </c>
      <c r="I880" s="33" t="s">
        <v>53</v>
      </c>
      <c r="J880" s="46"/>
      <c r="K880" s="231"/>
    </row>
    <row r="881" spans="1:11" s="5" customFormat="1" ht="33" customHeight="1" x14ac:dyDescent="0.2">
      <c r="A881" s="21">
        <f t="shared" si="28"/>
        <v>846</v>
      </c>
      <c r="B881" s="22" t="s">
        <v>1986</v>
      </c>
      <c r="C881" s="22" t="s">
        <v>17</v>
      </c>
      <c r="D881" s="235">
        <v>2009.01</v>
      </c>
      <c r="E881" s="23" t="s">
        <v>464</v>
      </c>
      <c r="F881" s="24">
        <v>290</v>
      </c>
      <c r="G881" s="24">
        <v>524</v>
      </c>
      <c r="H881" s="295" t="s">
        <v>2</v>
      </c>
      <c r="I881" s="26" t="s">
        <v>53</v>
      </c>
      <c r="J881" s="27"/>
      <c r="K881" s="231"/>
    </row>
    <row r="882" spans="1:11" s="5" customFormat="1" ht="33" customHeight="1" x14ac:dyDescent="0.2">
      <c r="A882" s="21">
        <f t="shared" si="28"/>
        <v>847</v>
      </c>
      <c r="B882" s="22" t="s">
        <v>49</v>
      </c>
      <c r="C882" s="22" t="s">
        <v>17</v>
      </c>
      <c r="D882" s="233">
        <v>2010.06</v>
      </c>
      <c r="E882" s="23" t="s">
        <v>426</v>
      </c>
      <c r="F882" s="24">
        <v>177</v>
      </c>
      <c r="G882" s="24">
        <v>312</v>
      </c>
      <c r="H882" s="25" t="s">
        <v>4</v>
      </c>
      <c r="I882" s="26" t="s">
        <v>53</v>
      </c>
      <c r="J882" s="27"/>
      <c r="K882" s="231"/>
    </row>
    <row r="883" spans="1:11" s="5" customFormat="1" ht="33" customHeight="1" x14ac:dyDescent="0.2">
      <c r="A883" s="21">
        <f t="shared" si="28"/>
        <v>848</v>
      </c>
      <c r="B883" s="28" t="s">
        <v>36</v>
      </c>
      <c r="C883" s="22" t="s">
        <v>17</v>
      </c>
      <c r="D883" s="233">
        <v>2010.07</v>
      </c>
      <c r="E883" s="30" t="s">
        <v>144</v>
      </c>
      <c r="F883" s="31">
        <v>7048</v>
      </c>
      <c r="G883" s="31">
        <v>7663</v>
      </c>
      <c r="H883" s="32" t="s">
        <v>2</v>
      </c>
      <c r="I883" s="33" t="s">
        <v>53</v>
      </c>
      <c r="J883" s="27"/>
      <c r="K883" s="231"/>
    </row>
    <row r="884" spans="1:11" s="5" customFormat="1" ht="33" customHeight="1" x14ac:dyDescent="0.2">
      <c r="A884" s="21">
        <f t="shared" si="28"/>
        <v>849</v>
      </c>
      <c r="B884" s="22" t="s">
        <v>1987</v>
      </c>
      <c r="C884" s="22" t="s">
        <v>17</v>
      </c>
      <c r="D884" s="233">
        <v>2011.02</v>
      </c>
      <c r="E884" s="23" t="s">
        <v>447</v>
      </c>
      <c r="F884" s="24">
        <v>3064</v>
      </c>
      <c r="G884" s="24">
        <v>6173</v>
      </c>
      <c r="H884" s="172" t="s">
        <v>2</v>
      </c>
      <c r="I884" s="26" t="s">
        <v>53</v>
      </c>
      <c r="J884" s="27"/>
      <c r="K884" s="231"/>
    </row>
    <row r="885" spans="1:11" s="5" customFormat="1" ht="33" customHeight="1" x14ac:dyDescent="0.2">
      <c r="A885" s="21">
        <f t="shared" si="28"/>
        <v>850</v>
      </c>
      <c r="B885" s="22" t="s">
        <v>1988</v>
      </c>
      <c r="C885" s="47" t="s">
        <v>17</v>
      </c>
      <c r="D885" s="233">
        <v>2011.05</v>
      </c>
      <c r="E885" s="23" t="s">
        <v>452</v>
      </c>
      <c r="F885" s="24">
        <v>2561</v>
      </c>
      <c r="G885" s="24">
        <v>5737</v>
      </c>
      <c r="H885" s="29" t="s">
        <v>2</v>
      </c>
      <c r="I885" s="26" t="s">
        <v>53</v>
      </c>
      <c r="J885" s="27"/>
      <c r="K885" s="231"/>
    </row>
    <row r="886" spans="1:11" s="5" customFormat="1" ht="33" customHeight="1" x14ac:dyDescent="0.2">
      <c r="A886" s="21">
        <f t="shared" si="28"/>
        <v>851</v>
      </c>
      <c r="B886" s="22" t="s">
        <v>1989</v>
      </c>
      <c r="C886" s="22" t="s">
        <v>17</v>
      </c>
      <c r="D886" s="233">
        <v>2011.05</v>
      </c>
      <c r="E886" s="23" t="s">
        <v>454</v>
      </c>
      <c r="F886" s="24">
        <v>412</v>
      </c>
      <c r="G886" s="24">
        <v>884</v>
      </c>
      <c r="H886" s="29" t="s">
        <v>2</v>
      </c>
      <c r="I886" s="26" t="s">
        <v>53</v>
      </c>
      <c r="J886" s="27"/>
      <c r="K886" s="231"/>
    </row>
    <row r="887" spans="1:11" s="5" customFormat="1" ht="33" customHeight="1" x14ac:dyDescent="0.2">
      <c r="A887" s="21">
        <f t="shared" si="28"/>
        <v>852</v>
      </c>
      <c r="B887" s="22" t="s">
        <v>1990</v>
      </c>
      <c r="C887" s="28" t="s">
        <v>17</v>
      </c>
      <c r="D887" s="233">
        <v>2011.06</v>
      </c>
      <c r="E887" s="23" t="s">
        <v>456</v>
      </c>
      <c r="F887" s="24">
        <v>1452</v>
      </c>
      <c r="G887" s="24">
        <v>3095</v>
      </c>
      <c r="H887" s="295" t="s">
        <v>4</v>
      </c>
      <c r="I887" s="26" t="s">
        <v>53</v>
      </c>
      <c r="J887" s="27"/>
      <c r="K887" s="231"/>
    </row>
    <row r="888" spans="1:11" s="5" customFormat="1" ht="33" customHeight="1" x14ac:dyDescent="0.2">
      <c r="A888" s="21">
        <f t="shared" si="28"/>
        <v>853</v>
      </c>
      <c r="B888" s="22" t="s">
        <v>1991</v>
      </c>
      <c r="C888" s="22" t="s">
        <v>17</v>
      </c>
      <c r="D888" s="233">
        <v>2011.09</v>
      </c>
      <c r="E888" s="23" t="s">
        <v>388</v>
      </c>
      <c r="F888" s="24">
        <v>310</v>
      </c>
      <c r="G888" s="24">
        <v>290</v>
      </c>
      <c r="H888" s="29" t="s">
        <v>1992</v>
      </c>
      <c r="I888" s="26" t="s">
        <v>53</v>
      </c>
      <c r="J888" s="27"/>
      <c r="K888" s="231"/>
    </row>
    <row r="889" spans="1:11" s="5" customFormat="1" ht="33" customHeight="1" x14ac:dyDescent="0.2">
      <c r="A889" s="21">
        <f t="shared" si="28"/>
        <v>854</v>
      </c>
      <c r="B889" s="22" t="s">
        <v>1993</v>
      </c>
      <c r="C889" s="22" t="s">
        <v>17</v>
      </c>
      <c r="D889" s="235">
        <v>2012.05</v>
      </c>
      <c r="E889" s="23" t="s">
        <v>362</v>
      </c>
      <c r="F889" s="24">
        <v>1955</v>
      </c>
      <c r="G889" s="24">
        <v>4921</v>
      </c>
      <c r="H889" s="29" t="s">
        <v>1992</v>
      </c>
      <c r="I889" s="26" t="s">
        <v>53</v>
      </c>
      <c r="J889" s="27" t="s">
        <v>1994</v>
      </c>
      <c r="K889" s="231"/>
    </row>
    <row r="890" spans="1:11" s="5" customFormat="1" ht="33" customHeight="1" x14ac:dyDescent="0.2">
      <c r="A890" s="21">
        <f>ROW()-35</f>
        <v>855</v>
      </c>
      <c r="B890" s="22" t="s">
        <v>1995</v>
      </c>
      <c r="C890" s="22" t="s">
        <v>17</v>
      </c>
      <c r="D890" s="235">
        <v>2012.06</v>
      </c>
      <c r="E890" s="23" t="s">
        <v>422</v>
      </c>
      <c r="F890" s="24">
        <v>2263</v>
      </c>
      <c r="G890" s="24">
        <v>2269</v>
      </c>
      <c r="H890" s="172" t="s">
        <v>2</v>
      </c>
      <c r="I890" s="26" t="s">
        <v>53</v>
      </c>
      <c r="J890" s="27"/>
      <c r="K890" s="231"/>
    </row>
    <row r="891" spans="1:11" s="5" customFormat="1" ht="33" customHeight="1" x14ac:dyDescent="0.2">
      <c r="A891" s="21">
        <f t="shared" si="28"/>
        <v>856</v>
      </c>
      <c r="B891" s="22" t="s">
        <v>1996</v>
      </c>
      <c r="C891" s="22" t="s">
        <v>17</v>
      </c>
      <c r="D891" s="235" t="s">
        <v>1997</v>
      </c>
      <c r="E891" s="23" t="s">
        <v>150</v>
      </c>
      <c r="F891" s="24">
        <v>1249</v>
      </c>
      <c r="G891" s="24">
        <v>2575</v>
      </c>
      <c r="H891" s="29" t="s">
        <v>925</v>
      </c>
      <c r="I891" s="26" t="s">
        <v>53</v>
      </c>
      <c r="J891" s="27"/>
      <c r="K891" s="231"/>
    </row>
    <row r="892" spans="1:11" s="5" customFormat="1" ht="33" customHeight="1" x14ac:dyDescent="0.2">
      <c r="A892" s="21">
        <f t="shared" si="28"/>
        <v>857</v>
      </c>
      <c r="B892" s="128" t="s">
        <v>1998</v>
      </c>
      <c r="C892" s="47" t="s">
        <v>17</v>
      </c>
      <c r="D892" s="233">
        <v>2012.11</v>
      </c>
      <c r="E892" s="23" t="s">
        <v>317</v>
      </c>
      <c r="F892" s="24">
        <v>1789</v>
      </c>
      <c r="G892" s="24">
        <v>5148</v>
      </c>
      <c r="H892" s="29" t="s">
        <v>1992</v>
      </c>
      <c r="I892" s="26" t="s">
        <v>53</v>
      </c>
      <c r="J892" s="27"/>
      <c r="K892" s="231"/>
    </row>
    <row r="893" spans="1:11" s="5" customFormat="1" ht="33" customHeight="1" x14ac:dyDescent="0.2">
      <c r="A893" s="21">
        <f t="shared" si="28"/>
        <v>858</v>
      </c>
      <c r="B893" s="28" t="s">
        <v>1999</v>
      </c>
      <c r="C893" s="22" t="s">
        <v>17</v>
      </c>
      <c r="D893" s="235">
        <v>2013.02</v>
      </c>
      <c r="E893" s="23" t="s">
        <v>250</v>
      </c>
      <c r="F893" s="24">
        <v>1072</v>
      </c>
      <c r="G893" s="24">
        <v>2757</v>
      </c>
      <c r="H893" s="29" t="s">
        <v>2000</v>
      </c>
      <c r="I893" s="26" t="s">
        <v>53</v>
      </c>
      <c r="J893" s="27"/>
      <c r="K893" s="231"/>
    </row>
    <row r="894" spans="1:11" s="5" customFormat="1" ht="33" customHeight="1" x14ac:dyDescent="0.2">
      <c r="A894" s="21">
        <f t="shared" si="28"/>
        <v>859</v>
      </c>
      <c r="B894" s="28" t="s">
        <v>2001</v>
      </c>
      <c r="C894" s="22" t="s">
        <v>17</v>
      </c>
      <c r="D894" s="235">
        <v>2013.02</v>
      </c>
      <c r="E894" s="23" t="s">
        <v>376</v>
      </c>
      <c r="F894" s="24">
        <v>1467</v>
      </c>
      <c r="G894" s="24">
        <v>2711</v>
      </c>
      <c r="H894" s="29" t="s">
        <v>1992</v>
      </c>
      <c r="I894" s="26" t="s">
        <v>53</v>
      </c>
      <c r="J894" s="27"/>
      <c r="K894" s="231"/>
    </row>
    <row r="895" spans="1:11" s="5" customFormat="1" ht="33" customHeight="1" x14ac:dyDescent="0.2">
      <c r="A895" s="21">
        <f t="shared" si="28"/>
        <v>860</v>
      </c>
      <c r="B895" s="28" t="s">
        <v>2002</v>
      </c>
      <c r="C895" s="28" t="s">
        <v>17</v>
      </c>
      <c r="D895" s="235">
        <v>2013.06</v>
      </c>
      <c r="E895" s="23" t="s">
        <v>302</v>
      </c>
      <c r="F895" s="24">
        <v>8152</v>
      </c>
      <c r="G895" s="24">
        <v>15899</v>
      </c>
      <c r="H895" s="172" t="s">
        <v>2003</v>
      </c>
      <c r="I895" s="26" t="s">
        <v>53</v>
      </c>
      <c r="J895" s="27" t="s">
        <v>2004</v>
      </c>
      <c r="K895" s="231"/>
    </row>
    <row r="896" spans="1:11" s="5" customFormat="1" ht="33" customHeight="1" x14ac:dyDescent="0.2">
      <c r="A896" s="21">
        <f t="shared" si="28"/>
        <v>861</v>
      </c>
      <c r="B896" s="28" t="s">
        <v>2005</v>
      </c>
      <c r="C896" s="22" t="s">
        <v>17</v>
      </c>
      <c r="D896" s="235">
        <v>2013.07</v>
      </c>
      <c r="E896" s="23" t="s">
        <v>346</v>
      </c>
      <c r="F896" s="24">
        <v>776</v>
      </c>
      <c r="G896" s="24">
        <v>1604</v>
      </c>
      <c r="H896" s="29" t="s">
        <v>1992</v>
      </c>
      <c r="I896" s="26" t="s">
        <v>53</v>
      </c>
      <c r="J896" s="27"/>
      <c r="K896" s="231"/>
    </row>
    <row r="897" spans="1:11" s="5" customFormat="1" ht="33" customHeight="1" x14ac:dyDescent="0.2">
      <c r="A897" s="21">
        <f t="shared" si="28"/>
        <v>862</v>
      </c>
      <c r="B897" s="22" t="s">
        <v>2006</v>
      </c>
      <c r="C897" s="22" t="s">
        <v>17</v>
      </c>
      <c r="D897" s="235">
        <v>2013.11</v>
      </c>
      <c r="E897" s="23" t="s">
        <v>355</v>
      </c>
      <c r="F897" s="24">
        <v>498</v>
      </c>
      <c r="G897" s="24">
        <v>1063</v>
      </c>
      <c r="H897" s="172" t="s">
        <v>1992</v>
      </c>
      <c r="I897" s="26" t="s">
        <v>53</v>
      </c>
      <c r="J897" s="27"/>
      <c r="K897" s="231"/>
    </row>
    <row r="898" spans="1:11" s="5" customFormat="1" ht="33" customHeight="1" x14ac:dyDescent="0.2">
      <c r="A898" s="21">
        <f t="shared" si="28"/>
        <v>863</v>
      </c>
      <c r="B898" s="28" t="s">
        <v>2007</v>
      </c>
      <c r="C898" s="22" t="s">
        <v>17</v>
      </c>
      <c r="D898" s="233">
        <v>2014.02</v>
      </c>
      <c r="E898" s="52" t="s">
        <v>315</v>
      </c>
      <c r="F898" s="53">
        <v>1866</v>
      </c>
      <c r="G898" s="24">
        <v>3507</v>
      </c>
      <c r="H898" s="29" t="s">
        <v>1992</v>
      </c>
      <c r="I898" s="26" t="s">
        <v>53</v>
      </c>
      <c r="J898" s="45"/>
      <c r="K898" s="231"/>
    </row>
    <row r="899" spans="1:11" s="5" customFormat="1" ht="33" customHeight="1" x14ac:dyDescent="0.2">
      <c r="A899" s="21">
        <f t="shared" si="28"/>
        <v>864</v>
      </c>
      <c r="B899" s="28" t="s">
        <v>2008</v>
      </c>
      <c r="C899" s="28" t="s">
        <v>17</v>
      </c>
      <c r="D899" s="233">
        <v>2014.03</v>
      </c>
      <c r="E899" s="52" t="s">
        <v>195</v>
      </c>
      <c r="F899" s="53">
        <v>533</v>
      </c>
      <c r="G899" s="24">
        <v>1027</v>
      </c>
      <c r="H899" s="29" t="s">
        <v>1992</v>
      </c>
      <c r="I899" s="26" t="s">
        <v>53</v>
      </c>
      <c r="J899" s="45"/>
      <c r="K899" s="231"/>
    </row>
    <row r="900" spans="1:11" s="5" customFormat="1" ht="33" customHeight="1" x14ac:dyDescent="0.2">
      <c r="A900" s="21">
        <f t="shared" si="28"/>
        <v>865</v>
      </c>
      <c r="B900" s="28" t="s">
        <v>2009</v>
      </c>
      <c r="C900" s="22" t="s">
        <v>17</v>
      </c>
      <c r="D900" s="233">
        <v>2014.04</v>
      </c>
      <c r="E900" s="52" t="s">
        <v>325</v>
      </c>
      <c r="F900" s="53">
        <v>1652</v>
      </c>
      <c r="G900" s="24">
        <v>3221</v>
      </c>
      <c r="H900" s="172" t="s">
        <v>2003</v>
      </c>
      <c r="I900" s="26" t="s">
        <v>53</v>
      </c>
      <c r="J900" s="27" t="s">
        <v>1994</v>
      </c>
      <c r="K900" s="231"/>
    </row>
    <row r="901" spans="1:11" s="5" customFormat="1" ht="33" customHeight="1" x14ac:dyDescent="0.2">
      <c r="A901" s="21">
        <f t="shared" si="28"/>
        <v>866</v>
      </c>
      <c r="B901" s="28" t="s">
        <v>2010</v>
      </c>
      <c r="C901" s="22" t="s">
        <v>17</v>
      </c>
      <c r="D901" s="233">
        <v>2014.06</v>
      </c>
      <c r="E901" s="52" t="s">
        <v>118</v>
      </c>
      <c r="F901" s="53">
        <v>245</v>
      </c>
      <c r="G901" s="24">
        <v>490</v>
      </c>
      <c r="H901" s="172" t="s">
        <v>1992</v>
      </c>
      <c r="I901" s="26" t="s">
        <v>53</v>
      </c>
      <c r="J901" s="45"/>
      <c r="K901" s="231"/>
    </row>
    <row r="902" spans="1:11" s="5" customFormat="1" ht="33" customHeight="1" x14ac:dyDescent="0.2">
      <c r="A902" s="21">
        <f t="shared" si="28"/>
        <v>867</v>
      </c>
      <c r="B902" s="28" t="s">
        <v>2011</v>
      </c>
      <c r="C902" s="47" t="s">
        <v>17</v>
      </c>
      <c r="D902" s="233">
        <v>2014.06</v>
      </c>
      <c r="E902" s="52" t="s">
        <v>131</v>
      </c>
      <c r="F902" s="53">
        <v>1532</v>
      </c>
      <c r="G902" s="24">
        <v>2889</v>
      </c>
      <c r="H902" s="29" t="s">
        <v>2003</v>
      </c>
      <c r="I902" s="26" t="s">
        <v>53</v>
      </c>
      <c r="J902" s="45"/>
      <c r="K902" s="231"/>
    </row>
    <row r="903" spans="1:11" s="5" customFormat="1" ht="33" customHeight="1" x14ac:dyDescent="0.2">
      <c r="A903" s="21">
        <f t="shared" si="28"/>
        <v>868</v>
      </c>
      <c r="B903" s="22" t="s">
        <v>2012</v>
      </c>
      <c r="C903" s="22" t="s">
        <v>17</v>
      </c>
      <c r="D903" s="235">
        <v>2014.07</v>
      </c>
      <c r="E903" s="23" t="s">
        <v>150</v>
      </c>
      <c r="F903" s="24">
        <v>3526</v>
      </c>
      <c r="G903" s="24">
        <v>4187</v>
      </c>
      <c r="H903" s="29" t="s">
        <v>1992</v>
      </c>
      <c r="I903" s="26" t="s">
        <v>53</v>
      </c>
      <c r="J903" s="27"/>
      <c r="K903" s="231"/>
    </row>
    <row r="904" spans="1:11" s="5" customFormat="1" ht="33" customHeight="1" x14ac:dyDescent="0.2">
      <c r="A904" s="21">
        <f t="shared" si="28"/>
        <v>869</v>
      </c>
      <c r="B904" s="22" t="s">
        <v>2013</v>
      </c>
      <c r="C904" s="22" t="s">
        <v>17</v>
      </c>
      <c r="D904" s="233">
        <v>2014.08</v>
      </c>
      <c r="E904" s="23" t="s">
        <v>293</v>
      </c>
      <c r="F904" s="24">
        <v>2856</v>
      </c>
      <c r="G904" s="24">
        <v>6880</v>
      </c>
      <c r="H904" s="29" t="s">
        <v>2014</v>
      </c>
      <c r="I904" s="26" t="s">
        <v>53</v>
      </c>
      <c r="J904" s="45" t="s">
        <v>2015</v>
      </c>
      <c r="K904" s="231"/>
    </row>
    <row r="905" spans="1:11" s="5" customFormat="1" ht="33" customHeight="1" x14ac:dyDescent="0.2">
      <c r="A905" s="21">
        <f t="shared" si="28"/>
        <v>870</v>
      </c>
      <c r="B905" s="22" t="s">
        <v>2016</v>
      </c>
      <c r="C905" s="22" t="s">
        <v>17</v>
      </c>
      <c r="D905" s="233">
        <v>2014.09</v>
      </c>
      <c r="E905" s="23" t="s">
        <v>236</v>
      </c>
      <c r="F905" s="24">
        <v>97</v>
      </c>
      <c r="G905" s="24">
        <v>200</v>
      </c>
      <c r="H905" s="29" t="s">
        <v>1186</v>
      </c>
      <c r="I905" s="26" t="s">
        <v>53</v>
      </c>
      <c r="J905" s="27"/>
      <c r="K905" s="231"/>
    </row>
    <row r="906" spans="1:11" s="5" customFormat="1" ht="33" customHeight="1" x14ac:dyDescent="0.2">
      <c r="A906" s="21">
        <f t="shared" si="28"/>
        <v>871</v>
      </c>
      <c r="B906" s="22" t="s">
        <v>2017</v>
      </c>
      <c r="C906" s="22" t="s">
        <v>17</v>
      </c>
      <c r="D906" s="233">
        <v>2014.11</v>
      </c>
      <c r="E906" s="23" t="s">
        <v>133</v>
      </c>
      <c r="F906" s="24">
        <v>592</v>
      </c>
      <c r="G906" s="24">
        <v>1038</v>
      </c>
      <c r="H906" s="29" t="s">
        <v>1992</v>
      </c>
      <c r="I906" s="26" t="s">
        <v>53</v>
      </c>
      <c r="J906" s="27"/>
      <c r="K906" s="231"/>
    </row>
    <row r="907" spans="1:11" s="5" customFormat="1" ht="33" customHeight="1" x14ac:dyDescent="0.2">
      <c r="A907" s="21">
        <f t="shared" si="28"/>
        <v>872</v>
      </c>
      <c r="B907" s="22" t="s">
        <v>2018</v>
      </c>
      <c r="C907" s="22" t="s">
        <v>17</v>
      </c>
      <c r="D907" s="233">
        <v>2014.12</v>
      </c>
      <c r="E907" s="23" t="s">
        <v>173</v>
      </c>
      <c r="F907" s="24">
        <v>511</v>
      </c>
      <c r="G907" s="24">
        <v>1037</v>
      </c>
      <c r="H907" s="29" t="s">
        <v>2019</v>
      </c>
      <c r="I907" s="26" t="s">
        <v>53</v>
      </c>
      <c r="J907" s="27"/>
      <c r="K907" s="231"/>
    </row>
    <row r="908" spans="1:11" s="5" customFormat="1" ht="33" customHeight="1" x14ac:dyDescent="0.2">
      <c r="A908" s="21">
        <f t="shared" si="28"/>
        <v>873</v>
      </c>
      <c r="B908" s="28" t="s">
        <v>2020</v>
      </c>
      <c r="C908" s="22" t="s">
        <v>17</v>
      </c>
      <c r="D908" s="233">
        <v>2015.03</v>
      </c>
      <c r="E908" s="30" t="s">
        <v>260</v>
      </c>
      <c r="F908" s="31">
        <v>841</v>
      </c>
      <c r="G908" s="31">
        <v>1593</v>
      </c>
      <c r="H908" s="200" t="s">
        <v>1992</v>
      </c>
      <c r="I908" s="33" t="s">
        <v>53</v>
      </c>
      <c r="J908" s="46"/>
      <c r="K908" s="231"/>
    </row>
    <row r="909" spans="1:11" s="5" customFormat="1" ht="33" customHeight="1" x14ac:dyDescent="0.2">
      <c r="A909" s="21">
        <f t="shared" si="28"/>
        <v>874</v>
      </c>
      <c r="B909" s="28" t="s">
        <v>2021</v>
      </c>
      <c r="C909" s="22" t="s">
        <v>17</v>
      </c>
      <c r="D909" s="233">
        <v>2015.04</v>
      </c>
      <c r="E909" s="30" t="s">
        <v>266</v>
      </c>
      <c r="F909" s="31">
        <v>1991</v>
      </c>
      <c r="G909" s="31">
        <v>4614</v>
      </c>
      <c r="H909" s="32" t="s">
        <v>1446</v>
      </c>
      <c r="I909" s="33" t="s">
        <v>53</v>
      </c>
      <c r="J909" s="46"/>
      <c r="K909" s="231"/>
    </row>
    <row r="910" spans="1:11" s="5" customFormat="1" ht="33" customHeight="1" x14ac:dyDescent="0.2">
      <c r="A910" s="21">
        <f t="shared" si="28"/>
        <v>875</v>
      </c>
      <c r="B910" s="28" t="s">
        <v>2022</v>
      </c>
      <c r="C910" s="22" t="s">
        <v>17</v>
      </c>
      <c r="D910" s="233">
        <v>2015.06</v>
      </c>
      <c r="E910" s="30" t="s">
        <v>191</v>
      </c>
      <c r="F910" s="31">
        <v>6720</v>
      </c>
      <c r="G910" s="31">
        <v>14487</v>
      </c>
      <c r="H910" s="200" t="s">
        <v>1992</v>
      </c>
      <c r="I910" s="33" t="s">
        <v>53</v>
      </c>
      <c r="J910" s="46"/>
      <c r="K910" s="231"/>
    </row>
    <row r="911" spans="1:11" s="5" customFormat="1" ht="33" customHeight="1" x14ac:dyDescent="0.2">
      <c r="A911" s="21">
        <f t="shared" si="28"/>
        <v>876</v>
      </c>
      <c r="B911" s="35" t="s">
        <v>2023</v>
      </c>
      <c r="C911" s="47" t="s">
        <v>17</v>
      </c>
      <c r="D911" s="237">
        <v>2015.07</v>
      </c>
      <c r="E911" s="160" t="s">
        <v>277</v>
      </c>
      <c r="F911" s="161">
        <v>1044</v>
      </c>
      <c r="G911" s="161">
        <v>1881</v>
      </c>
      <c r="H911" s="162" t="s">
        <v>1992</v>
      </c>
      <c r="I911" s="163" t="s">
        <v>53</v>
      </c>
      <c r="J911" s="46"/>
      <c r="K911" s="231"/>
    </row>
    <row r="912" spans="1:11" s="5" customFormat="1" ht="33" customHeight="1" x14ac:dyDescent="0.2">
      <c r="A912" s="21">
        <f t="shared" si="28"/>
        <v>877</v>
      </c>
      <c r="B912" s="41" t="s">
        <v>2024</v>
      </c>
      <c r="C912" s="47" t="s">
        <v>17</v>
      </c>
      <c r="D912" s="232">
        <v>2015.07</v>
      </c>
      <c r="E912" s="164" t="s">
        <v>278</v>
      </c>
      <c r="F912" s="108">
        <v>500</v>
      </c>
      <c r="G912" s="108">
        <v>807</v>
      </c>
      <c r="H912" s="200" t="s">
        <v>1992</v>
      </c>
      <c r="I912" s="196" t="s">
        <v>53</v>
      </c>
      <c r="J912" s="46"/>
      <c r="K912" s="231"/>
    </row>
    <row r="913" spans="1:11" s="5" customFormat="1" ht="33" customHeight="1" x14ac:dyDescent="0.2">
      <c r="A913" s="21">
        <f t="shared" si="28"/>
        <v>878</v>
      </c>
      <c r="B913" s="28" t="s">
        <v>2025</v>
      </c>
      <c r="C913" s="22" t="s">
        <v>17</v>
      </c>
      <c r="D913" s="233">
        <v>2015.07</v>
      </c>
      <c r="E913" s="30" t="s">
        <v>145</v>
      </c>
      <c r="F913" s="31">
        <v>401</v>
      </c>
      <c r="G913" s="31">
        <v>682</v>
      </c>
      <c r="H913" s="32" t="s">
        <v>861</v>
      </c>
      <c r="I913" s="33" t="s">
        <v>53</v>
      </c>
      <c r="J913" s="46"/>
      <c r="K913" s="231"/>
    </row>
    <row r="914" spans="1:11" s="5" customFormat="1" ht="33" customHeight="1" x14ac:dyDescent="0.2">
      <c r="A914" s="21">
        <f t="shared" si="28"/>
        <v>879</v>
      </c>
      <c r="B914" s="28" t="s">
        <v>2026</v>
      </c>
      <c r="C914" s="22" t="s">
        <v>17</v>
      </c>
      <c r="D914" s="233">
        <v>2015.07</v>
      </c>
      <c r="E914" s="30" t="s">
        <v>135</v>
      </c>
      <c r="F914" s="31">
        <v>890</v>
      </c>
      <c r="G914" s="31">
        <v>1590</v>
      </c>
      <c r="H914" s="32" t="s">
        <v>1194</v>
      </c>
      <c r="I914" s="33" t="s">
        <v>53</v>
      </c>
      <c r="J914" s="46"/>
      <c r="K914" s="231"/>
    </row>
    <row r="915" spans="1:11" s="5" customFormat="1" ht="33" customHeight="1" x14ac:dyDescent="0.2">
      <c r="A915" s="21">
        <f t="shared" si="28"/>
        <v>880</v>
      </c>
      <c r="B915" s="28" t="s">
        <v>2027</v>
      </c>
      <c r="C915" s="22" t="s">
        <v>17</v>
      </c>
      <c r="D915" s="233">
        <v>2015.08</v>
      </c>
      <c r="E915" s="30" t="s">
        <v>147</v>
      </c>
      <c r="F915" s="31">
        <v>7514</v>
      </c>
      <c r="G915" s="31">
        <v>12932</v>
      </c>
      <c r="H915" s="32" t="s">
        <v>939</v>
      </c>
      <c r="I915" s="33" t="s">
        <v>53</v>
      </c>
      <c r="J915" s="46"/>
      <c r="K915" s="231"/>
    </row>
    <row r="916" spans="1:11" s="5" customFormat="1" ht="33" customHeight="1" x14ac:dyDescent="0.2">
      <c r="A916" s="21">
        <f t="shared" si="28"/>
        <v>881</v>
      </c>
      <c r="B916" s="28" t="s">
        <v>2028</v>
      </c>
      <c r="C916" s="28" t="s">
        <v>17</v>
      </c>
      <c r="D916" s="233" t="s">
        <v>1156</v>
      </c>
      <c r="E916" s="30" t="s">
        <v>144</v>
      </c>
      <c r="F916" s="31">
        <v>589</v>
      </c>
      <c r="G916" s="31">
        <v>1550</v>
      </c>
      <c r="H916" s="32" t="s">
        <v>2029</v>
      </c>
      <c r="I916" s="33" t="s">
        <v>53</v>
      </c>
      <c r="J916" s="45"/>
      <c r="K916" s="231"/>
    </row>
    <row r="917" spans="1:11" s="5" customFormat="1" ht="33" customHeight="1" x14ac:dyDescent="0.2">
      <c r="A917" s="21">
        <f t="shared" si="28"/>
        <v>882</v>
      </c>
      <c r="B917" s="28" t="s">
        <v>2030</v>
      </c>
      <c r="C917" s="22" t="s">
        <v>17</v>
      </c>
      <c r="D917" s="233">
        <v>2015.11</v>
      </c>
      <c r="E917" s="30" t="s">
        <v>150</v>
      </c>
      <c r="F917" s="31">
        <v>822</v>
      </c>
      <c r="G917" s="31">
        <v>2174</v>
      </c>
      <c r="H917" s="200" t="s">
        <v>2003</v>
      </c>
      <c r="I917" s="33" t="s">
        <v>53</v>
      </c>
      <c r="J917" s="46"/>
      <c r="K917" s="231"/>
    </row>
    <row r="918" spans="1:11" s="5" customFormat="1" ht="33" customHeight="1" x14ac:dyDescent="0.2">
      <c r="A918" s="21">
        <f t="shared" si="28"/>
        <v>883</v>
      </c>
      <c r="B918" s="28" t="s">
        <v>2031</v>
      </c>
      <c r="C918" s="47" t="s">
        <v>17</v>
      </c>
      <c r="D918" s="233">
        <v>2015.11</v>
      </c>
      <c r="E918" s="30" t="s">
        <v>150</v>
      </c>
      <c r="F918" s="31">
        <v>561</v>
      </c>
      <c r="G918" s="31">
        <v>1075</v>
      </c>
      <c r="H918" s="32" t="s">
        <v>2003</v>
      </c>
      <c r="I918" s="33" t="s">
        <v>53</v>
      </c>
      <c r="J918" s="46"/>
      <c r="K918" s="231"/>
    </row>
    <row r="919" spans="1:11" s="5" customFormat="1" ht="33" customHeight="1" x14ac:dyDescent="0.2">
      <c r="A919" s="21">
        <f t="shared" si="28"/>
        <v>884</v>
      </c>
      <c r="B919" s="28" t="s">
        <v>2032</v>
      </c>
      <c r="C919" s="28" t="s">
        <v>17</v>
      </c>
      <c r="D919" s="233">
        <v>2015.12</v>
      </c>
      <c r="E919" s="30" t="s">
        <v>244</v>
      </c>
      <c r="F919" s="31">
        <v>6538</v>
      </c>
      <c r="G919" s="31">
        <v>12025</v>
      </c>
      <c r="H919" s="32" t="s">
        <v>1992</v>
      </c>
      <c r="I919" s="33" t="s">
        <v>53</v>
      </c>
      <c r="J919" s="46"/>
      <c r="K919" s="231"/>
    </row>
    <row r="920" spans="1:11" s="5" customFormat="1" ht="33" customHeight="1" x14ac:dyDescent="0.2">
      <c r="A920" s="21">
        <f t="shared" si="28"/>
        <v>885</v>
      </c>
      <c r="B920" s="28" t="s">
        <v>2033</v>
      </c>
      <c r="C920" s="22" t="s">
        <v>17</v>
      </c>
      <c r="D920" s="233">
        <v>2015.12</v>
      </c>
      <c r="E920" s="30" t="s">
        <v>186</v>
      </c>
      <c r="F920" s="31">
        <v>1419</v>
      </c>
      <c r="G920" s="31">
        <v>2557</v>
      </c>
      <c r="H920" s="200" t="s">
        <v>1992</v>
      </c>
      <c r="I920" s="33" t="s">
        <v>53</v>
      </c>
      <c r="J920" s="46"/>
      <c r="K920" s="231"/>
    </row>
    <row r="921" spans="1:11" s="5" customFormat="1" ht="33" customHeight="1" x14ac:dyDescent="0.2">
      <c r="A921" s="21">
        <f t="shared" si="28"/>
        <v>886</v>
      </c>
      <c r="B921" s="28" t="s">
        <v>2034</v>
      </c>
      <c r="C921" s="28" t="s">
        <v>17</v>
      </c>
      <c r="D921" s="233">
        <v>2015.12</v>
      </c>
      <c r="E921" s="30" t="s">
        <v>500</v>
      </c>
      <c r="F921" s="31">
        <v>4040</v>
      </c>
      <c r="G921" s="31">
        <v>7708</v>
      </c>
      <c r="H921" s="200" t="s">
        <v>1992</v>
      </c>
      <c r="I921" s="33" t="s">
        <v>53</v>
      </c>
      <c r="J921" s="46"/>
      <c r="K921" s="231"/>
    </row>
    <row r="922" spans="1:11" s="5" customFormat="1" ht="33" customHeight="1" x14ac:dyDescent="0.2">
      <c r="A922" s="21">
        <f t="shared" si="28"/>
        <v>887</v>
      </c>
      <c r="B922" s="28" t="s">
        <v>2035</v>
      </c>
      <c r="C922" s="47" t="s">
        <v>17</v>
      </c>
      <c r="D922" s="233">
        <v>2015.12</v>
      </c>
      <c r="E922" s="30" t="s">
        <v>126</v>
      </c>
      <c r="F922" s="31">
        <v>3050</v>
      </c>
      <c r="G922" s="31">
        <v>6786</v>
      </c>
      <c r="H922" s="32" t="s">
        <v>1992</v>
      </c>
      <c r="I922" s="33" t="s">
        <v>53</v>
      </c>
      <c r="J922" s="46"/>
      <c r="K922" s="231"/>
    </row>
    <row r="923" spans="1:11" s="5" customFormat="1" ht="33" customHeight="1" x14ac:dyDescent="0.2">
      <c r="A923" s="21">
        <f t="shared" si="28"/>
        <v>888</v>
      </c>
      <c r="B923" s="28" t="s">
        <v>2036</v>
      </c>
      <c r="C923" s="22" t="s">
        <v>17</v>
      </c>
      <c r="D923" s="233">
        <v>2016.02</v>
      </c>
      <c r="E923" s="30" t="s">
        <v>204</v>
      </c>
      <c r="F923" s="31">
        <v>2183</v>
      </c>
      <c r="G923" s="31">
        <v>4085</v>
      </c>
      <c r="H923" s="32" t="s">
        <v>1992</v>
      </c>
      <c r="I923" s="33" t="s">
        <v>53</v>
      </c>
      <c r="J923" s="46"/>
      <c r="K923" s="231"/>
    </row>
    <row r="924" spans="1:11" s="5" customFormat="1" ht="33" customHeight="1" x14ac:dyDescent="0.2">
      <c r="A924" s="21">
        <f t="shared" si="28"/>
        <v>889</v>
      </c>
      <c r="B924" s="28" t="s">
        <v>2037</v>
      </c>
      <c r="C924" s="22" t="s">
        <v>17</v>
      </c>
      <c r="D924" s="233">
        <v>2016.03</v>
      </c>
      <c r="E924" s="30" t="s">
        <v>126</v>
      </c>
      <c r="F924" s="31">
        <v>1331</v>
      </c>
      <c r="G924" s="31">
        <v>2622</v>
      </c>
      <c r="H924" s="200" t="s">
        <v>1992</v>
      </c>
      <c r="I924" s="33" t="s">
        <v>53</v>
      </c>
      <c r="J924" s="46"/>
      <c r="K924" s="231"/>
    </row>
    <row r="925" spans="1:11" s="5" customFormat="1" ht="33" customHeight="1" x14ac:dyDescent="0.2">
      <c r="A925" s="21">
        <f t="shared" si="28"/>
        <v>890</v>
      </c>
      <c r="B925" s="28" t="s">
        <v>2038</v>
      </c>
      <c r="C925" s="22" t="s">
        <v>17</v>
      </c>
      <c r="D925" s="233">
        <v>2016.03</v>
      </c>
      <c r="E925" s="30" t="s">
        <v>253</v>
      </c>
      <c r="F925" s="31">
        <v>644</v>
      </c>
      <c r="G925" s="31">
        <v>1512</v>
      </c>
      <c r="H925" s="200" t="s">
        <v>933</v>
      </c>
      <c r="I925" s="33" t="s">
        <v>53</v>
      </c>
      <c r="J925" s="46"/>
      <c r="K925" s="231"/>
    </row>
    <row r="926" spans="1:11" s="5" customFormat="1" ht="33" customHeight="1" x14ac:dyDescent="0.2">
      <c r="A926" s="21">
        <f t="shared" si="28"/>
        <v>891</v>
      </c>
      <c r="B926" s="28" t="s">
        <v>2039</v>
      </c>
      <c r="C926" s="47" t="s">
        <v>17</v>
      </c>
      <c r="D926" s="233">
        <v>2016.05</v>
      </c>
      <c r="E926" s="30" t="s">
        <v>208</v>
      </c>
      <c r="F926" s="31">
        <v>1536</v>
      </c>
      <c r="G926" s="31">
        <v>2535</v>
      </c>
      <c r="H926" s="200" t="s">
        <v>1992</v>
      </c>
      <c r="I926" s="33" t="s">
        <v>53</v>
      </c>
      <c r="J926" s="46"/>
      <c r="K926" s="231"/>
    </row>
    <row r="927" spans="1:11" s="5" customFormat="1" ht="33" customHeight="1" x14ac:dyDescent="0.2">
      <c r="A927" s="21">
        <f t="shared" si="28"/>
        <v>892</v>
      </c>
      <c r="B927" s="28" t="s">
        <v>2040</v>
      </c>
      <c r="C927" s="28" t="s">
        <v>17</v>
      </c>
      <c r="D927" s="233">
        <v>2016.05</v>
      </c>
      <c r="E927" s="30" t="s">
        <v>108</v>
      </c>
      <c r="F927" s="31">
        <v>2694</v>
      </c>
      <c r="G927" s="31">
        <v>7507</v>
      </c>
      <c r="H927" s="200" t="s">
        <v>960</v>
      </c>
      <c r="I927" s="33" t="s">
        <v>53</v>
      </c>
      <c r="J927" s="46"/>
      <c r="K927" s="231"/>
    </row>
    <row r="928" spans="1:11" s="5" customFormat="1" ht="33" customHeight="1" x14ac:dyDescent="0.2">
      <c r="A928" s="21">
        <f t="shared" si="28"/>
        <v>893</v>
      </c>
      <c r="B928" s="28" t="s">
        <v>2041</v>
      </c>
      <c r="C928" s="22" t="s">
        <v>17</v>
      </c>
      <c r="D928" s="233">
        <v>2016.06</v>
      </c>
      <c r="E928" s="30" t="s">
        <v>191</v>
      </c>
      <c r="F928" s="31">
        <v>937</v>
      </c>
      <c r="G928" s="31">
        <v>1707</v>
      </c>
      <c r="H928" s="32" t="s">
        <v>1992</v>
      </c>
      <c r="I928" s="33" t="s">
        <v>53</v>
      </c>
      <c r="J928" s="46"/>
      <c r="K928" s="231"/>
    </row>
    <row r="929" spans="1:11" s="5" customFormat="1" ht="33" customHeight="1" x14ac:dyDescent="0.2">
      <c r="A929" s="21">
        <f t="shared" si="28"/>
        <v>894</v>
      </c>
      <c r="B929" s="28" t="s">
        <v>2042</v>
      </c>
      <c r="C929" s="28" t="s">
        <v>17</v>
      </c>
      <c r="D929" s="233">
        <v>2016.07</v>
      </c>
      <c r="E929" s="30" t="s">
        <v>94</v>
      </c>
      <c r="F929" s="31">
        <v>2120</v>
      </c>
      <c r="G929" s="31">
        <v>3665</v>
      </c>
      <c r="H929" s="200" t="s">
        <v>1992</v>
      </c>
      <c r="I929" s="33" t="s">
        <v>53</v>
      </c>
      <c r="J929" s="46"/>
      <c r="K929" s="231"/>
    </row>
    <row r="930" spans="1:11" s="5" customFormat="1" ht="33" customHeight="1" x14ac:dyDescent="0.2">
      <c r="A930" s="21">
        <f t="shared" si="28"/>
        <v>895</v>
      </c>
      <c r="B930" s="28" t="s">
        <v>2043</v>
      </c>
      <c r="C930" s="28" t="s">
        <v>17</v>
      </c>
      <c r="D930" s="233">
        <v>2016.07</v>
      </c>
      <c r="E930" s="30" t="s">
        <v>218</v>
      </c>
      <c r="F930" s="31">
        <v>1011</v>
      </c>
      <c r="G930" s="31">
        <v>2008</v>
      </c>
      <c r="H930" s="200" t="s">
        <v>960</v>
      </c>
      <c r="I930" s="33" t="s">
        <v>53</v>
      </c>
      <c r="J930" s="46"/>
      <c r="K930" s="231"/>
    </row>
    <row r="931" spans="1:11" s="5" customFormat="1" ht="33" customHeight="1" x14ac:dyDescent="0.2">
      <c r="A931" s="21">
        <f t="shared" si="28"/>
        <v>896</v>
      </c>
      <c r="B931" s="28" t="s">
        <v>2044</v>
      </c>
      <c r="C931" s="22" t="s">
        <v>17</v>
      </c>
      <c r="D931" s="233">
        <v>2016.08</v>
      </c>
      <c r="E931" s="30" t="s">
        <v>133</v>
      </c>
      <c r="F931" s="31">
        <v>1224</v>
      </c>
      <c r="G931" s="31">
        <v>1867</v>
      </c>
      <c r="H931" s="200" t="s">
        <v>1992</v>
      </c>
      <c r="I931" s="33" t="s">
        <v>53</v>
      </c>
      <c r="J931" s="45"/>
      <c r="K931" s="231"/>
    </row>
    <row r="932" spans="1:11" s="5" customFormat="1" ht="33" customHeight="1" x14ac:dyDescent="0.2">
      <c r="A932" s="21">
        <f t="shared" si="28"/>
        <v>897</v>
      </c>
      <c r="B932" s="28" t="s">
        <v>2045</v>
      </c>
      <c r="C932" s="22" t="s">
        <v>17</v>
      </c>
      <c r="D932" s="233">
        <v>2016.09</v>
      </c>
      <c r="E932" s="30" t="s">
        <v>108</v>
      </c>
      <c r="F932" s="31">
        <v>4187</v>
      </c>
      <c r="G932" s="31">
        <v>7263</v>
      </c>
      <c r="H932" s="32" t="s">
        <v>42</v>
      </c>
      <c r="I932" s="33" t="s">
        <v>53</v>
      </c>
      <c r="J932" s="46"/>
      <c r="K932" s="231"/>
    </row>
    <row r="933" spans="1:11" s="5" customFormat="1" ht="33" customHeight="1" x14ac:dyDescent="0.2">
      <c r="A933" s="21">
        <f t="shared" si="28"/>
        <v>898</v>
      </c>
      <c r="B933" s="28" t="s">
        <v>2046</v>
      </c>
      <c r="C933" s="22" t="s">
        <v>17</v>
      </c>
      <c r="D933" s="233">
        <v>2016.09</v>
      </c>
      <c r="E933" s="30" t="s">
        <v>177</v>
      </c>
      <c r="F933" s="31">
        <v>1339</v>
      </c>
      <c r="G933" s="31">
        <v>2138</v>
      </c>
      <c r="H933" s="32" t="s">
        <v>42</v>
      </c>
      <c r="I933" s="33" t="s">
        <v>53</v>
      </c>
      <c r="J933" s="46"/>
      <c r="K933" s="231"/>
    </row>
    <row r="934" spans="1:11" s="5" customFormat="1" ht="33" customHeight="1" x14ac:dyDescent="0.2">
      <c r="A934" s="21">
        <f t="shared" si="28"/>
        <v>899</v>
      </c>
      <c r="B934" s="28" t="s">
        <v>2047</v>
      </c>
      <c r="C934" s="22" t="s">
        <v>17</v>
      </c>
      <c r="D934" s="233">
        <v>2016.09</v>
      </c>
      <c r="E934" s="30" t="s">
        <v>178</v>
      </c>
      <c r="F934" s="31">
        <v>4843</v>
      </c>
      <c r="G934" s="31">
        <v>9636</v>
      </c>
      <c r="H934" s="200" t="s">
        <v>4</v>
      </c>
      <c r="I934" s="33" t="s">
        <v>53</v>
      </c>
      <c r="J934" s="46"/>
      <c r="K934" s="231"/>
    </row>
    <row r="935" spans="1:11" s="5" customFormat="1" ht="33" customHeight="1" x14ac:dyDescent="0.2">
      <c r="A935" s="21">
        <f t="shared" si="28"/>
        <v>900</v>
      </c>
      <c r="B935" s="28" t="s">
        <v>2048</v>
      </c>
      <c r="C935" s="22" t="s">
        <v>17</v>
      </c>
      <c r="D935" s="233" t="s">
        <v>2049</v>
      </c>
      <c r="E935" s="30" t="s">
        <v>186</v>
      </c>
      <c r="F935" s="31">
        <v>262</v>
      </c>
      <c r="G935" s="31">
        <v>528</v>
      </c>
      <c r="H935" s="32" t="s">
        <v>4</v>
      </c>
      <c r="I935" s="33" t="s">
        <v>53</v>
      </c>
      <c r="J935" s="46"/>
      <c r="K935" s="231"/>
    </row>
    <row r="936" spans="1:11" s="5" customFormat="1" ht="33" customHeight="1" x14ac:dyDescent="0.2">
      <c r="A936" s="21">
        <f t="shared" si="28"/>
        <v>901</v>
      </c>
      <c r="B936" s="28" t="s">
        <v>2050</v>
      </c>
      <c r="C936" s="22" t="s">
        <v>17</v>
      </c>
      <c r="D936" s="233">
        <v>2016.12</v>
      </c>
      <c r="E936" s="30" t="s">
        <v>137</v>
      </c>
      <c r="F936" s="31">
        <v>1756</v>
      </c>
      <c r="G936" s="31">
        <v>3043</v>
      </c>
      <c r="H936" s="32" t="s">
        <v>42</v>
      </c>
      <c r="I936" s="64" t="s">
        <v>53</v>
      </c>
      <c r="J936" s="46"/>
      <c r="K936" s="231"/>
    </row>
    <row r="937" spans="1:11" s="5" customFormat="1" ht="33" customHeight="1" x14ac:dyDescent="0.2">
      <c r="A937" s="21">
        <f t="shared" si="28"/>
        <v>902</v>
      </c>
      <c r="B937" s="28" t="s">
        <v>2051</v>
      </c>
      <c r="C937" s="47" t="s">
        <v>17</v>
      </c>
      <c r="D937" s="233">
        <v>2016.12</v>
      </c>
      <c r="E937" s="30" t="s">
        <v>126</v>
      </c>
      <c r="F937" s="31">
        <v>2434</v>
      </c>
      <c r="G937" s="31">
        <v>5399</v>
      </c>
      <c r="H937" s="32" t="s">
        <v>4</v>
      </c>
      <c r="I937" s="64" t="s">
        <v>53</v>
      </c>
      <c r="J937" s="46"/>
      <c r="K937" s="231"/>
    </row>
    <row r="938" spans="1:11" s="5" customFormat="1" ht="33" customHeight="1" x14ac:dyDescent="0.2">
      <c r="A938" s="21">
        <f t="shared" ref="A938:A1001" si="29">ROW()-35</f>
        <v>903</v>
      </c>
      <c r="B938" s="28" t="s">
        <v>2052</v>
      </c>
      <c r="C938" s="47" t="s">
        <v>17</v>
      </c>
      <c r="D938" s="233">
        <v>2017.01</v>
      </c>
      <c r="E938" s="30" t="s">
        <v>148</v>
      </c>
      <c r="F938" s="77">
        <v>477</v>
      </c>
      <c r="G938" s="31">
        <v>795</v>
      </c>
      <c r="H938" s="32" t="s">
        <v>42</v>
      </c>
      <c r="I938" s="64" t="s">
        <v>53</v>
      </c>
      <c r="J938" s="46"/>
      <c r="K938" s="231"/>
    </row>
    <row r="939" spans="1:11" s="5" customFormat="1" ht="33" customHeight="1" x14ac:dyDescent="0.2">
      <c r="A939" s="21">
        <f t="shared" si="29"/>
        <v>904</v>
      </c>
      <c r="B939" s="28" t="s">
        <v>2053</v>
      </c>
      <c r="C939" s="22" t="s">
        <v>17</v>
      </c>
      <c r="D939" s="233">
        <v>2017.02</v>
      </c>
      <c r="E939" s="30" t="s">
        <v>135</v>
      </c>
      <c r="F939" s="77">
        <v>181</v>
      </c>
      <c r="G939" s="31">
        <v>344</v>
      </c>
      <c r="H939" s="277" t="s">
        <v>2000</v>
      </c>
      <c r="I939" s="64" t="s">
        <v>53</v>
      </c>
      <c r="J939" s="46"/>
      <c r="K939" s="231"/>
    </row>
    <row r="940" spans="1:11" s="5" customFormat="1" ht="33" customHeight="1" x14ac:dyDescent="0.2">
      <c r="A940" s="21">
        <f t="shared" si="29"/>
        <v>905</v>
      </c>
      <c r="B940" s="28" t="s">
        <v>2054</v>
      </c>
      <c r="C940" s="129" t="s">
        <v>17</v>
      </c>
      <c r="D940" s="233">
        <v>2017.03</v>
      </c>
      <c r="E940" s="30" t="s">
        <v>151</v>
      </c>
      <c r="F940" s="31">
        <v>1981</v>
      </c>
      <c r="G940" s="31">
        <v>3861</v>
      </c>
      <c r="H940" s="65" t="s">
        <v>1992</v>
      </c>
      <c r="I940" s="64" t="s">
        <v>53</v>
      </c>
      <c r="J940" s="46"/>
      <c r="K940" s="231"/>
    </row>
    <row r="941" spans="1:11" s="5" customFormat="1" ht="33" customHeight="1" x14ac:dyDescent="0.2">
      <c r="A941" s="21">
        <f t="shared" si="29"/>
        <v>906</v>
      </c>
      <c r="B941" s="28" t="s">
        <v>2055</v>
      </c>
      <c r="C941" s="22" t="s">
        <v>17</v>
      </c>
      <c r="D941" s="233">
        <v>2017.03</v>
      </c>
      <c r="E941" s="30" t="s">
        <v>165</v>
      </c>
      <c r="F941" s="31">
        <v>11325</v>
      </c>
      <c r="G941" s="31">
        <v>21168</v>
      </c>
      <c r="H941" s="32" t="s">
        <v>42</v>
      </c>
      <c r="I941" s="64" t="s">
        <v>53</v>
      </c>
      <c r="J941" s="46"/>
      <c r="K941" s="231"/>
    </row>
    <row r="942" spans="1:11" s="5" customFormat="1" ht="33" customHeight="1" x14ac:dyDescent="0.2">
      <c r="A942" s="21">
        <f t="shared" si="29"/>
        <v>907</v>
      </c>
      <c r="B942" s="79" t="s">
        <v>2056</v>
      </c>
      <c r="C942" s="22" t="s">
        <v>17</v>
      </c>
      <c r="D942" s="233">
        <v>2017.04</v>
      </c>
      <c r="E942" s="30" t="s">
        <v>135</v>
      </c>
      <c r="F942" s="31">
        <v>436</v>
      </c>
      <c r="G942" s="31">
        <v>751</v>
      </c>
      <c r="H942" s="32" t="s">
        <v>4</v>
      </c>
      <c r="I942" s="64" t="s">
        <v>53</v>
      </c>
      <c r="J942" s="46"/>
      <c r="K942" s="231"/>
    </row>
    <row r="943" spans="1:11" s="5" customFormat="1" ht="33" customHeight="1" x14ac:dyDescent="0.2">
      <c r="A943" s="21">
        <f t="shared" si="29"/>
        <v>908</v>
      </c>
      <c r="B943" s="79" t="s">
        <v>2057</v>
      </c>
      <c r="C943" s="22" t="s">
        <v>17</v>
      </c>
      <c r="D943" s="233">
        <v>2017.04</v>
      </c>
      <c r="E943" s="30" t="s">
        <v>105</v>
      </c>
      <c r="F943" s="31">
        <v>609</v>
      </c>
      <c r="G943" s="31">
        <v>1217</v>
      </c>
      <c r="H943" s="32" t="s">
        <v>42</v>
      </c>
      <c r="I943" s="64" t="s">
        <v>53</v>
      </c>
      <c r="J943" s="46"/>
      <c r="K943" s="231"/>
    </row>
    <row r="944" spans="1:11" s="5" customFormat="1" ht="33" customHeight="1" x14ac:dyDescent="0.2">
      <c r="A944" s="21">
        <f t="shared" si="29"/>
        <v>909</v>
      </c>
      <c r="B944" s="79" t="s">
        <v>2058</v>
      </c>
      <c r="C944" s="22" t="s">
        <v>17</v>
      </c>
      <c r="D944" s="233">
        <v>2017.04</v>
      </c>
      <c r="E944" s="30" t="s">
        <v>169</v>
      </c>
      <c r="F944" s="31">
        <v>1220</v>
      </c>
      <c r="G944" s="31">
        <v>3079</v>
      </c>
      <c r="H944" s="32" t="s">
        <v>4</v>
      </c>
      <c r="I944" s="64" t="s">
        <v>53</v>
      </c>
      <c r="J944" s="46"/>
      <c r="K944" s="231"/>
    </row>
    <row r="945" spans="1:11" s="5" customFormat="1" ht="33" customHeight="1" x14ac:dyDescent="0.2">
      <c r="A945" s="21">
        <f t="shared" si="29"/>
        <v>910</v>
      </c>
      <c r="B945" s="79" t="s">
        <v>2059</v>
      </c>
      <c r="C945" s="22" t="s">
        <v>17</v>
      </c>
      <c r="D945" s="233">
        <v>2017.04</v>
      </c>
      <c r="E945" s="30" t="s">
        <v>171</v>
      </c>
      <c r="F945" s="31">
        <v>779</v>
      </c>
      <c r="G945" s="31">
        <v>2952</v>
      </c>
      <c r="H945" s="32" t="s">
        <v>1992</v>
      </c>
      <c r="I945" s="64" t="s">
        <v>53</v>
      </c>
      <c r="J945" s="46"/>
      <c r="K945" s="231"/>
    </row>
    <row r="946" spans="1:11" s="5" customFormat="1" ht="33" customHeight="1" x14ac:dyDescent="0.2">
      <c r="A946" s="21">
        <f t="shared" si="29"/>
        <v>911</v>
      </c>
      <c r="B946" s="79" t="s">
        <v>2060</v>
      </c>
      <c r="C946" s="22" t="s">
        <v>17</v>
      </c>
      <c r="D946" s="233">
        <v>2017.04</v>
      </c>
      <c r="E946" s="30" t="s">
        <v>171</v>
      </c>
      <c r="F946" s="31">
        <v>1495</v>
      </c>
      <c r="G946" s="31">
        <v>1481</v>
      </c>
      <c r="H946" s="200" t="s">
        <v>1992</v>
      </c>
      <c r="I946" s="64" t="s">
        <v>53</v>
      </c>
      <c r="J946" s="46"/>
      <c r="K946" s="231"/>
    </row>
    <row r="947" spans="1:11" s="5" customFormat="1" ht="33" customHeight="1" x14ac:dyDescent="0.2">
      <c r="A947" s="21">
        <f t="shared" si="29"/>
        <v>912</v>
      </c>
      <c r="B947" s="28" t="s">
        <v>2061</v>
      </c>
      <c r="C947" s="28" t="s">
        <v>17</v>
      </c>
      <c r="D947" s="233">
        <v>2017.05</v>
      </c>
      <c r="E947" s="30" t="s">
        <v>130</v>
      </c>
      <c r="F947" s="31">
        <v>4200</v>
      </c>
      <c r="G947" s="31">
        <v>8294</v>
      </c>
      <c r="H947" s="200" t="s">
        <v>1992</v>
      </c>
      <c r="I947" s="64" t="s">
        <v>53</v>
      </c>
      <c r="J947" s="46"/>
      <c r="K947" s="231"/>
    </row>
    <row r="948" spans="1:11" s="5" customFormat="1" ht="33" customHeight="1" x14ac:dyDescent="0.2">
      <c r="A948" s="21">
        <f t="shared" si="29"/>
        <v>913</v>
      </c>
      <c r="B948" s="28" t="s">
        <v>77</v>
      </c>
      <c r="C948" s="54" t="s">
        <v>17</v>
      </c>
      <c r="D948" s="233">
        <v>2017.05</v>
      </c>
      <c r="E948" s="30" t="s">
        <v>130</v>
      </c>
      <c r="F948" s="31">
        <v>3206</v>
      </c>
      <c r="G948" s="31">
        <v>7236</v>
      </c>
      <c r="H948" s="32" t="s">
        <v>1992</v>
      </c>
      <c r="I948" s="64" t="s">
        <v>53</v>
      </c>
      <c r="J948" s="46"/>
      <c r="K948" s="231"/>
    </row>
    <row r="949" spans="1:11" s="5" customFormat="1" ht="33" customHeight="1" x14ac:dyDescent="0.2">
      <c r="A949" s="21">
        <f t="shared" si="29"/>
        <v>914</v>
      </c>
      <c r="B949" s="28" t="s">
        <v>2062</v>
      </c>
      <c r="C949" s="22" t="s">
        <v>17</v>
      </c>
      <c r="D949" s="233">
        <v>2017.05</v>
      </c>
      <c r="E949" s="30" t="s">
        <v>87</v>
      </c>
      <c r="F949" s="31">
        <v>654</v>
      </c>
      <c r="G949" s="31">
        <v>1118</v>
      </c>
      <c r="H949" s="200" t="s">
        <v>4</v>
      </c>
      <c r="I949" s="64" t="s">
        <v>53</v>
      </c>
      <c r="J949" s="46"/>
      <c r="K949" s="231"/>
    </row>
    <row r="950" spans="1:11" s="5" customFormat="1" ht="33" customHeight="1" x14ac:dyDescent="0.2">
      <c r="A950" s="21">
        <f t="shared" si="29"/>
        <v>915</v>
      </c>
      <c r="B950" s="28" t="s">
        <v>2063</v>
      </c>
      <c r="C950" s="22" t="s">
        <v>17</v>
      </c>
      <c r="D950" s="233">
        <v>2017.05</v>
      </c>
      <c r="E950" s="30" t="s">
        <v>111</v>
      </c>
      <c r="F950" s="31">
        <v>4390</v>
      </c>
      <c r="G950" s="31">
        <v>8552</v>
      </c>
      <c r="H950" s="32" t="s">
        <v>1992</v>
      </c>
      <c r="I950" s="64" t="s">
        <v>53</v>
      </c>
      <c r="J950" s="46"/>
      <c r="K950" s="231"/>
    </row>
    <row r="951" spans="1:11" s="5" customFormat="1" ht="33" customHeight="1" x14ac:dyDescent="0.2">
      <c r="A951" s="21">
        <f t="shared" si="29"/>
        <v>916</v>
      </c>
      <c r="B951" s="79" t="s">
        <v>2064</v>
      </c>
      <c r="C951" s="22" t="s">
        <v>17</v>
      </c>
      <c r="D951" s="233">
        <v>2017.06</v>
      </c>
      <c r="E951" s="30" t="s">
        <v>117</v>
      </c>
      <c r="F951" s="31">
        <v>4962</v>
      </c>
      <c r="G951" s="31">
        <v>8515</v>
      </c>
      <c r="H951" s="32" t="s">
        <v>42</v>
      </c>
      <c r="I951" s="33" t="s">
        <v>53</v>
      </c>
      <c r="J951" s="46"/>
      <c r="K951" s="231"/>
    </row>
    <row r="952" spans="1:11" s="5" customFormat="1" ht="33" customHeight="1" x14ac:dyDescent="0.2">
      <c r="A952" s="21">
        <f t="shared" si="29"/>
        <v>917</v>
      </c>
      <c r="B952" s="79" t="s">
        <v>2065</v>
      </c>
      <c r="C952" s="22" t="s">
        <v>17</v>
      </c>
      <c r="D952" s="233">
        <v>2017.07</v>
      </c>
      <c r="E952" s="30" t="s">
        <v>105</v>
      </c>
      <c r="F952" s="31">
        <v>1365</v>
      </c>
      <c r="G952" s="31">
        <v>2557</v>
      </c>
      <c r="H952" s="32" t="s">
        <v>1992</v>
      </c>
      <c r="I952" s="33" t="s">
        <v>53</v>
      </c>
      <c r="J952" s="46"/>
      <c r="K952" s="231"/>
    </row>
    <row r="953" spans="1:11" s="5" customFormat="1" ht="33" customHeight="1" x14ac:dyDescent="0.2">
      <c r="A953" s="21">
        <f t="shared" si="29"/>
        <v>918</v>
      </c>
      <c r="B953" s="79" t="s">
        <v>2066</v>
      </c>
      <c r="C953" s="47" t="s">
        <v>17</v>
      </c>
      <c r="D953" s="233">
        <v>2017.07</v>
      </c>
      <c r="E953" s="30" t="s">
        <v>99</v>
      </c>
      <c r="F953" s="31">
        <v>1780</v>
      </c>
      <c r="G953" s="31">
        <v>2833</v>
      </c>
      <c r="H953" s="32" t="s">
        <v>1992</v>
      </c>
      <c r="I953" s="33" t="s">
        <v>53</v>
      </c>
      <c r="J953" s="46"/>
      <c r="K953" s="231"/>
    </row>
    <row r="954" spans="1:11" s="5" customFormat="1" ht="33" customHeight="1" x14ac:dyDescent="0.2">
      <c r="A954" s="21">
        <f t="shared" si="29"/>
        <v>919</v>
      </c>
      <c r="B954" s="79" t="s">
        <v>2067</v>
      </c>
      <c r="C954" s="22" t="s">
        <v>17</v>
      </c>
      <c r="D954" s="233">
        <v>2017.07</v>
      </c>
      <c r="E954" s="30" t="s">
        <v>96</v>
      </c>
      <c r="F954" s="31">
        <v>2534</v>
      </c>
      <c r="G954" s="31">
        <v>5623</v>
      </c>
      <c r="H954" s="32" t="s">
        <v>1992</v>
      </c>
      <c r="I954" s="33" t="s">
        <v>53</v>
      </c>
      <c r="J954" s="46"/>
      <c r="K954" s="231"/>
    </row>
    <row r="955" spans="1:11" s="5" customFormat="1" ht="33" customHeight="1" x14ac:dyDescent="0.2">
      <c r="A955" s="21">
        <f t="shared" si="29"/>
        <v>920</v>
      </c>
      <c r="B955" s="79" t="s">
        <v>2068</v>
      </c>
      <c r="C955" s="22" t="s">
        <v>17</v>
      </c>
      <c r="D955" s="233">
        <v>2017.07</v>
      </c>
      <c r="E955" s="30" t="s">
        <v>95</v>
      </c>
      <c r="F955" s="31">
        <v>1572</v>
      </c>
      <c r="G955" s="31">
        <v>3009</v>
      </c>
      <c r="H955" s="200" t="s">
        <v>1992</v>
      </c>
      <c r="I955" s="33" t="s">
        <v>53</v>
      </c>
      <c r="J955" s="46"/>
      <c r="K955" s="231"/>
    </row>
    <row r="956" spans="1:11" s="5" customFormat="1" ht="33" customHeight="1" x14ac:dyDescent="0.2">
      <c r="A956" s="21">
        <f t="shared" si="29"/>
        <v>921</v>
      </c>
      <c r="B956" s="79" t="s">
        <v>2069</v>
      </c>
      <c r="C956" s="28" t="s">
        <v>17</v>
      </c>
      <c r="D956" s="233">
        <v>2017.07</v>
      </c>
      <c r="E956" s="30" t="s">
        <v>94</v>
      </c>
      <c r="F956" s="31">
        <v>1710</v>
      </c>
      <c r="G956" s="31">
        <v>4495</v>
      </c>
      <c r="H956" s="200" t="s">
        <v>1992</v>
      </c>
      <c r="I956" s="33" t="s">
        <v>53</v>
      </c>
      <c r="J956" s="46"/>
      <c r="K956" s="231"/>
    </row>
    <row r="957" spans="1:11" s="5" customFormat="1" ht="33" customHeight="1" x14ac:dyDescent="0.2">
      <c r="A957" s="21">
        <f t="shared" si="29"/>
        <v>922</v>
      </c>
      <c r="B957" s="79" t="s">
        <v>2070</v>
      </c>
      <c r="C957" s="22" t="s">
        <v>17</v>
      </c>
      <c r="D957" s="233">
        <v>2017.08</v>
      </c>
      <c r="E957" s="30" t="s">
        <v>85</v>
      </c>
      <c r="F957" s="31">
        <v>1359</v>
      </c>
      <c r="G957" s="31">
        <v>3120</v>
      </c>
      <c r="H957" s="32" t="s">
        <v>2</v>
      </c>
      <c r="I957" s="33" t="s">
        <v>53</v>
      </c>
      <c r="J957" s="46"/>
      <c r="K957" s="231"/>
    </row>
    <row r="958" spans="1:11" s="5" customFormat="1" ht="33" customHeight="1" x14ac:dyDescent="0.2">
      <c r="A958" s="21">
        <f t="shared" si="29"/>
        <v>923</v>
      </c>
      <c r="B958" s="79" t="s">
        <v>2071</v>
      </c>
      <c r="C958" s="54" t="s">
        <v>17</v>
      </c>
      <c r="D958" s="233">
        <v>2017.09</v>
      </c>
      <c r="E958" s="30" t="s">
        <v>2072</v>
      </c>
      <c r="F958" s="31">
        <v>952</v>
      </c>
      <c r="G958" s="31">
        <v>1861</v>
      </c>
      <c r="H958" s="200" t="s">
        <v>4</v>
      </c>
      <c r="I958" s="33" t="s">
        <v>53</v>
      </c>
      <c r="J958" s="46"/>
      <c r="K958" s="231"/>
    </row>
    <row r="959" spans="1:11" s="5" customFormat="1" ht="33" customHeight="1" x14ac:dyDescent="0.2">
      <c r="A959" s="21">
        <f t="shared" si="29"/>
        <v>924</v>
      </c>
      <c r="B959" s="79" t="s">
        <v>2073</v>
      </c>
      <c r="C959" s="47" t="s">
        <v>17</v>
      </c>
      <c r="D959" s="233">
        <v>2017.09</v>
      </c>
      <c r="E959" s="30" t="s">
        <v>2074</v>
      </c>
      <c r="F959" s="31">
        <v>301</v>
      </c>
      <c r="G959" s="31">
        <v>618</v>
      </c>
      <c r="H959" s="32" t="s">
        <v>43</v>
      </c>
      <c r="I959" s="33" t="s">
        <v>53</v>
      </c>
      <c r="J959" s="46"/>
      <c r="K959" s="231"/>
    </row>
    <row r="960" spans="1:11" s="5" customFormat="1" ht="33" customHeight="1" x14ac:dyDescent="0.2">
      <c r="A960" s="21">
        <f t="shared" si="29"/>
        <v>925</v>
      </c>
      <c r="B960" s="79" t="s">
        <v>2075</v>
      </c>
      <c r="C960" s="47" t="s">
        <v>17</v>
      </c>
      <c r="D960" s="233" t="s">
        <v>2076</v>
      </c>
      <c r="E960" s="30" t="s">
        <v>218</v>
      </c>
      <c r="F960" s="31">
        <v>1280</v>
      </c>
      <c r="G960" s="31">
        <v>3473</v>
      </c>
      <c r="H960" s="32" t="s">
        <v>2</v>
      </c>
      <c r="I960" s="33" t="s">
        <v>53</v>
      </c>
      <c r="J960" s="46"/>
      <c r="K960" s="231"/>
    </row>
    <row r="961" spans="1:11" s="5" customFormat="1" ht="33" customHeight="1" x14ac:dyDescent="0.2">
      <c r="A961" s="21">
        <f t="shared" si="29"/>
        <v>926</v>
      </c>
      <c r="B961" s="79" t="s">
        <v>2077</v>
      </c>
      <c r="C961" s="47" t="s">
        <v>17</v>
      </c>
      <c r="D961" s="233">
        <v>2017.11</v>
      </c>
      <c r="E961" s="30" t="s">
        <v>513</v>
      </c>
      <c r="F961" s="31">
        <v>2400</v>
      </c>
      <c r="G961" s="31">
        <v>6083</v>
      </c>
      <c r="H961" s="200" t="s">
        <v>42</v>
      </c>
      <c r="I961" s="33" t="s">
        <v>53</v>
      </c>
      <c r="J961" s="46"/>
      <c r="K961" s="231"/>
    </row>
    <row r="962" spans="1:11" s="5" customFormat="1" ht="33" customHeight="1" x14ac:dyDescent="0.2">
      <c r="A962" s="21">
        <f t="shared" si="29"/>
        <v>927</v>
      </c>
      <c r="B962" s="79" t="s">
        <v>2078</v>
      </c>
      <c r="C962" s="22" t="s">
        <v>17</v>
      </c>
      <c r="D962" s="233">
        <v>2017.12</v>
      </c>
      <c r="E962" s="80" t="s">
        <v>2079</v>
      </c>
      <c r="F962" s="31">
        <v>1441</v>
      </c>
      <c r="G962" s="31">
        <v>3159</v>
      </c>
      <c r="H962" s="200" t="s">
        <v>4</v>
      </c>
      <c r="I962" s="33" t="s">
        <v>53</v>
      </c>
      <c r="J962" s="46" t="s">
        <v>2015</v>
      </c>
      <c r="K962" s="231"/>
    </row>
    <row r="963" spans="1:11" s="5" customFormat="1" ht="33" customHeight="1" x14ac:dyDescent="0.2">
      <c r="A963" s="21">
        <f t="shared" si="29"/>
        <v>928</v>
      </c>
      <c r="B963" s="79" t="s">
        <v>2080</v>
      </c>
      <c r="C963" s="22" t="s">
        <v>17</v>
      </c>
      <c r="D963" s="233">
        <v>2017.12</v>
      </c>
      <c r="E963" s="80" t="s">
        <v>519</v>
      </c>
      <c r="F963" s="31">
        <v>722</v>
      </c>
      <c r="G963" s="31">
        <v>1885</v>
      </c>
      <c r="H963" s="32" t="s">
        <v>4</v>
      </c>
      <c r="I963" s="33" t="s">
        <v>53</v>
      </c>
      <c r="J963" s="46"/>
      <c r="K963" s="231"/>
    </row>
    <row r="964" spans="1:11" s="5" customFormat="1" ht="33" customHeight="1" x14ac:dyDescent="0.2">
      <c r="A964" s="21">
        <f t="shared" si="29"/>
        <v>929</v>
      </c>
      <c r="B964" s="79" t="s">
        <v>2081</v>
      </c>
      <c r="C964" s="47" t="s">
        <v>17</v>
      </c>
      <c r="D964" s="233">
        <v>2018.01</v>
      </c>
      <c r="E964" s="30" t="s">
        <v>2082</v>
      </c>
      <c r="F964" s="31">
        <v>342</v>
      </c>
      <c r="G964" s="31">
        <v>758</v>
      </c>
      <c r="H964" s="32" t="s">
        <v>42</v>
      </c>
      <c r="I964" s="33" t="s">
        <v>53</v>
      </c>
      <c r="J964" s="46"/>
      <c r="K964" s="231"/>
    </row>
    <row r="965" spans="1:11" s="5" customFormat="1" ht="33" customHeight="1" x14ac:dyDescent="0.2">
      <c r="A965" s="21">
        <f t="shared" si="29"/>
        <v>930</v>
      </c>
      <c r="B965" s="79" t="s">
        <v>2083</v>
      </c>
      <c r="C965" s="54" t="s">
        <v>17</v>
      </c>
      <c r="D965" s="233">
        <v>2018.02</v>
      </c>
      <c r="E965" s="30" t="s">
        <v>152</v>
      </c>
      <c r="F965" s="31">
        <v>6063</v>
      </c>
      <c r="G965" s="31">
        <v>12281</v>
      </c>
      <c r="H965" s="32" t="s">
        <v>2</v>
      </c>
      <c r="I965" s="33" t="s">
        <v>873</v>
      </c>
      <c r="J965" s="46" t="s">
        <v>2084</v>
      </c>
      <c r="K965" s="231"/>
    </row>
    <row r="966" spans="1:11" s="5" customFormat="1" ht="33" customHeight="1" x14ac:dyDescent="0.2">
      <c r="A966" s="21">
        <f t="shared" si="29"/>
        <v>931</v>
      </c>
      <c r="B966" s="79" t="s">
        <v>2085</v>
      </c>
      <c r="C966" s="47" t="s">
        <v>17</v>
      </c>
      <c r="D966" s="233">
        <v>2018.03</v>
      </c>
      <c r="E966" s="30" t="s">
        <v>531</v>
      </c>
      <c r="F966" s="31">
        <v>3329</v>
      </c>
      <c r="G966" s="31">
        <v>5887</v>
      </c>
      <c r="H966" s="32" t="s">
        <v>2</v>
      </c>
      <c r="I966" s="33" t="s">
        <v>873</v>
      </c>
      <c r="J966" s="46"/>
      <c r="K966" s="231"/>
    </row>
    <row r="967" spans="1:11" s="5" customFormat="1" ht="33" customHeight="1" x14ac:dyDescent="0.2">
      <c r="A967" s="21">
        <f t="shared" si="29"/>
        <v>932</v>
      </c>
      <c r="B967" s="28" t="s">
        <v>2086</v>
      </c>
      <c r="C967" s="28" t="s">
        <v>17</v>
      </c>
      <c r="D967" s="233">
        <v>2018.03</v>
      </c>
      <c r="E967" s="30" t="s">
        <v>537</v>
      </c>
      <c r="F967" s="31">
        <v>1713</v>
      </c>
      <c r="G967" s="31">
        <v>3564</v>
      </c>
      <c r="H967" s="32" t="s">
        <v>4</v>
      </c>
      <c r="I967" s="33" t="s">
        <v>873</v>
      </c>
      <c r="J967" s="46"/>
      <c r="K967" s="231"/>
    </row>
    <row r="968" spans="1:11" s="5" customFormat="1" ht="33" customHeight="1" x14ac:dyDescent="0.2">
      <c r="A968" s="21">
        <f t="shared" si="29"/>
        <v>933</v>
      </c>
      <c r="B968" s="28" t="s">
        <v>2087</v>
      </c>
      <c r="C968" s="47" t="s">
        <v>17</v>
      </c>
      <c r="D968" s="233">
        <v>2018.05</v>
      </c>
      <c r="E968" s="30" t="s">
        <v>2088</v>
      </c>
      <c r="F968" s="31">
        <v>4182</v>
      </c>
      <c r="G968" s="31">
        <v>7921</v>
      </c>
      <c r="H968" s="32" t="s">
        <v>2</v>
      </c>
      <c r="I968" s="33" t="s">
        <v>873</v>
      </c>
      <c r="J968" s="46"/>
      <c r="K968" s="231"/>
    </row>
    <row r="969" spans="1:11" s="5" customFormat="1" ht="33" customHeight="1" x14ac:dyDescent="0.2">
      <c r="A969" s="21">
        <f t="shared" si="29"/>
        <v>934</v>
      </c>
      <c r="B969" s="79" t="s">
        <v>2089</v>
      </c>
      <c r="C969" s="22" t="s">
        <v>17</v>
      </c>
      <c r="D969" s="233">
        <v>2018.06</v>
      </c>
      <c r="E969" s="30" t="s">
        <v>2090</v>
      </c>
      <c r="F969" s="31">
        <v>1261</v>
      </c>
      <c r="G969" s="31">
        <v>3821</v>
      </c>
      <c r="H969" s="32" t="s">
        <v>42</v>
      </c>
      <c r="I969" s="33" t="s">
        <v>873</v>
      </c>
      <c r="J969" s="46"/>
      <c r="K969" s="231"/>
    </row>
    <row r="970" spans="1:11" s="5" customFormat="1" ht="33" customHeight="1" x14ac:dyDescent="0.2">
      <c r="A970" s="21">
        <f t="shared" si="29"/>
        <v>935</v>
      </c>
      <c r="B970" s="114" t="s">
        <v>2091</v>
      </c>
      <c r="C970" s="22" t="s">
        <v>17</v>
      </c>
      <c r="D970" s="234">
        <v>2018.07</v>
      </c>
      <c r="E970" s="115" t="s">
        <v>2092</v>
      </c>
      <c r="F970" s="179">
        <v>3558</v>
      </c>
      <c r="G970" s="179">
        <v>9401</v>
      </c>
      <c r="H970" s="32" t="s">
        <v>1346</v>
      </c>
      <c r="I970" s="181" t="s">
        <v>873</v>
      </c>
      <c r="J970" s="72"/>
      <c r="K970" s="231"/>
    </row>
    <row r="971" spans="1:11" s="5" customFormat="1" ht="33" customHeight="1" x14ac:dyDescent="0.2">
      <c r="A971" s="21">
        <f t="shared" si="29"/>
        <v>936</v>
      </c>
      <c r="B971" s="114" t="s">
        <v>2093</v>
      </c>
      <c r="C971" s="22" t="s">
        <v>17</v>
      </c>
      <c r="D971" s="234">
        <v>2018.07</v>
      </c>
      <c r="E971" s="115" t="s">
        <v>2094</v>
      </c>
      <c r="F971" s="179">
        <v>170</v>
      </c>
      <c r="G971" s="179">
        <v>303</v>
      </c>
      <c r="H971" s="180" t="s">
        <v>4</v>
      </c>
      <c r="I971" s="181" t="s">
        <v>1593</v>
      </c>
      <c r="J971" s="72"/>
      <c r="K971" s="231"/>
    </row>
    <row r="972" spans="1:11" s="5" customFormat="1" ht="33" customHeight="1" x14ac:dyDescent="0.2">
      <c r="A972" s="21">
        <f t="shared" si="29"/>
        <v>937</v>
      </c>
      <c r="B972" s="114" t="s">
        <v>2095</v>
      </c>
      <c r="C972" s="47" t="s">
        <v>17</v>
      </c>
      <c r="D972" s="234">
        <v>2018.07</v>
      </c>
      <c r="E972" s="115" t="s">
        <v>2096</v>
      </c>
      <c r="F972" s="179">
        <v>355</v>
      </c>
      <c r="G972" s="179">
        <v>788</v>
      </c>
      <c r="H972" s="180" t="s">
        <v>1992</v>
      </c>
      <c r="I972" s="181" t="s">
        <v>873</v>
      </c>
      <c r="J972" s="72"/>
      <c r="K972" s="231"/>
    </row>
    <row r="973" spans="1:11" s="5" customFormat="1" ht="33" customHeight="1" x14ac:dyDescent="0.2">
      <c r="A973" s="21">
        <f t="shared" si="29"/>
        <v>938</v>
      </c>
      <c r="B973" s="114" t="s">
        <v>2095</v>
      </c>
      <c r="C973" s="22" t="s">
        <v>17</v>
      </c>
      <c r="D973" s="234">
        <v>2018.07</v>
      </c>
      <c r="E973" s="115" t="s">
        <v>2097</v>
      </c>
      <c r="F973" s="179">
        <v>2063</v>
      </c>
      <c r="G973" s="179">
        <v>4392</v>
      </c>
      <c r="H973" s="282" t="s">
        <v>1992</v>
      </c>
      <c r="I973" s="181" t="s">
        <v>873</v>
      </c>
      <c r="J973" s="72"/>
      <c r="K973" s="231"/>
    </row>
    <row r="974" spans="1:11" s="5" customFormat="1" ht="33" customHeight="1" x14ac:dyDescent="0.2">
      <c r="A974" s="21">
        <f t="shared" si="29"/>
        <v>939</v>
      </c>
      <c r="B974" s="247" t="s">
        <v>2098</v>
      </c>
      <c r="C974" s="47" t="s">
        <v>17</v>
      </c>
      <c r="D974" s="234">
        <v>2018.07</v>
      </c>
      <c r="E974" s="115" t="s">
        <v>2099</v>
      </c>
      <c r="F974" s="179">
        <v>2769</v>
      </c>
      <c r="G974" s="179">
        <v>6877</v>
      </c>
      <c r="H974" s="282" t="s">
        <v>1026</v>
      </c>
      <c r="I974" s="181" t="s">
        <v>873</v>
      </c>
      <c r="J974" s="72"/>
      <c r="K974" s="231"/>
    </row>
    <row r="975" spans="1:11" s="5" customFormat="1" ht="33" customHeight="1" x14ac:dyDescent="0.2">
      <c r="A975" s="21">
        <f t="shared" si="29"/>
        <v>940</v>
      </c>
      <c r="B975" s="28" t="s">
        <v>2100</v>
      </c>
      <c r="C975" s="22" t="s">
        <v>17</v>
      </c>
      <c r="D975" s="233">
        <v>2018.08</v>
      </c>
      <c r="E975" s="112" t="s">
        <v>556</v>
      </c>
      <c r="F975" s="31">
        <v>2861</v>
      </c>
      <c r="G975" s="31">
        <v>6398</v>
      </c>
      <c r="H975" s="200" t="s">
        <v>1026</v>
      </c>
      <c r="I975" s="33" t="s">
        <v>873</v>
      </c>
      <c r="J975" s="46"/>
      <c r="K975" s="231"/>
    </row>
    <row r="976" spans="1:11" s="5" customFormat="1" ht="33" customHeight="1" x14ac:dyDescent="0.2">
      <c r="A976" s="21">
        <f t="shared" si="29"/>
        <v>941</v>
      </c>
      <c r="B976" s="35" t="s">
        <v>2101</v>
      </c>
      <c r="C976" s="34" t="s">
        <v>17</v>
      </c>
      <c r="D976" s="237">
        <v>2018.08</v>
      </c>
      <c r="E976" s="296" t="s">
        <v>2102</v>
      </c>
      <c r="F976" s="161">
        <v>1322</v>
      </c>
      <c r="G976" s="161">
        <v>2728</v>
      </c>
      <c r="H976" s="162" t="s">
        <v>1992</v>
      </c>
      <c r="I976" s="163" t="s">
        <v>873</v>
      </c>
      <c r="J976" s="46"/>
      <c r="K976" s="231"/>
    </row>
    <row r="977" spans="1:11" s="5" customFormat="1" ht="33" customHeight="1" x14ac:dyDescent="0.2">
      <c r="A977" s="21">
        <f t="shared" si="29"/>
        <v>942</v>
      </c>
      <c r="B977" s="41" t="s">
        <v>2103</v>
      </c>
      <c r="C977" s="40" t="s">
        <v>17</v>
      </c>
      <c r="D977" s="232">
        <v>2018.08</v>
      </c>
      <c r="E977" s="297" t="s">
        <v>2104</v>
      </c>
      <c r="F977" s="108">
        <v>2165</v>
      </c>
      <c r="G977" s="108">
        <v>4435</v>
      </c>
      <c r="H977" s="200" t="s">
        <v>1992</v>
      </c>
      <c r="I977" s="196" t="s">
        <v>873</v>
      </c>
      <c r="J977" s="46"/>
      <c r="K977" s="231"/>
    </row>
    <row r="978" spans="1:11" s="5" customFormat="1" ht="33" customHeight="1" x14ac:dyDescent="0.2">
      <c r="A978" s="21">
        <f t="shared" si="29"/>
        <v>943</v>
      </c>
      <c r="B978" s="28" t="s">
        <v>2105</v>
      </c>
      <c r="C978" s="22" t="s">
        <v>17</v>
      </c>
      <c r="D978" s="233">
        <v>2018.09</v>
      </c>
      <c r="E978" s="30" t="s">
        <v>118</v>
      </c>
      <c r="F978" s="90">
        <v>393</v>
      </c>
      <c r="G978" s="90">
        <v>825</v>
      </c>
      <c r="H978" s="91" t="s">
        <v>43</v>
      </c>
      <c r="I978" s="92" t="s">
        <v>53</v>
      </c>
      <c r="J978" s="46"/>
      <c r="K978" s="231"/>
    </row>
    <row r="979" spans="1:11" s="5" customFormat="1" ht="33" customHeight="1" x14ac:dyDescent="0.2">
      <c r="A979" s="21">
        <f t="shared" si="29"/>
        <v>944</v>
      </c>
      <c r="B979" s="28" t="s">
        <v>2106</v>
      </c>
      <c r="C979" s="47" t="s">
        <v>17</v>
      </c>
      <c r="D979" s="233" t="s">
        <v>562</v>
      </c>
      <c r="E979" s="112" t="s">
        <v>2107</v>
      </c>
      <c r="F979" s="31">
        <v>767</v>
      </c>
      <c r="G979" s="31">
        <v>1558</v>
      </c>
      <c r="H979" s="32" t="s">
        <v>1992</v>
      </c>
      <c r="I979" s="33" t="s">
        <v>873</v>
      </c>
      <c r="J979" s="46"/>
      <c r="K979" s="231"/>
    </row>
    <row r="980" spans="1:11" s="5" customFormat="1" ht="33" customHeight="1" x14ac:dyDescent="0.2">
      <c r="A980" s="21">
        <f t="shared" si="29"/>
        <v>945</v>
      </c>
      <c r="B980" s="79" t="s">
        <v>2108</v>
      </c>
      <c r="C980" s="95" t="s">
        <v>17</v>
      </c>
      <c r="D980" s="233" t="s">
        <v>562</v>
      </c>
      <c r="E980" s="111" t="s">
        <v>2109</v>
      </c>
      <c r="F980" s="155">
        <v>1955</v>
      </c>
      <c r="G980" s="90">
        <v>4583</v>
      </c>
      <c r="H980" s="91" t="s">
        <v>43</v>
      </c>
      <c r="I980" s="92" t="s">
        <v>53</v>
      </c>
      <c r="J980" s="46" t="s">
        <v>2015</v>
      </c>
      <c r="K980" s="231"/>
    </row>
    <row r="981" spans="1:11" s="5" customFormat="1" ht="33" customHeight="1" x14ac:dyDescent="0.2">
      <c r="A981" s="21">
        <f t="shared" si="29"/>
        <v>946</v>
      </c>
      <c r="B981" s="28" t="s">
        <v>2110</v>
      </c>
      <c r="C981" s="22" t="s">
        <v>17</v>
      </c>
      <c r="D981" s="233">
        <v>2018.11</v>
      </c>
      <c r="E981" s="30" t="s">
        <v>2111</v>
      </c>
      <c r="F981" s="90">
        <v>1129</v>
      </c>
      <c r="G981" s="90">
        <v>2407</v>
      </c>
      <c r="H981" s="149" t="s">
        <v>1992</v>
      </c>
      <c r="I981" s="92" t="s">
        <v>873</v>
      </c>
      <c r="J981" s="46"/>
      <c r="K981" s="231"/>
    </row>
    <row r="982" spans="1:11" s="5" customFormat="1" ht="33" customHeight="1" x14ac:dyDescent="0.2">
      <c r="A982" s="21">
        <f t="shared" si="29"/>
        <v>947</v>
      </c>
      <c r="B982" s="28" t="s">
        <v>2112</v>
      </c>
      <c r="C982" s="22" t="s">
        <v>17</v>
      </c>
      <c r="D982" s="233">
        <v>2018.12</v>
      </c>
      <c r="E982" s="111" t="s">
        <v>567</v>
      </c>
      <c r="F982" s="31">
        <v>253</v>
      </c>
      <c r="G982" s="31">
        <v>425</v>
      </c>
      <c r="H982" s="180" t="s">
        <v>4</v>
      </c>
      <c r="I982" s="92" t="s">
        <v>35</v>
      </c>
      <c r="J982" s="27"/>
      <c r="K982" s="231"/>
    </row>
    <row r="983" spans="1:11" s="5" customFormat="1" ht="33" customHeight="1" x14ac:dyDescent="0.2">
      <c r="A983" s="21">
        <f t="shared" si="29"/>
        <v>948</v>
      </c>
      <c r="B983" s="28" t="s">
        <v>574</v>
      </c>
      <c r="C983" s="22" t="s">
        <v>17</v>
      </c>
      <c r="D983" s="233">
        <v>2018.12</v>
      </c>
      <c r="E983" s="112" t="s">
        <v>85</v>
      </c>
      <c r="F983" s="31">
        <v>797</v>
      </c>
      <c r="G983" s="31">
        <v>1667</v>
      </c>
      <c r="H983" s="91" t="s">
        <v>1992</v>
      </c>
      <c r="I983" s="92" t="s">
        <v>35</v>
      </c>
      <c r="J983" s="27"/>
      <c r="K983" s="231"/>
    </row>
    <row r="984" spans="1:11" s="5" customFormat="1" ht="33" customHeight="1" x14ac:dyDescent="0.2">
      <c r="A984" s="21">
        <f t="shared" si="29"/>
        <v>949</v>
      </c>
      <c r="B984" s="28" t="s">
        <v>575</v>
      </c>
      <c r="C984" s="22" t="s">
        <v>17</v>
      </c>
      <c r="D984" s="233">
        <v>2018.12</v>
      </c>
      <c r="E984" s="112" t="s">
        <v>85</v>
      </c>
      <c r="F984" s="31">
        <v>522</v>
      </c>
      <c r="G984" s="31">
        <v>1037</v>
      </c>
      <c r="H984" s="149" t="s">
        <v>1992</v>
      </c>
      <c r="I984" s="92" t="s">
        <v>35</v>
      </c>
      <c r="J984" s="27"/>
      <c r="K984" s="231"/>
    </row>
    <row r="985" spans="1:11" s="5" customFormat="1" ht="33" customHeight="1" x14ac:dyDescent="0.2">
      <c r="A985" s="21">
        <f t="shared" si="29"/>
        <v>950</v>
      </c>
      <c r="B985" s="22" t="s">
        <v>590</v>
      </c>
      <c r="C985" s="47" t="s">
        <v>17</v>
      </c>
      <c r="D985" s="244">
        <v>2019.01</v>
      </c>
      <c r="E985" s="23" t="s">
        <v>510</v>
      </c>
      <c r="F985" s="142">
        <v>4768</v>
      </c>
      <c r="G985" s="142">
        <v>9491</v>
      </c>
      <c r="H985" s="143" t="s">
        <v>43</v>
      </c>
      <c r="I985" s="144" t="s">
        <v>35</v>
      </c>
      <c r="J985" s="46"/>
      <c r="K985" s="231"/>
    </row>
    <row r="986" spans="1:11" s="5" customFormat="1" ht="33" customHeight="1" x14ac:dyDescent="0.2">
      <c r="A986" s="21">
        <f t="shared" si="29"/>
        <v>951</v>
      </c>
      <c r="B986" s="28" t="s">
        <v>2113</v>
      </c>
      <c r="C986" s="23" t="s">
        <v>17</v>
      </c>
      <c r="D986" s="244">
        <v>2019.02</v>
      </c>
      <c r="E986" s="22" t="s">
        <v>601</v>
      </c>
      <c r="F986" s="119">
        <v>7077</v>
      </c>
      <c r="G986" s="119">
        <v>12558</v>
      </c>
      <c r="H986" s="120" t="s">
        <v>941</v>
      </c>
      <c r="I986" s="121" t="s">
        <v>35</v>
      </c>
      <c r="J986" s="27"/>
      <c r="K986" s="231"/>
    </row>
    <row r="987" spans="1:11" s="5" customFormat="1" ht="33" customHeight="1" x14ac:dyDescent="0.2">
      <c r="A987" s="21">
        <f t="shared" si="29"/>
        <v>952</v>
      </c>
      <c r="B987" s="22" t="s">
        <v>2114</v>
      </c>
      <c r="C987" s="47" t="s">
        <v>17</v>
      </c>
      <c r="D987" s="244">
        <v>2019.02</v>
      </c>
      <c r="E987" s="22" t="s">
        <v>2115</v>
      </c>
      <c r="F987" s="119">
        <v>290</v>
      </c>
      <c r="G987" s="119">
        <v>532</v>
      </c>
      <c r="H987" s="298" t="s">
        <v>1992</v>
      </c>
      <c r="I987" s="121" t="s">
        <v>35</v>
      </c>
      <c r="J987" s="27"/>
      <c r="K987" s="231"/>
    </row>
    <row r="988" spans="1:11" s="5" customFormat="1" ht="33" customHeight="1" x14ac:dyDescent="0.2">
      <c r="A988" s="21">
        <f t="shared" si="29"/>
        <v>953</v>
      </c>
      <c r="B988" s="22" t="s">
        <v>2116</v>
      </c>
      <c r="C988" s="47" t="s">
        <v>17</v>
      </c>
      <c r="D988" s="244">
        <v>2019.02</v>
      </c>
      <c r="E988" s="22" t="s">
        <v>603</v>
      </c>
      <c r="F988" s="119">
        <v>650</v>
      </c>
      <c r="G988" s="119">
        <v>1279</v>
      </c>
      <c r="H988" s="120" t="s">
        <v>941</v>
      </c>
      <c r="I988" s="121" t="s">
        <v>35</v>
      </c>
      <c r="J988" s="27"/>
      <c r="K988" s="231"/>
    </row>
    <row r="989" spans="1:11" s="5" customFormat="1" ht="33" customHeight="1" x14ac:dyDescent="0.2">
      <c r="A989" s="21">
        <f t="shared" si="29"/>
        <v>954</v>
      </c>
      <c r="B989" s="28" t="s">
        <v>2117</v>
      </c>
      <c r="C989" s="22" t="s">
        <v>17</v>
      </c>
      <c r="D989" s="233">
        <v>2019.03</v>
      </c>
      <c r="E989" s="111" t="s">
        <v>614</v>
      </c>
      <c r="F989" s="31">
        <v>10113</v>
      </c>
      <c r="G989" s="31">
        <v>19818</v>
      </c>
      <c r="H989" s="91" t="s">
        <v>2118</v>
      </c>
      <c r="I989" s="92" t="s">
        <v>35</v>
      </c>
      <c r="J989" s="27" t="s">
        <v>1048</v>
      </c>
      <c r="K989" s="231"/>
    </row>
    <row r="990" spans="1:11" s="5" customFormat="1" ht="33" customHeight="1" x14ac:dyDescent="0.2">
      <c r="A990" s="21">
        <f t="shared" si="29"/>
        <v>955</v>
      </c>
      <c r="B990" s="28" t="s">
        <v>2119</v>
      </c>
      <c r="C990" s="47" t="s">
        <v>17</v>
      </c>
      <c r="D990" s="233">
        <v>2019.03</v>
      </c>
      <c r="E990" s="111" t="s">
        <v>615</v>
      </c>
      <c r="F990" s="31">
        <v>16374</v>
      </c>
      <c r="G990" s="31">
        <v>36885</v>
      </c>
      <c r="H990" s="91" t="s">
        <v>42</v>
      </c>
      <c r="I990" s="92" t="s">
        <v>35</v>
      </c>
      <c r="J990" s="27"/>
      <c r="K990" s="231"/>
    </row>
    <row r="991" spans="1:11" s="5" customFormat="1" ht="33" customHeight="1" x14ac:dyDescent="0.2">
      <c r="A991" s="21">
        <f t="shared" si="29"/>
        <v>956</v>
      </c>
      <c r="B991" s="28" t="s">
        <v>2120</v>
      </c>
      <c r="C991" s="47" t="s">
        <v>17</v>
      </c>
      <c r="D991" s="233">
        <v>2019.04</v>
      </c>
      <c r="E991" s="111" t="s">
        <v>626</v>
      </c>
      <c r="F991" s="31">
        <v>1612</v>
      </c>
      <c r="G991" s="31">
        <v>3610</v>
      </c>
      <c r="H991" s="91" t="s">
        <v>43</v>
      </c>
      <c r="I991" s="92" t="s">
        <v>53</v>
      </c>
      <c r="J991" s="27" t="s">
        <v>1048</v>
      </c>
      <c r="K991" s="231"/>
    </row>
    <row r="992" spans="1:11" s="5" customFormat="1" ht="33" customHeight="1" x14ac:dyDescent="0.2">
      <c r="A992" s="21">
        <f t="shared" si="29"/>
        <v>957</v>
      </c>
      <c r="B992" s="28" t="s">
        <v>2121</v>
      </c>
      <c r="C992" s="47" t="s">
        <v>17</v>
      </c>
      <c r="D992" s="233">
        <v>2019.04</v>
      </c>
      <c r="E992" s="111" t="s">
        <v>630</v>
      </c>
      <c r="F992" s="31">
        <v>845</v>
      </c>
      <c r="G992" s="31">
        <v>1767</v>
      </c>
      <c r="H992" s="120" t="s">
        <v>858</v>
      </c>
      <c r="I992" s="92" t="s">
        <v>53</v>
      </c>
      <c r="J992" s="27"/>
      <c r="K992" s="231"/>
    </row>
    <row r="993" spans="1:11" s="5" customFormat="1" ht="33" customHeight="1" x14ac:dyDescent="0.2">
      <c r="A993" s="21">
        <f t="shared" si="29"/>
        <v>958</v>
      </c>
      <c r="B993" s="28" t="s">
        <v>2122</v>
      </c>
      <c r="C993" s="22" t="s">
        <v>17</v>
      </c>
      <c r="D993" s="233">
        <v>2019.06</v>
      </c>
      <c r="E993" s="111" t="s">
        <v>648</v>
      </c>
      <c r="F993" s="31">
        <v>4168</v>
      </c>
      <c r="G993" s="31">
        <v>9571</v>
      </c>
      <c r="H993" s="91" t="s">
        <v>621</v>
      </c>
      <c r="I993" s="92" t="s">
        <v>35</v>
      </c>
      <c r="J993" s="27" t="s">
        <v>2123</v>
      </c>
      <c r="K993" s="231"/>
    </row>
    <row r="994" spans="1:11" s="5" customFormat="1" ht="33" customHeight="1" x14ac:dyDescent="0.2">
      <c r="A994" s="21">
        <f t="shared" si="29"/>
        <v>959</v>
      </c>
      <c r="B994" s="28" t="s">
        <v>2124</v>
      </c>
      <c r="C994" s="22" t="s">
        <v>17</v>
      </c>
      <c r="D994" s="233">
        <v>2019.06</v>
      </c>
      <c r="E994" s="111" t="s">
        <v>647</v>
      </c>
      <c r="F994" s="31">
        <v>678</v>
      </c>
      <c r="G994" s="31">
        <v>1560</v>
      </c>
      <c r="H994" s="91" t="s">
        <v>621</v>
      </c>
      <c r="I994" s="92" t="s">
        <v>35</v>
      </c>
      <c r="J994" s="27"/>
      <c r="K994" s="231"/>
    </row>
    <row r="995" spans="1:11" s="5" customFormat="1" ht="33" customHeight="1" x14ac:dyDescent="0.2">
      <c r="A995" s="21">
        <f t="shared" si="29"/>
        <v>960</v>
      </c>
      <c r="B995" s="28" t="s">
        <v>2125</v>
      </c>
      <c r="C995" s="22" t="s">
        <v>17</v>
      </c>
      <c r="D995" s="233">
        <v>2019.07</v>
      </c>
      <c r="E995" s="111" t="s">
        <v>664</v>
      </c>
      <c r="F995" s="31">
        <v>14385</v>
      </c>
      <c r="G995" s="31">
        <v>24275</v>
      </c>
      <c r="H995" s="91" t="s">
        <v>621</v>
      </c>
      <c r="I995" s="92" t="s">
        <v>35</v>
      </c>
      <c r="J995" s="27" t="s">
        <v>2084</v>
      </c>
      <c r="K995" s="231"/>
    </row>
    <row r="996" spans="1:11" s="5" customFormat="1" ht="33" customHeight="1" x14ac:dyDescent="0.2">
      <c r="A996" s="21">
        <f t="shared" si="29"/>
        <v>961</v>
      </c>
      <c r="B996" s="28" t="s">
        <v>2126</v>
      </c>
      <c r="C996" s="22" t="s">
        <v>17</v>
      </c>
      <c r="D996" s="233">
        <v>2019.07</v>
      </c>
      <c r="E996" s="111" t="s">
        <v>663</v>
      </c>
      <c r="F996" s="31">
        <v>5124</v>
      </c>
      <c r="G996" s="31">
        <v>12226</v>
      </c>
      <c r="H996" s="91" t="s">
        <v>621</v>
      </c>
      <c r="I996" s="92" t="s">
        <v>35</v>
      </c>
      <c r="J996" s="27" t="s">
        <v>914</v>
      </c>
      <c r="K996" s="231"/>
    </row>
    <row r="997" spans="1:11" s="5" customFormat="1" ht="33" customHeight="1" x14ac:dyDescent="0.2">
      <c r="A997" s="21">
        <f t="shared" si="29"/>
        <v>962</v>
      </c>
      <c r="B997" s="28" t="s">
        <v>2127</v>
      </c>
      <c r="C997" s="47" t="s">
        <v>17</v>
      </c>
      <c r="D997" s="233">
        <v>2019.07</v>
      </c>
      <c r="E997" s="111" t="s">
        <v>624</v>
      </c>
      <c r="F997" s="31">
        <v>2782</v>
      </c>
      <c r="G997" s="31">
        <v>6788</v>
      </c>
      <c r="H997" s="91" t="s">
        <v>621</v>
      </c>
      <c r="I997" s="92" t="s">
        <v>35</v>
      </c>
      <c r="J997" s="27"/>
      <c r="K997" s="231"/>
    </row>
    <row r="998" spans="1:11" s="5" customFormat="1" ht="33" customHeight="1" x14ac:dyDescent="0.2">
      <c r="A998" s="21">
        <f t="shared" si="29"/>
        <v>963</v>
      </c>
      <c r="B998" s="28" t="s">
        <v>2128</v>
      </c>
      <c r="C998" s="22" t="s">
        <v>17</v>
      </c>
      <c r="D998" s="233">
        <v>2019.07</v>
      </c>
      <c r="E998" s="111" t="s">
        <v>661</v>
      </c>
      <c r="F998" s="31">
        <v>1034</v>
      </c>
      <c r="G998" s="31">
        <v>2053</v>
      </c>
      <c r="H998" s="149" t="s">
        <v>621</v>
      </c>
      <c r="I998" s="92" t="s">
        <v>35</v>
      </c>
      <c r="J998" s="27"/>
      <c r="K998" s="231"/>
    </row>
    <row r="999" spans="1:11" s="5" customFormat="1" ht="33" customHeight="1" x14ac:dyDescent="0.2">
      <c r="A999" s="21">
        <f t="shared" si="29"/>
        <v>964</v>
      </c>
      <c r="B999" s="28" t="s">
        <v>667</v>
      </c>
      <c r="C999" s="22" t="s">
        <v>17</v>
      </c>
      <c r="D999" s="233">
        <v>2019.07</v>
      </c>
      <c r="E999" s="111" t="s">
        <v>630</v>
      </c>
      <c r="F999" s="31">
        <v>373</v>
      </c>
      <c r="G999" s="31">
        <v>774</v>
      </c>
      <c r="H999" s="91" t="s">
        <v>43</v>
      </c>
      <c r="I999" s="92" t="s">
        <v>873</v>
      </c>
      <c r="J999" s="27"/>
      <c r="K999" s="231"/>
    </row>
    <row r="1000" spans="1:11" s="5" customFormat="1" ht="33" customHeight="1" x14ac:dyDescent="0.2">
      <c r="A1000" s="21">
        <f t="shared" si="29"/>
        <v>965</v>
      </c>
      <c r="B1000" s="28" t="s">
        <v>2129</v>
      </c>
      <c r="C1000" s="47" t="s">
        <v>17</v>
      </c>
      <c r="D1000" s="233">
        <v>2019.08</v>
      </c>
      <c r="E1000" s="111" t="s">
        <v>669</v>
      </c>
      <c r="F1000" s="31">
        <v>10173</v>
      </c>
      <c r="G1000" s="31">
        <v>18784</v>
      </c>
      <c r="H1000" s="91" t="s">
        <v>621</v>
      </c>
      <c r="I1000" s="92" t="s">
        <v>35</v>
      </c>
      <c r="J1000" s="27" t="s">
        <v>914</v>
      </c>
      <c r="K1000" s="231"/>
    </row>
    <row r="1001" spans="1:11" s="5" customFormat="1" ht="33" customHeight="1" x14ac:dyDescent="0.2">
      <c r="A1001" s="21">
        <f t="shared" si="29"/>
        <v>966</v>
      </c>
      <c r="B1001" s="28" t="s">
        <v>2130</v>
      </c>
      <c r="C1001" s="89" t="s">
        <v>17</v>
      </c>
      <c r="D1001" s="233">
        <v>2019.08</v>
      </c>
      <c r="E1001" s="111" t="s">
        <v>646</v>
      </c>
      <c r="F1001" s="31">
        <v>10516</v>
      </c>
      <c r="G1001" s="31">
        <v>23339</v>
      </c>
      <c r="H1001" s="91" t="s">
        <v>621</v>
      </c>
      <c r="I1001" s="92" t="s">
        <v>35</v>
      </c>
      <c r="J1001" s="154"/>
      <c r="K1001" s="231"/>
    </row>
    <row r="1002" spans="1:11" s="5" customFormat="1" ht="33" customHeight="1" x14ac:dyDescent="0.2">
      <c r="A1002" s="21">
        <f t="shared" ref="A1002:A1042" si="30">ROW()-35</f>
        <v>967</v>
      </c>
      <c r="B1002" s="28" t="s">
        <v>2131</v>
      </c>
      <c r="C1002" s="89" t="s">
        <v>17</v>
      </c>
      <c r="D1002" s="233">
        <v>2019.08</v>
      </c>
      <c r="E1002" s="111" t="s">
        <v>673</v>
      </c>
      <c r="F1002" s="31">
        <v>3951</v>
      </c>
      <c r="G1002" s="31">
        <v>7604</v>
      </c>
      <c r="H1002" s="149" t="s">
        <v>621</v>
      </c>
      <c r="I1002" s="92" t="s">
        <v>35</v>
      </c>
      <c r="J1002" s="27" t="s">
        <v>1048</v>
      </c>
      <c r="K1002" s="231"/>
    </row>
    <row r="1003" spans="1:11" s="11" customFormat="1" ht="33" customHeight="1" x14ac:dyDescent="0.2">
      <c r="A1003" s="21">
        <f t="shared" si="30"/>
        <v>968</v>
      </c>
      <c r="B1003" s="28" t="s">
        <v>2132</v>
      </c>
      <c r="C1003" s="89" t="s">
        <v>17</v>
      </c>
      <c r="D1003" s="233">
        <v>2019.08</v>
      </c>
      <c r="E1003" s="111" t="s">
        <v>674</v>
      </c>
      <c r="F1003" s="31">
        <v>2775</v>
      </c>
      <c r="G1003" s="31">
        <v>6369</v>
      </c>
      <c r="H1003" s="120" t="s">
        <v>1182</v>
      </c>
      <c r="I1003" s="92" t="s">
        <v>35</v>
      </c>
      <c r="J1003" s="154"/>
      <c r="K1003" s="299"/>
    </row>
    <row r="1004" spans="1:11" s="5" customFormat="1" ht="33" customHeight="1" x14ac:dyDescent="0.2">
      <c r="A1004" s="21">
        <f t="shared" si="30"/>
        <v>969</v>
      </c>
      <c r="B1004" s="28" t="s">
        <v>2133</v>
      </c>
      <c r="C1004" s="22" t="s">
        <v>17</v>
      </c>
      <c r="D1004" s="233">
        <v>2019.09</v>
      </c>
      <c r="E1004" s="111" t="s">
        <v>681</v>
      </c>
      <c r="F1004" s="31">
        <v>3162</v>
      </c>
      <c r="G1004" s="31">
        <v>7707</v>
      </c>
      <c r="H1004" s="91" t="s">
        <v>43</v>
      </c>
      <c r="I1004" s="92" t="s">
        <v>53</v>
      </c>
      <c r="J1004" s="27"/>
      <c r="K1004" s="231"/>
    </row>
    <row r="1005" spans="1:11" s="5" customFormat="1" ht="33" customHeight="1" x14ac:dyDescent="0.2">
      <c r="A1005" s="21">
        <f t="shared" si="30"/>
        <v>970</v>
      </c>
      <c r="B1005" s="28" t="s">
        <v>2134</v>
      </c>
      <c r="C1005" s="47" t="s">
        <v>17</v>
      </c>
      <c r="D1005" s="233">
        <v>2019.09</v>
      </c>
      <c r="E1005" s="111" t="s">
        <v>690</v>
      </c>
      <c r="F1005" s="31">
        <v>617</v>
      </c>
      <c r="G1005" s="31">
        <v>1608</v>
      </c>
      <c r="H1005" s="91" t="s">
        <v>43</v>
      </c>
      <c r="I1005" s="92" t="s">
        <v>53</v>
      </c>
      <c r="J1005" s="27"/>
      <c r="K1005" s="231"/>
    </row>
    <row r="1006" spans="1:11" s="5" customFormat="1" ht="33" customHeight="1" x14ac:dyDescent="0.2">
      <c r="A1006" s="21">
        <f t="shared" si="30"/>
        <v>971</v>
      </c>
      <c r="B1006" s="28" t="s">
        <v>2135</v>
      </c>
      <c r="C1006" s="22" t="s">
        <v>17</v>
      </c>
      <c r="D1006" s="233" t="s">
        <v>1042</v>
      </c>
      <c r="E1006" s="111" t="s">
        <v>624</v>
      </c>
      <c r="F1006" s="31">
        <v>841</v>
      </c>
      <c r="G1006" s="31">
        <v>2183</v>
      </c>
      <c r="H1006" s="91" t="s">
        <v>43</v>
      </c>
      <c r="I1006" s="92" t="s">
        <v>53</v>
      </c>
      <c r="J1006" s="27"/>
      <c r="K1006" s="231"/>
    </row>
    <row r="1007" spans="1:11" s="5" customFormat="1" ht="33" customHeight="1" x14ac:dyDescent="0.2">
      <c r="A1007" s="21">
        <f t="shared" si="30"/>
        <v>972</v>
      </c>
      <c r="B1007" s="28" t="s">
        <v>2136</v>
      </c>
      <c r="C1007" s="22" t="s">
        <v>17</v>
      </c>
      <c r="D1007" s="233" t="s">
        <v>1042</v>
      </c>
      <c r="E1007" s="111" t="s">
        <v>698</v>
      </c>
      <c r="F1007" s="31">
        <v>188</v>
      </c>
      <c r="G1007" s="31">
        <v>413</v>
      </c>
      <c r="H1007" s="91" t="s">
        <v>43</v>
      </c>
      <c r="I1007" s="92" t="s">
        <v>53</v>
      </c>
      <c r="J1007" s="27" t="s">
        <v>2084</v>
      </c>
      <c r="K1007" s="231"/>
    </row>
    <row r="1008" spans="1:11" s="5" customFormat="1" ht="33" customHeight="1" x14ac:dyDescent="0.2">
      <c r="A1008" s="21">
        <f t="shared" si="30"/>
        <v>973</v>
      </c>
      <c r="B1008" s="28" t="s">
        <v>2137</v>
      </c>
      <c r="C1008" s="89" t="s">
        <v>17</v>
      </c>
      <c r="D1008" s="233">
        <v>2019.11</v>
      </c>
      <c r="E1008" s="111" t="s">
        <v>627</v>
      </c>
      <c r="F1008" s="31">
        <v>807</v>
      </c>
      <c r="G1008" s="31">
        <v>1613</v>
      </c>
      <c r="H1008" s="91" t="s">
        <v>43</v>
      </c>
      <c r="I1008" s="92" t="s">
        <v>53</v>
      </c>
      <c r="J1008" s="27" t="s">
        <v>2138</v>
      </c>
      <c r="K1008" s="231"/>
    </row>
    <row r="1009" spans="1:11" s="5" customFormat="1" ht="33" customHeight="1" x14ac:dyDescent="0.2">
      <c r="A1009" s="21">
        <f t="shared" si="30"/>
        <v>974</v>
      </c>
      <c r="B1009" s="28" t="s">
        <v>2139</v>
      </c>
      <c r="C1009" s="22" t="s">
        <v>17</v>
      </c>
      <c r="D1009" s="233">
        <v>2019.11</v>
      </c>
      <c r="E1009" s="111" t="s">
        <v>703</v>
      </c>
      <c r="F1009" s="31">
        <v>1149</v>
      </c>
      <c r="G1009" s="31">
        <v>2365</v>
      </c>
      <c r="H1009" s="91" t="s">
        <v>43</v>
      </c>
      <c r="I1009" s="92" t="s">
        <v>53</v>
      </c>
      <c r="J1009" s="27"/>
      <c r="K1009" s="231"/>
    </row>
    <row r="1010" spans="1:11" s="5" customFormat="1" ht="33" customHeight="1" x14ac:dyDescent="0.2">
      <c r="A1010" s="21">
        <f t="shared" si="30"/>
        <v>975</v>
      </c>
      <c r="B1010" s="28" t="s">
        <v>2140</v>
      </c>
      <c r="C1010" s="22" t="s">
        <v>17</v>
      </c>
      <c r="D1010" s="233">
        <v>2019.12</v>
      </c>
      <c r="E1010" s="111" t="s">
        <v>714</v>
      </c>
      <c r="F1010" s="31">
        <v>693</v>
      </c>
      <c r="G1010" s="31">
        <v>1568</v>
      </c>
      <c r="H1010" s="149" t="s">
        <v>43</v>
      </c>
      <c r="I1010" s="92" t="s">
        <v>53</v>
      </c>
      <c r="J1010" s="27" t="s">
        <v>2015</v>
      </c>
      <c r="K1010" s="231"/>
    </row>
    <row r="1011" spans="1:11" s="5" customFormat="1" ht="33" customHeight="1" x14ac:dyDescent="0.2">
      <c r="A1011" s="21">
        <f t="shared" si="30"/>
        <v>976</v>
      </c>
      <c r="B1011" s="28" t="s">
        <v>2141</v>
      </c>
      <c r="C1011" s="47" t="s">
        <v>17</v>
      </c>
      <c r="D1011" s="233">
        <v>2020.03</v>
      </c>
      <c r="E1011" s="111" t="s">
        <v>624</v>
      </c>
      <c r="F1011" s="31">
        <v>3411</v>
      </c>
      <c r="G1011" s="31">
        <v>7848</v>
      </c>
      <c r="H1011" s="91" t="s">
        <v>43</v>
      </c>
      <c r="I1011" s="92" t="s">
        <v>53</v>
      </c>
      <c r="J1011" s="27" t="s">
        <v>1599</v>
      </c>
      <c r="K1011" s="231"/>
    </row>
    <row r="1012" spans="1:11" s="5" customFormat="1" ht="33" customHeight="1" x14ac:dyDescent="0.2">
      <c r="A1012" s="21">
        <f t="shared" si="30"/>
        <v>977</v>
      </c>
      <c r="B1012" s="28" t="s">
        <v>2142</v>
      </c>
      <c r="C1012" s="22" t="s">
        <v>17</v>
      </c>
      <c r="D1012" s="233">
        <v>2020.03</v>
      </c>
      <c r="E1012" s="111" t="s">
        <v>740</v>
      </c>
      <c r="F1012" s="31">
        <v>6097</v>
      </c>
      <c r="G1012" s="31">
        <v>10460</v>
      </c>
      <c r="H1012" s="91" t="s">
        <v>43</v>
      </c>
      <c r="I1012" s="92" t="s">
        <v>53</v>
      </c>
      <c r="J1012" s="27" t="s">
        <v>2084</v>
      </c>
      <c r="K1012" s="231"/>
    </row>
    <row r="1013" spans="1:11" s="5" customFormat="1" ht="33" customHeight="1" x14ac:dyDescent="0.2">
      <c r="A1013" s="21">
        <f t="shared" si="30"/>
        <v>978</v>
      </c>
      <c r="B1013" s="28" t="s">
        <v>2143</v>
      </c>
      <c r="C1013" s="89" t="s">
        <v>745</v>
      </c>
      <c r="D1013" s="233">
        <v>2020.04</v>
      </c>
      <c r="E1013" s="111" t="s">
        <v>719</v>
      </c>
      <c r="F1013" s="31">
        <v>3524</v>
      </c>
      <c r="G1013" s="31">
        <v>6172</v>
      </c>
      <c r="H1013" s="91" t="s">
        <v>43</v>
      </c>
      <c r="I1013" s="92" t="s">
        <v>53</v>
      </c>
      <c r="J1013" s="27" t="s">
        <v>1599</v>
      </c>
      <c r="K1013" s="231"/>
    </row>
    <row r="1014" spans="1:11" s="5" customFormat="1" ht="33" customHeight="1" x14ac:dyDescent="0.2">
      <c r="A1014" s="21">
        <f t="shared" si="30"/>
        <v>979</v>
      </c>
      <c r="B1014" s="28" t="s">
        <v>746</v>
      </c>
      <c r="C1014" s="89" t="s">
        <v>745</v>
      </c>
      <c r="D1014" s="233">
        <v>2020.04</v>
      </c>
      <c r="E1014" s="111" t="s">
        <v>747</v>
      </c>
      <c r="F1014" s="31">
        <v>1281</v>
      </c>
      <c r="G1014" s="31">
        <v>2668</v>
      </c>
      <c r="H1014" s="149" t="s">
        <v>43</v>
      </c>
      <c r="I1014" s="92" t="s">
        <v>53</v>
      </c>
      <c r="J1014" s="27" t="s">
        <v>2084</v>
      </c>
      <c r="K1014" s="231"/>
    </row>
    <row r="1015" spans="1:11" s="5" customFormat="1" ht="33" customHeight="1" x14ac:dyDescent="0.2">
      <c r="A1015" s="21">
        <f t="shared" si="30"/>
        <v>980</v>
      </c>
      <c r="B1015" s="28" t="s">
        <v>2035</v>
      </c>
      <c r="C1015" s="89" t="s">
        <v>745</v>
      </c>
      <c r="D1015" s="233">
        <v>2020.04</v>
      </c>
      <c r="E1015" s="111" t="s">
        <v>748</v>
      </c>
      <c r="F1015" s="31">
        <v>1888</v>
      </c>
      <c r="G1015" s="31">
        <v>4253</v>
      </c>
      <c r="H1015" s="149" t="s">
        <v>43</v>
      </c>
      <c r="I1015" s="92" t="s">
        <v>53</v>
      </c>
      <c r="J1015" s="27"/>
      <c r="K1015" s="231"/>
    </row>
    <row r="1016" spans="1:11" s="5" customFormat="1" ht="33" customHeight="1" x14ac:dyDescent="0.2">
      <c r="A1016" s="21">
        <f t="shared" si="30"/>
        <v>981</v>
      </c>
      <c r="B1016" s="28" t="s">
        <v>749</v>
      </c>
      <c r="C1016" s="89" t="s">
        <v>745</v>
      </c>
      <c r="D1016" s="233">
        <v>2020.04</v>
      </c>
      <c r="E1016" s="111" t="s">
        <v>624</v>
      </c>
      <c r="F1016" s="31">
        <v>5561</v>
      </c>
      <c r="G1016" s="31">
        <v>10503</v>
      </c>
      <c r="H1016" s="149" t="s">
        <v>2003</v>
      </c>
      <c r="I1016" s="92" t="s">
        <v>53</v>
      </c>
      <c r="J1016" s="27"/>
      <c r="K1016" s="231"/>
    </row>
    <row r="1017" spans="1:11" ht="33" customHeight="1" x14ac:dyDescent="0.2">
      <c r="A1017" s="21">
        <f t="shared" si="30"/>
        <v>982</v>
      </c>
      <c r="B1017" s="54" t="s">
        <v>2144</v>
      </c>
      <c r="C1017" s="95" t="s">
        <v>745</v>
      </c>
      <c r="D1017" s="224">
        <v>2020.04</v>
      </c>
      <c r="E1017" s="96" t="s">
        <v>624</v>
      </c>
      <c r="F1017" s="56">
        <v>4352</v>
      </c>
      <c r="G1017" s="56">
        <v>12899</v>
      </c>
      <c r="H1017" s="98" t="s">
        <v>43</v>
      </c>
      <c r="I1017" s="94" t="s">
        <v>53</v>
      </c>
    </row>
    <row r="1018" spans="1:11" ht="33" customHeight="1" x14ac:dyDescent="0.2">
      <c r="A1018" s="21">
        <f t="shared" si="30"/>
        <v>983</v>
      </c>
      <c r="B1018" s="54" t="s">
        <v>2145</v>
      </c>
      <c r="C1018" s="89" t="s">
        <v>17</v>
      </c>
      <c r="D1018" s="224">
        <v>2020.05</v>
      </c>
      <c r="E1018" s="96" t="s">
        <v>2146</v>
      </c>
      <c r="F1018" s="56">
        <v>1303</v>
      </c>
      <c r="G1018" s="56">
        <v>3326</v>
      </c>
      <c r="H1018" s="98" t="s">
        <v>2003</v>
      </c>
      <c r="I1018" s="94" t="s">
        <v>53</v>
      </c>
      <c r="J1018" s="27" t="s">
        <v>914</v>
      </c>
    </row>
    <row r="1019" spans="1:11" ht="33" customHeight="1" x14ac:dyDescent="0.2">
      <c r="A1019" s="21">
        <f t="shared" si="30"/>
        <v>984</v>
      </c>
      <c r="B1019" s="54" t="s">
        <v>766</v>
      </c>
      <c r="C1019" s="89" t="s">
        <v>17</v>
      </c>
      <c r="D1019" s="224">
        <v>2020.05</v>
      </c>
      <c r="E1019" s="96" t="s">
        <v>767</v>
      </c>
      <c r="F1019" s="56">
        <v>6631</v>
      </c>
      <c r="G1019" s="56">
        <v>12993</v>
      </c>
      <c r="H1019" s="98" t="s">
        <v>2003</v>
      </c>
      <c r="I1019" s="94" t="s">
        <v>53</v>
      </c>
      <c r="J1019" s="27" t="s">
        <v>2084</v>
      </c>
    </row>
    <row r="1020" spans="1:11" ht="33" customHeight="1" x14ac:dyDescent="0.2">
      <c r="A1020" s="21">
        <f t="shared" si="30"/>
        <v>985</v>
      </c>
      <c r="B1020" s="73" t="s">
        <v>768</v>
      </c>
      <c r="C1020" s="95" t="s">
        <v>745</v>
      </c>
      <c r="D1020" s="300">
        <v>2020.05</v>
      </c>
      <c r="E1020" s="102" t="s">
        <v>2147</v>
      </c>
      <c r="F1020" s="74">
        <v>2415</v>
      </c>
      <c r="G1020" s="74">
        <v>4783</v>
      </c>
      <c r="H1020" s="262" t="s">
        <v>43</v>
      </c>
      <c r="I1020" s="166" t="s">
        <v>53</v>
      </c>
    </row>
    <row r="1021" spans="1:11" ht="33" customHeight="1" x14ac:dyDescent="0.2">
      <c r="A1021" s="21">
        <f t="shared" si="30"/>
        <v>986</v>
      </c>
      <c r="B1021" s="47" t="s">
        <v>2148</v>
      </c>
      <c r="C1021" s="47" t="s">
        <v>745</v>
      </c>
      <c r="D1021" s="223">
        <v>2020.06</v>
      </c>
      <c r="E1021" s="48" t="s">
        <v>681</v>
      </c>
      <c r="F1021" s="49">
        <v>1368</v>
      </c>
      <c r="G1021" s="49">
        <v>1814</v>
      </c>
      <c r="H1021" s="50" t="s">
        <v>43</v>
      </c>
      <c r="I1021" s="51" t="s">
        <v>53</v>
      </c>
    </row>
    <row r="1022" spans="1:11" ht="33" customHeight="1" x14ac:dyDescent="0.2">
      <c r="A1022" s="21">
        <f t="shared" si="30"/>
        <v>987</v>
      </c>
      <c r="B1022" s="47" t="s">
        <v>771</v>
      </c>
      <c r="C1022" s="22" t="s">
        <v>745</v>
      </c>
      <c r="D1022" s="223">
        <v>2020.06</v>
      </c>
      <c r="E1022" s="48" t="s">
        <v>705</v>
      </c>
      <c r="F1022" s="49">
        <v>1470</v>
      </c>
      <c r="G1022" s="49">
        <v>3227</v>
      </c>
      <c r="H1022" s="50" t="s">
        <v>43</v>
      </c>
      <c r="I1022" s="51" t="s">
        <v>53</v>
      </c>
      <c r="J1022" s="27" t="s">
        <v>1052</v>
      </c>
    </row>
    <row r="1023" spans="1:11" ht="33" customHeight="1" x14ac:dyDescent="0.2">
      <c r="A1023" s="21">
        <f t="shared" si="30"/>
        <v>988</v>
      </c>
      <c r="B1023" s="47" t="s">
        <v>2149</v>
      </c>
      <c r="C1023" s="22" t="s">
        <v>745</v>
      </c>
      <c r="D1023" s="223">
        <v>2020.06</v>
      </c>
      <c r="E1023" s="48" t="s">
        <v>772</v>
      </c>
      <c r="F1023" s="49">
        <v>1636</v>
      </c>
      <c r="G1023" s="49">
        <v>2613</v>
      </c>
      <c r="H1023" s="50" t="s">
        <v>43</v>
      </c>
      <c r="I1023" s="51" t="s">
        <v>53</v>
      </c>
    </row>
    <row r="1024" spans="1:11" ht="33" customHeight="1" x14ac:dyDescent="0.2">
      <c r="A1024" s="21">
        <f t="shared" si="30"/>
        <v>989</v>
      </c>
      <c r="B1024" s="47" t="s">
        <v>2150</v>
      </c>
      <c r="C1024" s="47" t="s">
        <v>745</v>
      </c>
      <c r="D1024" s="223">
        <v>2020.06</v>
      </c>
      <c r="E1024" s="48" t="s">
        <v>717</v>
      </c>
      <c r="F1024" s="49">
        <v>976</v>
      </c>
      <c r="G1024" s="49">
        <v>1528</v>
      </c>
      <c r="H1024" s="50" t="s">
        <v>43</v>
      </c>
      <c r="I1024" s="51" t="s">
        <v>53</v>
      </c>
      <c r="J1024" s="27" t="s">
        <v>2084</v>
      </c>
    </row>
    <row r="1025" spans="1:10" ht="33" customHeight="1" x14ac:dyDescent="0.2">
      <c r="A1025" s="21">
        <f t="shared" si="30"/>
        <v>990</v>
      </c>
      <c r="B1025" s="47" t="s">
        <v>2151</v>
      </c>
      <c r="C1025" s="47" t="s">
        <v>745</v>
      </c>
      <c r="D1025" s="223">
        <v>2020.06</v>
      </c>
      <c r="E1025" s="48" t="s">
        <v>773</v>
      </c>
      <c r="F1025" s="49">
        <v>1211</v>
      </c>
      <c r="G1025" s="49">
        <v>2617</v>
      </c>
      <c r="H1025" s="50" t="s">
        <v>43</v>
      </c>
      <c r="I1025" s="51" t="s">
        <v>53</v>
      </c>
    </row>
    <row r="1026" spans="1:10" ht="33" customHeight="1" x14ac:dyDescent="0.2">
      <c r="A1026" s="21">
        <f t="shared" si="30"/>
        <v>991</v>
      </c>
      <c r="B1026" s="47" t="s">
        <v>2152</v>
      </c>
      <c r="C1026" s="22" t="s">
        <v>17</v>
      </c>
      <c r="D1026" s="223">
        <v>2020.07</v>
      </c>
      <c r="E1026" s="48" t="s">
        <v>783</v>
      </c>
      <c r="F1026" s="49">
        <v>6298</v>
      </c>
      <c r="G1026" s="49">
        <v>3060</v>
      </c>
      <c r="H1026" s="50" t="s">
        <v>43</v>
      </c>
      <c r="I1026" s="51" t="s">
        <v>53</v>
      </c>
    </row>
    <row r="1027" spans="1:10" ht="33" customHeight="1" x14ac:dyDescent="0.2">
      <c r="A1027" s="21">
        <f t="shared" si="30"/>
        <v>992</v>
      </c>
      <c r="B1027" s="47" t="s">
        <v>2153</v>
      </c>
      <c r="C1027" s="22" t="s">
        <v>745</v>
      </c>
      <c r="D1027" s="223">
        <v>2020.07</v>
      </c>
      <c r="E1027" s="48" t="s">
        <v>782</v>
      </c>
      <c r="F1027" s="49">
        <v>552</v>
      </c>
      <c r="G1027" s="49">
        <v>1092</v>
      </c>
      <c r="H1027" s="98" t="s">
        <v>2003</v>
      </c>
      <c r="I1027" s="51" t="s">
        <v>53</v>
      </c>
    </row>
    <row r="1028" spans="1:10" ht="33" customHeight="1" x14ac:dyDescent="0.2">
      <c r="A1028" s="21">
        <f t="shared" si="30"/>
        <v>993</v>
      </c>
      <c r="B1028" s="54" t="s">
        <v>2154</v>
      </c>
      <c r="C1028" s="54" t="s">
        <v>745</v>
      </c>
      <c r="D1028" s="224">
        <v>2020.08</v>
      </c>
      <c r="E1028" s="55" t="s">
        <v>795</v>
      </c>
      <c r="F1028" s="56">
        <v>1688</v>
      </c>
      <c r="G1028" s="56">
        <v>2677</v>
      </c>
      <c r="H1028" s="57" t="s">
        <v>43</v>
      </c>
      <c r="I1028" s="58" t="s">
        <v>53</v>
      </c>
      <c r="J1028" s="46" t="s">
        <v>2084</v>
      </c>
    </row>
    <row r="1029" spans="1:10" ht="33" customHeight="1" x14ac:dyDescent="0.2">
      <c r="A1029" s="21">
        <f t="shared" si="30"/>
        <v>994</v>
      </c>
      <c r="B1029" s="54" t="s">
        <v>2155</v>
      </c>
      <c r="C1029" s="54" t="s">
        <v>745</v>
      </c>
      <c r="D1029" s="224">
        <v>2020.08</v>
      </c>
      <c r="E1029" s="55" t="s">
        <v>796</v>
      </c>
      <c r="F1029" s="56">
        <v>5481</v>
      </c>
      <c r="G1029" s="56">
        <v>13317</v>
      </c>
      <c r="H1029" s="98" t="s">
        <v>2156</v>
      </c>
      <c r="I1029" s="58" t="s">
        <v>53</v>
      </c>
      <c r="J1029" s="46"/>
    </row>
    <row r="1030" spans="1:10" ht="33" customHeight="1" x14ac:dyDescent="0.2">
      <c r="A1030" s="21">
        <f t="shared" si="30"/>
        <v>995</v>
      </c>
      <c r="B1030" s="54" t="s">
        <v>2157</v>
      </c>
      <c r="C1030" s="28" t="s">
        <v>745</v>
      </c>
      <c r="D1030" s="224">
        <v>2020.08</v>
      </c>
      <c r="E1030" s="55" t="s">
        <v>797</v>
      </c>
      <c r="F1030" s="56">
        <v>782</v>
      </c>
      <c r="G1030" s="56">
        <v>1467</v>
      </c>
      <c r="H1030" s="98" t="s">
        <v>2156</v>
      </c>
      <c r="I1030" s="58" t="s">
        <v>53</v>
      </c>
      <c r="J1030" s="46"/>
    </row>
    <row r="1031" spans="1:10" ht="33" customHeight="1" x14ac:dyDescent="0.2">
      <c r="A1031" s="21">
        <f t="shared" si="30"/>
        <v>996</v>
      </c>
      <c r="B1031" s="47" t="s">
        <v>805</v>
      </c>
      <c r="C1031" s="47" t="s">
        <v>745</v>
      </c>
      <c r="D1031" s="223">
        <v>2020.09</v>
      </c>
      <c r="E1031" s="48" t="s">
        <v>229</v>
      </c>
      <c r="F1031" s="49">
        <v>816</v>
      </c>
      <c r="G1031" s="49">
        <v>1846</v>
      </c>
      <c r="H1031" s="98" t="s">
        <v>54</v>
      </c>
      <c r="I1031" s="51" t="s">
        <v>53</v>
      </c>
      <c r="J1031" s="27" t="s">
        <v>803</v>
      </c>
    </row>
    <row r="1032" spans="1:10" ht="33" customHeight="1" x14ac:dyDescent="0.2">
      <c r="A1032" s="21">
        <f t="shared" si="30"/>
        <v>997</v>
      </c>
      <c r="B1032" s="216" t="s">
        <v>2158</v>
      </c>
      <c r="C1032" s="22" t="s">
        <v>745</v>
      </c>
      <c r="D1032" s="301" t="s">
        <v>822</v>
      </c>
      <c r="E1032" s="302" t="s">
        <v>2159</v>
      </c>
      <c r="F1032" s="137">
        <v>5347</v>
      </c>
      <c r="G1032" s="137">
        <v>10858</v>
      </c>
      <c r="H1032" s="50" t="s">
        <v>43</v>
      </c>
      <c r="I1032" s="138" t="s">
        <v>53</v>
      </c>
      <c r="J1032" s="27" t="s">
        <v>803</v>
      </c>
    </row>
    <row r="1033" spans="1:10" ht="33" customHeight="1" x14ac:dyDescent="0.2">
      <c r="A1033" s="21">
        <f t="shared" si="30"/>
        <v>998</v>
      </c>
      <c r="B1033" s="47" t="s">
        <v>2160</v>
      </c>
      <c r="C1033" s="47" t="s">
        <v>17</v>
      </c>
      <c r="D1033" s="223">
        <v>2020.11</v>
      </c>
      <c r="E1033" s="48" t="s">
        <v>2161</v>
      </c>
      <c r="F1033" s="49">
        <v>2814</v>
      </c>
      <c r="G1033" s="49">
        <v>5468</v>
      </c>
      <c r="H1033" s="50" t="s">
        <v>721</v>
      </c>
      <c r="I1033" s="51" t="s">
        <v>53</v>
      </c>
      <c r="J1033" s="27" t="s">
        <v>803</v>
      </c>
    </row>
    <row r="1034" spans="1:10" ht="33" customHeight="1" x14ac:dyDescent="0.2">
      <c r="A1034" s="21">
        <f t="shared" si="30"/>
        <v>999</v>
      </c>
      <c r="B1034" s="47" t="s">
        <v>2162</v>
      </c>
      <c r="C1034" s="47" t="s">
        <v>745</v>
      </c>
      <c r="D1034" s="223">
        <v>2020.11</v>
      </c>
      <c r="E1034" s="48" t="s">
        <v>2163</v>
      </c>
      <c r="F1034" s="49">
        <v>256</v>
      </c>
      <c r="G1034" s="49">
        <v>572</v>
      </c>
      <c r="H1034" s="50" t="s">
        <v>43</v>
      </c>
      <c r="I1034" s="51" t="s">
        <v>53</v>
      </c>
    </row>
    <row r="1035" spans="1:10" ht="33" customHeight="1" x14ac:dyDescent="0.2">
      <c r="A1035" s="21">
        <f t="shared" si="30"/>
        <v>1000</v>
      </c>
      <c r="B1035" s="47" t="s">
        <v>2164</v>
      </c>
      <c r="C1035" s="47" t="s">
        <v>745</v>
      </c>
      <c r="D1035" s="223">
        <v>2020.11</v>
      </c>
      <c r="E1035" s="302" t="s">
        <v>2165</v>
      </c>
      <c r="F1035" s="49">
        <v>2066</v>
      </c>
      <c r="G1035" s="49">
        <v>4394</v>
      </c>
      <c r="H1035" s="50" t="s">
        <v>721</v>
      </c>
      <c r="I1035" s="51" t="s">
        <v>53</v>
      </c>
      <c r="J1035" s="27" t="s">
        <v>804</v>
      </c>
    </row>
    <row r="1036" spans="1:10" ht="33" customHeight="1" x14ac:dyDescent="0.2">
      <c r="A1036" s="21">
        <f t="shared" si="30"/>
        <v>1001</v>
      </c>
      <c r="B1036" s="129" t="s">
        <v>2166</v>
      </c>
      <c r="C1036" s="129" t="s">
        <v>745</v>
      </c>
      <c r="D1036" s="220">
        <v>2020.11</v>
      </c>
      <c r="E1036" s="48" t="s">
        <v>2167</v>
      </c>
      <c r="F1036" s="132">
        <v>2061</v>
      </c>
      <c r="G1036" s="132">
        <v>5051</v>
      </c>
      <c r="H1036" s="133" t="s">
        <v>721</v>
      </c>
      <c r="I1036" s="134" t="s">
        <v>53</v>
      </c>
      <c r="J1036" s="27" t="s">
        <v>802</v>
      </c>
    </row>
    <row r="1037" spans="1:10" ht="33" customHeight="1" x14ac:dyDescent="0.2">
      <c r="A1037" s="21">
        <f t="shared" si="30"/>
        <v>1002</v>
      </c>
      <c r="B1037" s="47" t="s">
        <v>2168</v>
      </c>
      <c r="C1037" s="47" t="s">
        <v>745</v>
      </c>
      <c r="D1037" s="223">
        <v>2020.11</v>
      </c>
      <c r="E1037" s="48" t="s">
        <v>181</v>
      </c>
      <c r="F1037" s="49">
        <v>1412</v>
      </c>
      <c r="G1037" s="49">
        <v>2642</v>
      </c>
      <c r="H1037" s="50" t="s">
        <v>43</v>
      </c>
      <c r="I1037" s="51" t="s">
        <v>53</v>
      </c>
    </row>
    <row r="1038" spans="1:10" ht="33" customHeight="1" x14ac:dyDescent="0.2">
      <c r="A1038" s="21">
        <f t="shared" si="30"/>
        <v>1003</v>
      </c>
      <c r="B1038" s="47" t="s">
        <v>2721</v>
      </c>
      <c r="C1038" s="47" t="s">
        <v>745</v>
      </c>
      <c r="D1038" s="223">
        <v>2020.12</v>
      </c>
      <c r="E1038" s="48" t="s">
        <v>2722</v>
      </c>
      <c r="F1038" s="49">
        <v>1052</v>
      </c>
      <c r="G1038" s="49">
        <v>2168</v>
      </c>
      <c r="H1038" s="50" t="s">
        <v>721</v>
      </c>
      <c r="I1038" s="156" t="s">
        <v>53</v>
      </c>
    </row>
    <row r="1039" spans="1:10" ht="33" customHeight="1" x14ac:dyDescent="0.2">
      <c r="A1039" s="21">
        <f t="shared" si="30"/>
        <v>1004</v>
      </c>
      <c r="B1039" s="47" t="s">
        <v>2723</v>
      </c>
      <c r="C1039" s="47" t="s">
        <v>745</v>
      </c>
      <c r="D1039" s="223">
        <v>2020.12</v>
      </c>
      <c r="E1039" s="48" t="s">
        <v>344</v>
      </c>
      <c r="F1039" s="49">
        <v>7633</v>
      </c>
      <c r="G1039" s="49">
        <v>15823</v>
      </c>
      <c r="H1039" s="50" t="s">
        <v>721</v>
      </c>
      <c r="I1039" s="156" t="s">
        <v>53</v>
      </c>
    </row>
    <row r="1040" spans="1:10" ht="33" customHeight="1" x14ac:dyDescent="0.2">
      <c r="A1040" s="21">
        <f t="shared" si="30"/>
        <v>1005</v>
      </c>
      <c r="B1040" s="47" t="s">
        <v>2724</v>
      </c>
      <c r="C1040" s="47" t="s">
        <v>745</v>
      </c>
      <c r="D1040" s="223">
        <v>2020.12</v>
      </c>
      <c r="E1040" s="48" t="s">
        <v>2725</v>
      </c>
      <c r="F1040" s="49">
        <v>2368</v>
      </c>
      <c r="G1040" s="49">
        <v>5513</v>
      </c>
      <c r="H1040" s="50" t="s">
        <v>43</v>
      </c>
      <c r="I1040" s="156" t="s">
        <v>53</v>
      </c>
      <c r="J1040" s="27" t="s">
        <v>802</v>
      </c>
    </row>
    <row r="1041" spans="1:11" ht="33" customHeight="1" x14ac:dyDescent="0.2">
      <c r="A1041" s="21">
        <f t="shared" si="30"/>
        <v>1006</v>
      </c>
      <c r="B1041" s="47" t="s">
        <v>2726</v>
      </c>
      <c r="C1041" s="47" t="s">
        <v>745</v>
      </c>
      <c r="D1041" s="223">
        <v>2020.12</v>
      </c>
      <c r="E1041" s="48" t="s">
        <v>2727</v>
      </c>
      <c r="F1041" s="49">
        <v>2195</v>
      </c>
      <c r="G1041" s="49">
        <v>4060</v>
      </c>
      <c r="H1041" s="50" t="s">
        <v>43</v>
      </c>
      <c r="I1041" s="156" t="s">
        <v>53</v>
      </c>
    </row>
    <row r="1042" spans="1:11" ht="33" customHeight="1" x14ac:dyDescent="0.2">
      <c r="A1042" s="21">
        <f t="shared" si="30"/>
        <v>1007</v>
      </c>
      <c r="B1042" s="47" t="s">
        <v>2728</v>
      </c>
      <c r="C1042" s="47" t="s">
        <v>745</v>
      </c>
      <c r="D1042" s="223">
        <v>2020.12</v>
      </c>
      <c r="E1042" s="48" t="s">
        <v>715</v>
      </c>
      <c r="F1042" s="49">
        <v>684</v>
      </c>
      <c r="G1042" s="49">
        <v>1361</v>
      </c>
      <c r="H1042" s="50" t="s">
        <v>43</v>
      </c>
      <c r="I1042" s="156" t="s">
        <v>53</v>
      </c>
    </row>
    <row r="1043" spans="1:11" s="5" customFormat="1" ht="33" customHeight="1" x14ac:dyDescent="0.2">
      <c r="A1043" s="373" t="s">
        <v>65</v>
      </c>
      <c r="B1043" s="374"/>
      <c r="C1043" s="374"/>
      <c r="D1043" s="374"/>
      <c r="E1043" s="374"/>
      <c r="F1043" s="374"/>
      <c r="G1043" s="374"/>
      <c r="H1043" s="374"/>
      <c r="I1043" s="374"/>
      <c r="J1043" s="375"/>
      <c r="K1043" s="231"/>
    </row>
    <row r="1044" spans="1:11" s="5" customFormat="1" ht="33" customHeight="1" x14ac:dyDescent="0.2">
      <c r="A1044" s="21">
        <f>ROW()-36</f>
        <v>1008</v>
      </c>
      <c r="B1044" s="22" t="s">
        <v>2169</v>
      </c>
      <c r="C1044" s="54" t="s">
        <v>65</v>
      </c>
      <c r="D1044" s="233">
        <v>2010.12</v>
      </c>
      <c r="E1044" s="23" t="s">
        <v>443</v>
      </c>
      <c r="F1044" s="24">
        <v>2835</v>
      </c>
      <c r="G1044" s="24">
        <v>4512</v>
      </c>
      <c r="H1044" s="25" t="s">
        <v>4</v>
      </c>
      <c r="I1044" s="153" t="s">
        <v>53</v>
      </c>
      <c r="J1044" s="127"/>
      <c r="K1044" s="231"/>
    </row>
    <row r="1045" spans="1:11" s="5" customFormat="1" ht="33" customHeight="1" x14ac:dyDescent="0.2">
      <c r="A1045" s="21">
        <f t="shared" ref="A1045:A1063" si="31">ROW()-36</f>
        <v>1009</v>
      </c>
      <c r="B1045" s="22" t="s">
        <v>2170</v>
      </c>
      <c r="C1045" s="28" t="s">
        <v>65</v>
      </c>
      <c r="D1045" s="233">
        <v>2011.11</v>
      </c>
      <c r="E1045" s="23" t="s">
        <v>396</v>
      </c>
      <c r="F1045" s="24">
        <v>3981</v>
      </c>
      <c r="G1045" s="24">
        <v>6960</v>
      </c>
      <c r="H1045" s="25" t="s">
        <v>4</v>
      </c>
      <c r="I1045" s="26" t="s">
        <v>53</v>
      </c>
      <c r="J1045" s="27"/>
      <c r="K1045" s="231"/>
    </row>
    <row r="1046" spans="1:11" s="5" customFormat="1" ht="33" customHeight="1" x14ac:dyDescent="0.2">
      <c r="A1046" s="21">
        <f t="shared" si="31"/>
        <v>1010</v>
      </c>
      <c r="B1046" s="22" t="s">
        <v>2171</v>
      </c>
      <c r="C1046" s="28" t="s">
        <v>65</v>
      </c>
      <c r="D1046" s="235">
        <v>2012.06</v>
      </c>
      <c r="E1046" s="23" t="s">
        <v>302</v>
      </c>
      <c r="F1046" s="24">
        <v>2346</v>
      </c>
      <c r="G1046" s="24">
        <v>3337</v>
      </c>
      <c r="H1046" s="29" t="s">
        <v>2</v>
      </c>
      <c r="I1046" s="26" t="s">
        <v>53</v>
      </c>
      <c r="J1046" s="27"/>
      <c r="K1046" s="231"/>
    </row>
    <row r="1047" spans="1:11" s="5" customFormat="1" ht="33" customHeight="1" x14ac:dyDescent="0.2">
      <c r="A1047" s="21">
        <f t="shared" si="31"/>
        <v>1011</v>
      </c>
      <c r="B1047" s="22" t="s">
        <v>2172</v>
      </c>
      <c r="C1047" s="54" t="s">
        <v>65</v>
      </c>
      <c r="D1047" s="235">
        <v>2012.06</v>
      </c>
      <c r="E1047" s="23" t="s">
        <v>302</v>
      </c>
      <c r="F1047" s="24">
        <v>1518</v>
      </c>
      <c r="G1047" s="24">
        <v>2234</v>
      </c>
      <c r="H1047" s="29" t="s">
        <v>2</v>
      </c>
      <c r="I1047" s="26" t="s">
        <v>53</v>
      </c>
      <c r="J1047" s="27"/>
      <c r="K1047" s="231"/>
    </row>
    <row r="1048" spans="1:11" s="5" customFormat="1" ht="33" customHeight="1" x14ac:dyDescent="0.2">
      <c r="A1048" s="21">
        <f t="shared" si="31"/>
        <v>1012</v>
      </c>
      <c r="B1048" s="28" t="s">
        <v>2173</v>
      </c>
      <c r="C1048" s="54" t="s">
        <v>65</v>
      </c>
      <c r="D1048" s="235">
        <v>2013.02</v>
      </c>
      <c r="E1048" s="23" t="s">
        <v>374</v>
      </c>
      <c r="F1048" s="24">
        <v>1561</v>
      </c>
      <c r="G1048" s="24">
        <v>5288</v>
      </c>
      <c r="H1048" s="29" t="s">
        <v>2000</v>
      </c>
      <c r="I1048" s="26" t="s">
        <v>53</v>
      </c>
      <c r="J1048" s="27"/>
      <c r="K1048" s="231"/>
    </row>
    <row r="1049" spans="1:11" s="5" customFormat="1" ht="33" customHeight="1" x14ac:dyDescent="0.2">
      <c r="A1049" s="21">
        <f t="shared" si="31"/>
        <v>1013</v>
      </c>
      <c r="B1049" s="28" t="s">
        <v>2174</v>
      </c>
      <c r="C1049" s="28" t="s">
        <v>65</v>
      </c>
      <c r="D1049" s="235">
        <v>2013.03</v>
      </c>
      <c r="E1049" s="23" t="s">
        <v>378</v>
      </c>
      <c r="F1049" s="24">
        <v>2433</v>
      </c>
      <c r="G1049" s="24">
        <v>5947</v>
      </c>
      <c r="H1049" s="29" t="s">
        <v>2000</v>
      </c>
      <c r="I1049" s="26" t="s">
        <v>53</v>
      </c>
      <c r="J1049" s="27"/>
      <c r="K1049" s="231"/>
    </row>
    <row r="1050" spans="1:11" s="5" customFormat="1" ht="33" customHeight="1" x14ac:dyDescent="0.2">
      <c r="A1050" s="21">
        <f t="shared" si="31"/>
        <v>1014</v>
      </c>
      <c r="B1050" s="28" t="s">
        <v>2175</v>
      </c>
      <c r="C1050" s="28" t="s">
        <v>65</v>
      </c>
      <c r="D1050" s="235">
        <v>2013.04</v>
      </c>
      <c r="E1050" s="23" t="s">
        <v>379</v>
      </c>
      <c r="F1050" s="24">
        <v>2632</v>
      </c>
      <c r="G1050" s="24">
        <v>4792</v>
      </c>
      <c r="H1050" s="29" t="s">
        <v>2003</v>
      </c>
      <c r="I1050" s="26" t="s">
        <v>53</v>
      </c>
      <c r="J1050" s="27"/>
      <c r="K1050" s="231"/>
    </row>
    <row r="1051" spans="1:11" s="5" customFormat="1" ht="33" customHeight="1" x14ac:dyDescent="0.2">
      <c r="A1051" s="21">
        <f t="shared" si="31"/>
        <v>1015</v>
      </c>
      <c r="B1051" s="28" t="s">
        <v>2176</v>
      </c>
      <c r="C1051" s="28" t="s">
        <v>65</v>
      </c>
      <c r="D1051" s="235">
        <v>2013.04</v>
      </c>
      <c r="E1051" s="23" t="s">
        <v>379</v>
      </c>
      <c r="F1051" s="24">
        <v>2499</v>
      </c>
      <c r="G1051" s="24">
        <v>4958</v>
      </c>
      <c r="H1051" s="172" t="s">
        <v>1992</v>
      </c>
      <c r="I1051" s="26" t="s">
        <v>53</v>
      </c>
      <c r="J1051" s="27"/>
      <c r="K1051" s="231"/>
    </row>
    <row r="1052" spans="1:11" s="5" customFormat="1" ht="33" customHeight="1" x14ac:dyDescent="0.2">
      <c r="A1052" s="21">
        <f t="shared" si="31"/>
        <v>1016</v>
      </c>
      <c r="B1052" s="28" t="s">
        <v>2177</v>
      </c>
      <c r="C1052" s="28" t="s">
        <v>65</v>
      </c>
      <c r="D1052" s="235">
        <v>2013.04</v>
      </c>
      <c r="E1052" s="23" t="s">
        <v>379</v>
      </c>
      <c r="F1052" s="24">
        <v>2057</v>
      </c>
      <c r="G1052" s="24">
        <v>4949</v>
      </c>
      <c r="H1052" s="29" t="s">
        <v>2003</v>
      </c>
      <c r="I1052" s="26" t="s">
        <v>53</v>
      </c>
      <c r="J1052" s="27"/>
      <c r="K1052" s="231"/>
    </row>
    <row r="1053" spans="1:11" s="5" customFormat="1" ht="33" customHeight="1" x14ac:dyDescent="0.2">
      <c r="A1053" s="21">
        <f t="shared" si="31"/>
        <v>1017</v>
      </c>
      <c r="B1053" s="28" t="s">
        <v>2178</v>
      </c>
      <c r="C1053" s="28" t="s">
        <v>65</v>
      </c>
      <c r="D1053" s="235">
        <v>2013.04</v>
      </c>
      <c r="E1053" s="23" t="s">
        <v>196</v>
      </c>
      <c r="F1053" s="24">
        <v>1285</v>
      </c>
      <c r="G1053" s="24">
        <v>2699</v>
      </c>
      <c r="H1053" s="29" t="s">
        <v>1992</v>
      </c>
      <c r="I1053" s="26" t="s">
        <v>53</v>
      </c>
      <c r="J1053" s="27"/>
      <c r="K1053" s="231"/>
    </row>
    <row r="1054" spans="1:11" s="5" customFormat="1" ht="33" customHeight="1" x14ac:dyDescent="0.2">
      <c r="A1054" s="21">
        <f t="shared" si="31"/>
        <v>1018</v>
      </c>
      <c r="B1054" s="28" t="s">
        <v>2179</v>
      </c>
      <c r="C1054" s="28" t="s">
        <v>65</v>
      </c>
      <c r="D1054" s="235">
        <v>2013.09</v>
      </c>
      <c r="E1054" s="23" t="s">
        <v>275</v>
      </c>
      <c r="F1054" s="24">
        <v>1389</v>
      </c>
      <c r="G1054" s="24">
        <v>2725</v>
      </c>
      <c r="H1054" s="29" t="s">
        <v>2000</v>
      </c>
      <c r="I1054" s="26" t="s">
        <v>53</v>
      </c>
      <c r="J1054" s="27"/>
      <c r="K1054" s="231"/>
    </row>
    <row r="1055" spans="1:11" ht="33" customHeight="1" x14ac:dyDescent="0.2">
      <c r="A1055" s="21">
        <f t="shared" si="31"/>
        <v>1019</v>
      </c>
      <c r="B1055" s="54" t="s">
        <v>2180</v>
      </c>
      <c r="C1055" s="54" t="s">
        <v>2181</v>
      </c>
      <c r="D1055" s="224">
        <v>2016.09</v>
      </c>
      <c r="E1055" s="55" t="s">
        <v>183</v>
      </c>
      <c r="F1055" s="56">
        <v>2057</v>
      </c>
      <c r="G1055" s="56">
        <v>3604</v>
      </c>
      <c r="H1055" s="57" t="s">
        <v>42</v>
      </c>
      <c r="I1055" s="58" t="s">
        <v>53</v>
      </c>
      <c r="J1055" s="46"/>
    </row>
    <row r="1056" spans="1:11" ht="33" customHeight="1" x14ac:dyDescent="0.2">
      <c r="A1056" s="21">
        <f t="shared" si="31"/>
        <v>1020</v>
      </c>
      <c r="B1056" s="130" t="s">
        <v>2182</v>
      </c>
      <c r="C1056" s="61" t="s">
        <v>2181</v>
      </c>
      <c r="D1056" s="255">
        <v>2016.11</v>
      </c>
      <c r="E1056" s="59" t="s">
        <v>197</v>
      </c>
      <c r="F1056" s="173">
        <v>3592</v>
      </c>
      <c r="G1056" s="174">
        <v>7123</v>
      </c>
      <c r="H1056" s="139" t="s">
        <v>4</v>
      </c>
      <c r="I1056" s="175" t="s">
        <v>53</v>
      </c>
      <c r="J1056" s="46"/>
    </row>
    <row r="1057" spans="1:11" ht="33" customHeight="1" x14ac:dyDescent="0.2">
      <c r="A1057" s="21">
        <f t="shared" si="31"/>
        <v>1021</v>
      </c>
      <c r="B1057" s="78" t="s">
        <v>2183</v>
      </c>
      <c r="C1057" s="54" t="s">
        <v>525</v>
      </c>
      <c r="D1057" s="224">
        <v>2018.01</v>
      </c>
      <c r="E1057" s="55" t="s">
        <v>2184</v>
      </c>
      <c r="F1057" s="56">
        <v>1098</v>
      </c>
      <c r="G1057" s="56">
        <v>2234</v>
      </c>
      <c r="H1057" s="57" t="s">
        <v>4</v>
      </c>
      <c r="I1057" s="58" t="s">
        <v>53</v>
      </c>
      <c r="J1057" s="46"/>
    </row>
    <row r="1058" spans="1:11" ht="33" customHeight="1" x14ac:dyDescent="0.2">
      <c r="A1058" s="21">
        <f t="shared" si="31"/>
        <v>1022</v>
      </c>
      <c r="B1058" s="47" t="s">
        <v>2185</v>
      </c>
      <c r="C1058" s="48" t="s">
        <v>525</v>
      </c>
      <c r="D1058" s="260">
        <v>2019.01</v>
      </c>
      <c r="E1058" s="48" t="s">
        <v>201</v>
      </c>
      <c r="F1058" s="176">
        <v>2467</v>
      </c>
      <c r="G1058" s="176">
        <v>5511</v>
      </c>
      <c r="H1058" s="177" t="s">
        <v>2186</v>
      </c>
      <c r="I1058" s="178" t="s">
        <v>35</v>
      </c>
      <c r="J1058" s="46"/>
    </row>
    <row r="1059" spans="1:11" ht="33" customHeight="1" x14ac:dyDescent="0.2">
      <c r="A1059" s="21">
        <f t="shared" si="31"/>
        <v>1023</v>
      </c>
      <c r="B1059" s="47" t="s">
        <v>591</v>
      </c>
      <c r="C1059" s="48" t="s">
        <v>525</v>
      </c>
      <c r="D1059" s="260">
        <v>2019.01</v>
      </c>
      <c r="E1059" s="47" t="s">
        <v>592</v>
      </c>
      <c r="F1059" s="176">
        <v>2357</v>
      </c>
      <c r="G1059" s="176">
        <v>5269</v>
      </c>
      <c r="H1059" s="177" t="s">
        <v>43</v>
      </c>
      <c r="I1059" s="178" t="s">
        <v>35</v>
      </c>
    </row>
    <row r="1060" spans="1:11" ht="33" customHeight="1" x14ac:dyDescent="0.2">
      <c r="A1060" s="21">
        <f t="shared" si="31"/>
        <v>1024</v>
      </c>
      <c r="B1060" s="47" t="s">
        <v>2187</v>
      </c>
      <c r="C1060" s="48" t="s">
        <v>2188</v>
      </c>
      <c r="D1060" s="260">
        <v>2019.02</v>
      </c>
      <c r="E1060" s="47" t="s">
        <v>602</v>
      </c>
      <c r="F1060" s="182">
        <v>1839</v>
      </c>
      <c r="G1060" s="182">
        <v>4701</v>
      </c>
      <c r="H1060" s="183" t="s">
        <v>2189</v>
      </c>
      <c r="I1060" s="184" t="s">
        <v>35</v>
      </c>
    </row>
    <row r="1061" spans="1:11" ht="33" customHeight="1" x14ac:dyDescent="0.2">
      <c r="A1061" s="21">
        <f t="shared" si="31"/>
        <v>1025</v>
      </c>
      <c r="B1061" s="130" t="s">
        <v>2190</v>
      </c>
      <c r="C1061" s="167" t="s">
        <v>525</v>
      </c>
      <c r="D1061" s="255">
        <v>2019.03</v>
      </c>
      <c r="E1061" s="168" t="s">
        <v>618</v>
      </c>
      <c r="F1061" s="60">
        <v>2956</v>
      </c>
      <c r="G1061" s="60">
        <v>6392</v>
      </c>
      <c r="H1061" s="169" t="s">
        <v>2191</v>
      </c>
      <c r="I1061" s="259" t="s">
        <v>35</v>
      </c>
      <c r="J1061" s="27" t="s">
        <v>914</v>
      </c>
    </row>
    <row r="1062" spans="1:11" ht="33" customHeight="1" x14ac:dyDescent="0.2">
      <c r="A1062" s="21">
        <f t="shared" si="31"/>
        <v>1026</v>
      </c>
      <c r="B1062" s="54" t="s">
        <v>2192</v>
      </c>
      <c r="C1062" s="95" t="s">
        <v>525</v>
      </c>
      <c r="D1062" s="224">
        <v>2019.11</v>
      </c>
      <c r="E1062" s="96" t="s">
        <v>707</v>
      </c>
      <c r="F1062" s="56">
        <v>2656</v>
      </c>
      <c r="G1062" s="56">
        <v>5630</v>
      </c>
      <c r="H1062" s="98" t="s">
        <v>2193</v>
      </c>
      <c r="I1062" s="94" t="s">
        <v>53</v>
      </c>
      <c r="J1062" s="27" t="s">
        <v>2084</v>
      </c>
    </row>
    <row r="1063" spans="1:11" ht="33" customHeight="1" x14ac:dyDescent="0.2">
      <c r="A1063" s="21">
        <f t="shared" si="31"/>
        <v>1027</v>
      </c>
      <c r="B1063" s="47" t="s">
        <v>2194</v>
      </c>
      <c r="C1063" s="47" t="s">
        <v>525</v>
      </c>
      <c r="D1063" s="223">
        <v>2020.09</v>
      </c>
      <c r="E1063" s="48" t="s">
        <v>807</v>
      </c>
      <c r="F1063" s="49">
        <v>901</v>
      </c>
      <c r="G1063" s="49">
        <v>2101</v>
      </c>
      <c r="H1063" s="50" t="s">
        <v>612</v>
      </c>
      <c r="I1063" s="51" t="s">
        <v>53</v>
      </c>
      <c r="J1063" s="27" t="s">
        <v>803</v>
      </c>
    </row>
    <row r="1064" spans="1:11" s="5" customFormat="1" ht="33" customHeight="1" x14ac:dyDescent="0.2">
      <c r="A1064" s="373" t="s">
        <v>610</v>
      </c>
      <c r="B1064" s="374"/>
      <c r="C1064" s="374"/>
      <c r="D1064" s="374"/>
      <c r="E1064" s="374"/>
      <c r="F1064" s="374"/>
      <c r="G1064" s="374"/>
      <c r="H1064" s="374"/>
      <c r="I1064" s="374"/>
      <c r="J1064" s="375"/>
      <c r="K1064" s="231"/>
    </row>
    <row r="1065" spans="1:11" s="5" customFormat="1" ht="33" customHeight="1" x14ac:dyDescent="0.2">
      <c r="A1065" s="21">
        <f>ROW()-37</f>
        <v>1028</v>
      </c>
      <c r="B1065" s="28" t="s">
        <v>2195</v>
      </c>
      <c r="C1065" s="89" t="s">
        <v>610</v>
      </c>
      <c r="D1065" s="233">
        <v>2013.12</v>
      </c>
      <c r="E1065" s="52" t="s">
        <v>261</v>
      </c>
      <c r="F1065" s="31">
        <v>391</v>
      </c>
      <c r="G1065" s="24">
        <v>111</v>
      </c>
      <c r="H1065" s="29" t="s">
        <v>2196</v>
      </c>
      <c r="I1065" s="26"/>
      <c r="J1065" s="27" t="s">
        <v>2197</v>
      </c>
      <c r="K1065" s="231"/>
    </row>
    <row r="1066" spans="1:11" s="5" customFormat="1" ht="33" customHeight="1" x14ac:dyDescent="0.2">
      <c r="A1066" s="21">
        <f t="shared" ref="A1066:A1070" si="32">ROW()-37</f>
        <v>1029</v>
      </c>
      <c r="B1066" s="28" t="s">
        <v>2198</v>
      </c>
      <c r="C1066" s="89" t="s">
        <v>610</v>
      </c>
      <c r="D1066" s="233">
        <v>2016.04</v>
      </c>
      <c r="E1066" s="30" t="s">
        <v>133</v>
      </c>
      <c r="F1066" s="31">
        <v>784</v>
      </c>
      <c r="G1066" s="31">
        <v>1545</v>
      </c>
      <c r="H1066" s="200" t="s">
        <v>870</v>
      </c>
      <c r="I1066" s="33" t="s">
        <v>53</v>
      </c>
      <c r="J1066" s="46"/>
      <c r="K1066" s="231"/>
    </row>
    <row r="1067" spans="1:11" s="5" customFormat="1" ht="33" customHeight="1" x14ac:dyDescent="0.2">
      <c r="A1067" s="21">
        <f t="shared" si="32"/>
        <v>1030</v>
      </c>
      <c r="B1067" s="28" t="s">
        <v>2199</v>
      </c>
      <c r="C1067" s="89" t="s">
        <v>610</v>
      </c>
      <c r="D1067" s="233">
        <v>2017.03</v>
      </c>
      <c r="E1067" s="30" t="s">
        <v>133</v>
      </c>
      <c r="F1067" s="31">
        <v>425</v>
      </c>
      <c r="G1067" s="31">
        <v>822</v>
      </c>
      <c r="H1067" s="32" t="s">
        <v>1960</v>
      </c>
      <c r="I1067" s="64" t="s">
        <v>53</v>
      </c>
      <c r="J1067" s="46"/>
      <c r="K1067" s="231"/>
    </row>
    <row r="1068" spans="1:11" s="5" customFormat="1" ht="33" customHeight="1" x14ac:dyDescent="0.2">
      <c r="A1068" s="21">
        <f t="shared" si="32"/>
        <v>1031</v>
      </c>
      <c r="B1068" s="79" t="s">
        <v>2200</v>
      </c>
      <c r="C1068" s="89" t="s">
        <v>610</v>
      </c>
      <c r="D1068" s="233">
        <v>2017.09</v>
      </c>
      <c r="E1068" s="30" t="s">
        <v>2201</v>
      </c>
      <c r="F1068" s="31">
        <v>391</v>
      </c>
      <c r="G1068" s="31">
        <v>773</v>
      </c>
      <c r="H1068" s="32" t="s">
        <v>2202</v>
      </c>
      <c r="I1068" s="33" t="s">
        <v>2202</v>
      </c>
      <c r="J1068" s="46"/>
      <c r="K1068" s="231"/>
    </row>
    <row r="1069" spans="1:11" s="5" customFormat="1" ht="33" customHeight="1" x14ac:dyDescent="0.2">
      <c r="A1069" s="21">
        <f t="shared" si="32"/>
        <v>1032</v>
      </c>
      <c r="B1069" s="79" t="s">
        <v>2203</v>
      </c>
      <c r="C1069" s="89" t="s">
        <v>610</v>
      </c>
      <c r="D1069" s="233">
        <v>2018.11</v>
      </c>
      <c r="E1069" s="30" t="s">
        <v>2204</v>
      </c>
      <c r="F1069" s="90">
        <v>530</v>
      </c>
      <c r="G1069" s="90">
        <v>1006</v>
      </c>
      <c r="H1069" s="149" t="s">
        <v>2202</v>
      </c>
      <c r="I1069" s="92" t="s">
        <v>1352</v>
      </c>
      <c r="J1069" s="46"/>
      <c r="K1069" s="231"/>
    </row>
    <row r="1070" spans="1:11" s="5" customFormat="1" ht="33" customHeight="1" x14ac:dyDescent="0.2">
      <c r="A1070" s="21">
        <f t="shared" si="32"/>
        <v>1033</v>
      </c>
      <c r="B1070" s="28" t="s">
        <v>2205</v>
      </c>
      <c r="C1070" s="95" t="s">
        <v>610</v>
      </c>
      <c r="D1070" s="233">
        <v>2019.03</v>
      </c>
      <c r="E1070" s="111" t="s">
        <v>411</v>
      </c>
      <c r="F1070" s="31">
        <v>5706</v>
      </c>
      <c r="G1070" s="31">
        <v>25950</v>
      </c>
      <c r="H1070" s="91" t="s">
        <v>1960</v>
      </c>
      <c r="I1070" s="92" t="s">
        <v>2202</v>
      </c>
      <c r="J1070" s="27" t="s">
        <v>2206</v>
      </c>
      <c r="K1070" s="231"/>
    </row>
    <row r="1071" spans="1:11" s="5" customFormat="1" ht="33" customHeight="1" x14ac:dyDescent="0.2">
      <c r="A1071" s="373" t="s">
        <v>2207</v>
      </c>
      <c r="B1071" s="374"/>
      <c r="C1071" s="374"/>
      <c r="D1071" s="374"/>
      <c r="E1071" s="374"/>
      <c r="F1071" s="374"/>
      <c r="G1071" s="374"/>
      <c r="H1071" s="374"/>
      <c r="I1071" s="374"/>
      <c r="J1071" s="375"/>
      <c r="K1071" s="231"/>
    </row>
    <row r="1072" spans="1:11" s="5" customFormat="1" ht="33" customHeight="1" x14ac:dyDescent="0.2">
      <c r="A1072" s="21">
        <f>ROW()-38</f>
        <v>1034</v>
      </c>
      <c r="B1072" s="22" t="s">
        <v>2208</v>
      </c>
      <c r="C1072" s="22" t="s">
        <v>2207</v>
      </c>
      <c r="D1072" s="235">
        <v>2005.09</v>
      </c>
      <c r="E1072" s="23" t="s">
        <v>108</v>
      </c>
      <c r="F1072" s="24">
        <v>1079</v>
      </c>
      <c r="G1072" s="24">
        <v>1515</v>
      </c>
      <c r="H1072" s="172" t="s">
        <v>2</v>
      </c>
      <c r="I1072" s="26" t="s">
        <v>53</v>
      </c>
      <c r="J1072" s="27"/>
      <c r="K1072" s="231"/>
    </row>
    <row r="1073" spans="1:11" s="5" customFormat="1" ht="33" customHeight="1" x14ac:dyDescent="0.2">
      <c r="A1073" s="21">
        <f t="shared" ref="A1073:A1087" si="33">ROW()-38</f>
        <v>1035</v>
      </c>
      <c r="B1073" s="22" t="s">
        <v>2209</v>
      </c>
      <c r="C1073" s="22" t="s">
        <v>2207</v>
      </c>
      <c r="D1073" s="233">
        <v>2012.03</v>
      </c>
      <c r="E1073" s="23" t="s">
        <v>409</v>
      </c>
      <c r="F1073" s="24">
        <v>7874</v>
      </c>
      <c r="G1073" s="24">
        <v>14934</v>
      </c>
      <c r="H1073" s="29" t="s">
        <v>939</v>
      </c>
      <c r="I1073" s="26" t="s">
        <v>53</v>
      </c>
      <c r="J1073" s="27"/>
      <c r="K1073" s="231"/>
    </row>
    <row r="1074" spans="1:11" s="5" customFormat="1" ht="33" customHeight="1" x14ac:dyDescent="0.2">
      <c r="A1074" s="21">
        <f t="shared" si="33"/>
        <v>1036</v>
      </c>
      <c r="B1074" s="22" t="s">
        <v>2210</v>
      </c>
      <c r="C1074" s="47" t="s">
        <v>2211</v>
      </c>
      <c r="D1074" s="235">
        <v>2012.05</v>
      </c>
      <c r="E1074" s="23" t="s">
        <v>415</v>
      </c>
      <c r="F1074" s="24">
        <v>7761</v>
      </c>
      <c r="G1074" s="24">
        <v>19288</v>
      </c>
      <c r="H1074" s="172" t="s">
        <v>1146</v>
      </c>
      <c r="I1074" s="26" t="s">
        <v>53</v>
      </c>
      <c r="J1074" s="27"/>
      <c r="K1074" s="231"/>
    </row>
    <row r="1075" spans="1:11" s="5" customFormat="1" ht="33" customHeight="1" x14ac:dyDescent="0.2">
      <c r="A1075" s="21">
        <f t="shared" si="33"/>
        <v>1037</v>
      </c>
      <c r="B1075" s="28" t="s">
        <v>56</v>
      </c>
      <c r="C1075" s="47" t="s">
        <v>2212</v>
      </c>
      <c r="D1075" s="235">
        <v>2013.01</v>
      </c>
      <c r="E1075" s="23" t="s">
        <v>367</v>
      </c>
      <c r="F1075" s="24">
        <v>842</v>
      </c>
      <c r="G1075" s="24">
        <v>1465</v>
      </c>
      <c r="H1075" s="29" t="s">
        <v>941</v>
      </c>
      <c r="I1075" s="26" t="s">
        <v>53</v>
      </c>
      <c r="J1075" s="27"/>
      <c r="K1075" s="231"/>
    </row>
    <row r="1076" spans="1:11" s="5" customFormat="1" ht="33" customHeight="1" x14ac:dyDescent="0.2">
      <c r="A1076" s="21">
        <f t="shared" si="33"/>
        <v>1038</v>
      </c>
      <c r="B1076" s="28" t="s">
        <v>2213</v>
      </c>
      <c r="C1076" s="22" t="s">
        <v>2214</v>
      </c>
      <c r="D1076" s="235">
        <v>2013.05</v>
      </c>
      <c r="E1076" s="23" t="s">
        <v>99</v>
      </c>
      <c r="F1076" s="24">
        <v>3723</v>
      </c>
      <c r="G1076" s="24">
        <v>7399</v>
      </c>
      <c r="H1076" s="29" t="s">
        <v>1702</v>
      </c>
      <c r="I1076" s="26" t="s">
        <v>53</v>
      </c>
      <c r="J1076" s="27"/>
      <c r="K1076" s="231"/>
    </row>
    <row r="1077" spans="1:11" s="5" customFormat="1" ht="33" customHeight="1" x14ac:dyDescent="0.2">
      <c r="A1077" s="21">
        <f t="shared" si="33"/>
        <v>1039</v>
      </c>
      <c r="B1077" s="28" t="s">
        <v>2215</v>
      </c>
      <c r="C1077" s="22" t="s">
        <v>2214</v>
      </c>
      <c r="D1077" s="235">
        <v>2013.06</v>
      </c>
      <c r="E1077" s="23" t="s">
        <v>342</v>
      </c>
      <c r="F1077" s="24">
        <v>7787</v>
      </c>
      <c r="G1077" s="24">
        <v>15449</v>
      </c>
      <c r="H1077" s="29" t="s">
        <v>1081</v>
      </c>
      <c r="I1077" s="26" t="s">
        <v>53</v>
      </c>
      <c r="J1077" s="27"/>
      <c r="K1077" s="231"/>
    </row>
    <row r="1078" spans="1:11" s="5" customFormat="1" ht="33" customHeight="1" x14ac:dyDescent="0.2">
      <c r="A1078" s="21">
        <f t="shared" si="33"/>
        <v>1040</v>
      </c>
      <c r="B1078" s="28" t="s">
        <v>2216</v>
      </c>
      <c r="C1078" s="22" t="s">
        <v>2214</v>
      </c>
      <c r="D1078" s="235">
        <v>2013.07</v>
      </c>
      <c r="E1078" s="23" t="s">
        <v>344</v>
      </c>
      <c r="F1078" s="24">
        <v>4628</v>
      </c>
      <c r="G1078" s="24">
        <v>7069</v>
      </c>
      <c r="H1078" s="172" t="s">
        <v>2217</v>
      </c>
      <c r="I1078" s="26" t="s">
        <v>53</v>
      </c>
      <c r="J1078" s="27"/>
      <c r="K1078" s="231"/>
    </row>
    <row r="1079" spans="1:11" s="5" customFormat="1" ht="33" customHeight="1" x14ac:dyDescent="0.2">
      <c r="A1079" s="21">
        <f t="shared" si="33"/>
        <v>1041</v>
      </c>
      <c r="B1079" s="35" t="s">
        <v>2218</v>
      </c>
      <c r="C1079" s="47" t="s">
        <v>2207</v>
      </c>
      <c r="D1079" s="264">
        <v>2013.08</v>
      </c>
      <c r="E1079" s="36" t="s">
        <v>145</v>
      </c>
      <c r="F1079" s="37">
        <v>807</v>
      </c>
      <c r="G1079" s="37">
        <v>1546</v>
      </c>
      <c r="H1079" s="38" t="s">
        <v>855</v>
      </c>
      <c r="I1079" s="39" t="s">
        <v>53</v>
      </c>
      <c r="J1079" s="27"/>
      <c r="K1079" s="231"/>
    </row>
    <row r="1080" spans="1:11" s="5" customFormat="1" ht="33" customHeight="1" x14ac:dyDescent="0.2">
      <c r="A1080" s="21">
        <f t="shared" si="33"/>
        <v>1042</v>
      </c>
      <c r="B1080" s="303" t="s">
        <v>2219</v>
      </c>
      <c r="C1080" s="22" t="s">
        <v>2207</v>
      </c>
      <c r="D1080" s="304" t="s">
        <v>2220</v>
      </c>
      <c r="E1080" s="305" t="s">
        <v>301</v>
      </c>
      <c r="F1080" s="306">
        <v>4126</v>
      </c>
      <c r="G1080" s="306">
        <v>9381</v>
      </c>
      <c r="H1080" s="172" t="s">
        <v>1178</v>
      </c>
      <c r="I1080" s="307" t="s">
        <v>53</v>
      </c>
      <c r="J1080" s="27"/>
      <c r="K1080" s="231"/>
    </row>
    <row r="1081" spans="1:11" s="5" customFormat="1" ht="33" customHeight="1" x14ac:dyDescent="0.2">
      <c r="A1081" s="21">
        <f t="shared" si="33"/>
        <v>1043</v>
      </c>
      <c r="B1081" s="308" t="s">
        <v>2221</v>
      </c>
      <c r="C1081" s="308" t="s">
        <v>2222</v>
      </c>
      <c r="D1081" s="309">
        <v>2015.01</v>
      </c>
      <c r="E1081" s="310" t="s">
        <v>118</v>
      </c>
      <c r="F1081" s="311">
        <v>3049</v>
      </c>
      <c r="G1081" s="311">
        <v>5308</v>
      </c>
      <c r="H1081" s="312" t="s">
        <v>2223</v>
      </c>
      <c r="I1081" s="313" t="s">
        <v>53</v>
      </c>
      <c r="J1081" s="27"/>
      <c r="K1081" s="231"/>
    </row>
    <row r="1082" spans="1:11" s="5" customFormat="1" ht="33" customHeight="1" x14ac:dyDescent="0.2">
      <c r="A1082" s="21">
        <f t="shared" si="33"/>
        <v>1044</v>
      </c>
      <c r="B1082" s="187" t="s">
        <v>2224</v>
      </c>
      <c r="C1082" s="22" t="s">
        <v>2225</v>
      </c>
      <c r="D1082" s="309">
        <v>2015.11</v>
      </c>
      <c r="E1082" s="188" t="s">
        <v>106</v>
      </c>
      <c r="F1082" s="189">
        <v>2767</v>
      </c>
      <c r="G1082" s="189">
        <v>7550</v>
      </c>
      <c r="H1082" s="200" t="s">
        <v>1752</v>
      </c>
      <c r="I1082" s="191" t="s">
        <v>53</v>
      </c>
      <c r="J1082" s="46"/>
      <c r="K1082" s="231"/>
    </row>
    <row r="1083" spans="1:11" s="5" customFormat="1" ht="33" customHeight="1" x14ac:dyDescent="0.2">
      <c r="A1083" s="21">
        <f t="shared" si="33"/>
        <v>1045</v>
      </c>
      <c r="B1083" s="186" t="s">
        <v>2226</v>
      </c>
      <c r="C1083" s="308" t="s">
        <v>2227</v>
      </c>
      <c r="D1083" s="309">
        <v>2017.04</v>
      </c>
      <c r="E1083" s="188" t="s">
        <v>139</v>
      </c>
      <c r="F1083" s="189">
        <v>1020</v>
      </c>
      <c r="G1083" s="189">
        <v>1995</v>
      </c>
      <c r="H1083" s="190" t="s">
        <v>2014</v>
      </c>
      <c r="I1083" s="314" t="s">
        <v>53</v>
      </c>
      <c r="J1083" s="46"/>
      <c r="K1083" s="231"/>
    </row>
    <row r="1084" spans="1:11" s="5" customFormat="1" ht="33" customHeight="1" x14ac:dyDescent="0.2">
      <c r="A1084" s="21">
        <f t="shared" si="33"/>
        <v>1046</v>
      </c>
      <c r="B1084" s="186" t="s">
        <v>2228</v>
      </c>
      <c r="C1084" s="22" t="s">
        <v>2227</v>
      </c>
      <c r="D1084" s="309">
        <v>2017.12</v>
      </c>
      <c r="E1084" s="315" t="s">
        <v>486</v>
      </c>
      <c r="F1084" s="189">
        <v>1550</v>
      </c>
      <c r="G1084" s="189">
        <v>3157</v>
      </c>
      <c r="H1084" s="190" t="s">
        <v>939</v>
      </c>
      <c r="I1084" s="191" t="s">
        <v>53</v>
      </c>
      <c r="J1084" s="46" t="s">
        <v>2229</v>
      </c>
      <c r="K1084" s="231"/>
    </row>
    <row r="1085" spans="1:11" s="5" customFormat="1" ht="33" customHeight="1" x14ac:dyDescent="0.2">
      <c r="A1085" s="21">
        <f t="shared" si="33"/>
        <v>1047</v>
      </c>
      <c r="B1085" s="187" t="s">
        <v>2230</v>
      </c>
      <c r="C1085" s="22" t="s">
        <v>2207</v>
      </c>
      <c r="D1085" s="309">
        <v>2018.05</v>
      </c>
      <c r="E1085" s="188" t="s">
        <v>553</v>
      </c>
      <c r="F1085" s="189">
        <v>3038</v>
      </c>
      <c r="G1085" s="189">
        <v>3830</v>
      </c>
      <c r="H1085" s="190" t="s">
        <v>939</v>
      </c>
      <c r="I1085" s="191" t="s">
        <v>2231</v>
      </c>
      <c r="J1085" s="46"/>
      <c r="K1085" s="231"/>
    </row>
    <row r="1086" spans="1:11" s="5" customFormat="1" ht="33" customHeight="1" x14ac:dyDescent="0.2">
      <c r="A1086" s="21">
        <f t="shared" si="33"/>
        <v>1048</v>
      </c>
      <c r="B1086" s="316" t="s">
        <v>2232</v>
      </c>
      <c r="C1086" s="308" t="s">
        <v>2211</v>
      </c>
      <c r="D1086" s="317">
        <v>2018.07</v>
      </c>
      <c r="E1086" s="318" t="s">
        <v>2233</v>
      </c>
      <c r="F1086" s="319">
        <v>4609</v>
      </c>
      <c r="G1086" s="319">
        <v>8856</v>
      </c>
      <c r="H1086" s="320" t="s">
        <v>939</v>
      </c>
      <c r="I1086" s="321" t="s">
        <v>873</v>
      </c>
      <c r="J1086" s="72"/>
      <c r="K1086" s="231"/>
    </row>
    <row r="1087" spans="1:11" s="5" customFormat="1" ht="33" customHeight="1" x14ac:dyDescent="0.2">
      <c r="A1087" s="21">
        <f t="shared" si="33"/>
        <v>1049</v>
      </c>
      <c r="B1087" s="187" t="s">
        <v>2234</v>
      </c>
      <c r="C1087" s="308" t="s">
        <v>2235</v>
      </c>
      <c r="D1087" s="309">
        <v>2018.08</v>
      </c>
      <c r="E1087" s="322" t="s">
        <v>555</v>
      </c>
      <c r="F1087" s="189">
        <v>1048</v>
      </c>
      <c r="G1087" s="189">
        <v>2066</v>
      </c>
      <c r="H1087" s="190" t="s">
        <v>2014</v>
      </c>
      <c r="I1087" s="191" t="s">
        <v>873</v>
      </c>
      <c r="J1087" s="46"/>
      <c r="K1087" s="231"/>
    </row>
    <row r="1088" spans="1:11" s="5" customFormat="1" ht="33" customHeight="1" x14ac:dyDescent="0.2">
      <c r="A1088" s="373" t="s">
        <v>2236</v>
      </c>
      <c r="B1088" s="374"/>
      <c r="C1088" s="374"/>
      <c r="D1088" s="374"/>
      <c r="E1088" s="374"/>
      <c r="F1088" s="374"/>
      <c r="G1088" s="374"/>
      <c r="H1088" s="374"/>
      <c r="I1088" s="374"/>
      <c r="J1088" s="375"/>
      <c r="K1088" s="231"/>
    </row>
    <row r="1089" spans="1:11" s="5" customFormat="1" ht="33" customHeight="1" x14ac:dyDescent="0.2">
      <c r="A1089" s="323">
        <f>ROW()-39</f>
        <v>1050</v>
      </c>
      <c r="B1089" s="308" t="s">
        <v>2237</v>
      </c>
      <c r="C1089" s="308" t="s">
        <v>2236</v>
      </c>
      <c r="D1089" s="324">
        <v>2005.04</v>
      </c>
      <c r="E1089" s="310" t="s">
        <v>151</v>
      </c>
      <c r="F1089" s="311">
        <v>1467</v>
      </c>
      <c r="G1089" s="311">
        <v>2920</v>
      </c>
      <c r="H1089" s="312" t="s">
        <v>4</v>
      </c>
      <c r="I1089" s="313" t="s">
        <v>53</v>
      </c>
      <c r="J1089" s="27"/>
      <c r="K1089" s="231"/>
    </row>
    <row r="1090" spans="1:11" s="5" customFormat="1" ht="33" customHeight="1" x14ac:dyDescent="0.2">
      <c r="A1090" s="323">
        <f t="shared" ref="A1090:A1153" si="34">ROW()-39</f>
        <v>1051</v>
      </c>
      <c r="B1090" s="308" t="s">
        <v>2238</v>
      </c>
      <c r="C1090" s="308" t="s">
        <v>2236</v>
      </c>
      <c r="D1090" s="324">
        <v>2005.04</v>
      </c>
      <c r="E1090" s="310" t="s">
        <v>86</v>
      </c>
      <c r="F1090" s="311">
        <v>1039</v>
      </c>
      <c r="G1090" s="311">
        <v>2473</v>
      </c>
      <c r="H1090" s="312" t="s">
        <v>2</v>
      </c>
      <c r="I1090" s="313" t="s">
        <v>53</v>
      </c>
      <c r="J1090" s="27"/>
      <c r="K1090" s="231"/>
    </row>
    <row r="1091" spans="1:11" s="5" customFormat="1" ht="33" customHeight="1" x14ac:dyDescent="0.2">
      <c r="A1091" s="323">
        <f t="shared" si="34"/>
        <v>1052</v>
      </c>
      <c r="B1091" s="308" t="s">
        <v>2239</v>
      </c>
      <c r="C1091" s="308" t="s">
        <v>2240</v>
      </c>
      <c r="D1091" s="324">
        <v>2005.04</v>
      </c>
      <c r="E1091" s="310" t="s">
        <v>398</v>
      </c>
      <c r="F1091" s="311">
        <v>1160</v>
      </c>
      <c r="G1091" s="311">
        <v>1515</v>
      </c>
      <c r="H1091" s="312" t="s">
        <v>2</v>
      </c>
      <c r="I1091" s="313" t="s">
        <v>53</v>
      </c>
      <c r="J1091" s="27"/>
      <c r="K1091" s="231"/>
    </row>
    <row r="1092" spans="1:11" s="5" customFormat="1" ht="33" customHeight="1" x14ac:dyDescent="0.2">
      <c r="A1092" s="323">
        <f t="shared" si="34"/>
        <v>1053</v>
      </c>
      <c r="B1092" s="308" t="s">
        <v>2241</v>
      </c>
      <c r="C1092" s="308" t="s">
        <v>2236</v>
      </c>
      <c r="D1092" s="324">
        <v>2005.09</v>
      </c>
      <c r="E1092" s="310" t="s">
        <v>490</v>
      </c>
      <c r="F1092" s="311">
        <v>932</v>
      </c>
      <c r="G1092" s="311">
        <v>1574</v>
      </c>
      <c r="H1092" s="172" t="s">
        <v>2</v>
      </c>
      <c r="I1092" s="313" t="s">
        <v>53</v>
      </c>
      <c r="J1092" s="27"/>
      <c r="K1092" s="231"/>
    </row>
    <row r="1093" spans="1:11" s="5" customFormat="1" ht="33" customHeight="1" x14ac:dyDescent="0.2">
      <c r="A1093" s="323">
        <f t="shared" si="34"/>
        <v>1054</v>
      </c>
      <c r="B1093" s="187" t="s">
        <v>2242</v>
      </c>
      <c r="C1093" s="47" t="s">
        <v>2243</v>
      </c>
      <c r="D1093" s="309">
        <v>2007.05</v>
      </c>
      <c r="E1093" s="188" t="s">
        <v>398</v>
      </c>
      <c r="F1093" s="189">
        <v>1342</v>
      </c>
      <c r="G1093" s="189">
        <v>1882</v>
      </c>
      <c r="H1093" s="203" t="s">
        <v>2</v>
      </c>
      <c r="I1093" s="313" t="s">
        <v>53</v>
      </c>
      <c r="J1093" s="46"/>
      <c r="K1093" s="231"/>
    </row>
    <row r="1094" spans="1:11" s="5" customFormat="1" ht="33" customHeight="1" x14ac:dyDescent="0.2">
      <c r="A1094" s="323">
        <f t="shared" si="34"/>
        <v>1055</v>
      </c>
      <c r="B1094" s="187" t="s">
        <v>2244</v>
      </c>
      <c r="C1094" s="129" t="s">
        <v>2236</v>
      </c>
      <c r="D1094" s="309">
        <v>2007.12</v>
      </c>
      <c r="E1094" s="188" t="s">
        <v>348</v>
      </c>
      <c r="F1094" s="189">
        <v>1389</v>
      </c>
      <c r="G1094" s="189">
        <v>2058</v>
      </c>
      <c r="H1094" s="190" t="s">
        <v>2</v>
      </c>
      <c r="I1094" s="191" t="s">
        <v>53</v>
      </c>
      <c r="J1094" s="46"/>
      <c r="K1094" s="231"/>
    </row>
    <row r="1095" spans="1:11" s="5" customFormat="1" ht="33" customHeight="1" x14ac:dyDescent="0.2">
      <c r="A1095" s="323">
        <f t="shared" si="34"/>
        <v>1056</v>
      </c>
      <c r="B1095" s="308" t="s">
        <v>2245</v>
      </c>
      <c r="C1095" s="308" t="s">
        <v>2236</v>
      </c>
      <c r="D1095" s="309">
        <v>2008.07</v>
      </c>
      <c r="E1095" s="310" t="s">
        <v>348</v>
      </c>
      <c r="F1095" s="311">
        <v>2144</v>
      </c>
      <c r="G1095" s="311">
        <v>3654</v>
      </c>
      <c r="H1095" s="312" t="s">
        <v>2</v>
      </c>
      <c r="I1095" s="313" t="s">
        <v>53</v>
      </c>
      <c r="J1095" s="27"/>
      <c r="K1095" s="231"/>
    </row>
    <row r="1096" spans="1:11" s="5" customFormat="1" ht="33" customHeight="1" x14ac:dyDescent="0.2">
      <c r="A1096" s="323">
        <f t="shared" si="34"/>
        <v>1057</v>
      </c>
      <c r="B1096" s="308" t="s">
        <v>2246</v>
      </c>
      <c r="C1096" s="47" t="s">
        <v>2236</v>
      </c>
      <c r="D1096" s="324">
        <v>2009.11</v>
      </c>
      <c r="E1096" s="310" t="s">
        <v>317</v>
      </c>
      <c r="F1096" s="311">
        <v>1319</v>
      </c>
      <c r="G1096" s="311">
        <v>2737</v>
      </c>
      <c r="H1096" s="312" t="s">
        <v>2</v>
      </c>
      <c r="I1096" s="313" t="s">
        <v>53</v>
      </c>
      <c r="J1096" s="27"/>
      <c r="K1096" s="231"/>
    </row>
    <row r="1097" spans="1:11" s="5" customFormat="1" ht="33" customHeight="1" x14ac:dyDescent="0.2">
      <c r="A1097" s="323">
        <f t="shared" si="34"/>
        <v>1058</v>
      </c>
      <c r="B1097" s="308" t="s">
        <v>2247</v>
      </c>
      <c r="C1097" s="308" t="s">
        <v>2248</v>
      </c>
      <c r="D1097" s="324">
        <v>2009.11</v>
      </c>
      <c r="E1097" s="310" t="s">
        <v>281</v>
      </c>
      <c r="F1097" s="311">
        <v>1028</v>
      </c>
      <c r="G1097" s="311">
        <v>2096</v>
      </c>
      <c r="H1097" s="312" t="s">
        <v>2</v>
      </c>
      <c r="I1097" s="313" t="s">
        <v>53</v>
      </c>
      <c r="J1097" s="27"/>
      <c r="K1097" s="231"/>
    </row>
    <row r="1098" spans="1:11" s="5" customFormat="1" ht="33" customHeight="1" x14ac:dyDescent="0.2">
      <c r="A1098" s="323">
        <f t="shared" si="34"/>
        <v>1059</v>
      </c>
      <c r="B1098" s="308" t="s">
        <v>2249</v>
      </c>
      <c r="C1098" s="308" t="s">
        <v>2236</v>
      </c>
      <c r="D1098" s="324">
        <v>2010.01</v>
      </c>
      <c r="E1098" s="310" t="s">
        <v>345</v>
      </c>
      <c r="F1098" s="311">
        <v>1290</v>
      </c>
      <c r="G1098" s="311">
        <v>1350</v>
      </c>
      <c r="H1098" s="172" t="s">
        <v>2</v>
      </c>
      <c r="I1098" s="313" t="s">
        <v>53</v>
      </c>
      <c r="J1098" s="27"/>
      <c r="K1098" s="231"/>
    </row>
    <row r="1099" spans="1:11" s="5" customFormat="1" ht="33" customHeight="1" x14ac:dyDescent="0.2">
      <c r="A1099" s="323">
        <f t="shared" si="34"/>
        <v>1060</v>
      </c>
      <c r="B1099" s="308" t="s">
        <v>2250</v>
      </c>
      <c r="C1099" s="308" t="s">
        <v>2251</v>
      </c>
      <c r="D1099" s="324">
        <v>2010.04</v>
      </c>
      <c r="E1099" s="310" t="s">
        <v>479</v>
      </c>
      <c r="F1099" s="311">
        <v>1258</v>
      </c>
      <c r="G1099" s="311">
        <v>1734</v>
      </c>
      <c r="H1099" s="312" t="s">
        <v>2</v>
      </c>
      <c r="I1099" s="313" t="s">
        <v>53</v>
      </c>
      <c r="J1099" s="27"/>
      <c r="K1099" s="231"/>
    </row>
    <row r="1100" spans="1:11" s="5" customFormat="1" ht="33" customHeight="1" x14ac:dyDescent="0.2">
      <c r="A1100" s="323">
        <f t="shared" si="34"/>
        <v>1061</v>
      </c>
      <c r="B1100" s="308" t="s">
        <v>2252</v>
      </c>
      <c r="C1100" s="22" t="s">
        <v>2240</v>
      </c>
      <c r="D1100" s="324">
        <v>2010.04</v>
      </c>
      <c r="E1100" s="310" t="s">
        <v>281</v>
      </c>
      <c r="F1100" s="311">
        <v>866</v>
      </c>
      <c r="G1100" s="311">
        <v>1652</v>
      </c>
      <c r="H1100" s="312" t="s">
        <v>2</v>
      </c>
      <c r="I1100" s="313" t="s">
        <v>53</v>
      </c>
      <c r="J1100" s="27"/>
      <c r="K1100" s="231"/>
    </row>
    <row r="1101" spans="1:11" s="5" customFormat="1" ht="33" customHeight="1" x14ac:dyDescent="0.2">
      <c r="A1101" s="323">
        <f t="shared" si="34"/>
        <v>1062</v>
      </c>
      <c r="B1101" s="308" t="s">
        <v>2253</v>
      </c>
      <c r="C1101" s="308" t="s">
        <v>2254</v>
      </c>
      <c r="D1101" s="324">
        <v>2010.05</v>
      </c>
      <c r="E1101" s="310" t="s">
        <v>481</v>
      </c>
      <c r="F1101" s="311">
        <v>1366</v>
      </c>
      <c r="G1101" s="311">
        <v>2665</v>
      </c>
      <c r="H1101" s="312" t="s">
        <v>2</v>
      </c>
      <c r="I1101" s="313" t="s">
        <v>53</v>
      </c>
      <c r="J1101" s="27"/>
      <c r="K1101" s="231"/>
    </row>
    <row r="1102" spans="1:11" s="5" customFormat="1" ht="33" customHeight="1" x14ac:dyDescent="0.2">
      <c r="A1102" s="323">
        <f t="shared" si="34"/>
        <v>1063</v>
      </c>
      <c r="B1102" s="308" t="s">
        <v>2255</v>
      </c>
      <c r="C1102" s="22" t="s">
        <v>2254</v>
      </c>
      <c r="D1102" s="324">
        <v>2010.05</v>
      </c>
      <c r="E1102" s="310" t="s">
        <v>482</v>
      </c>
      <c r="F1102" s="311">
        <v>1175</v>
      </c>
      <c r="G1102" s="311">
        <v>1288</v>
      </c>
      <c r="H1102" s="172" t="s">
        <v>2</v>
      </c>
      <c r="I1102" s="313" t="s">
        <v>53</v>
      </c>
      <c r="J1102" s="27"/>
      <c r="K1102" s="231"/>
    </row>
    <row r="1103" spans="1:11" s="5" customFormat="1" ht="33" customHeight="1" x14ac:dyDescent="0.2">
      <c r="A1103" s="323">
        <f t="shared" si="34"/>
        <v>1064</v>
      </c>
      <c r="B1103" s="308" t="s">
        <v>2256</v>
      </c>
      <c r="C1103" s="308" t="s">
        <v>2236</v>
      </c>
      <c r="D1103" s="324">
        <v>2010.06</v>
      </c>
      <c r="E1103" s="310" t="s">
        <v>424</v>
      </c>
      <c r="F1103" s="311">
        <v>1169</v>
      </c>
      <c r="G1103" s="311">
        <v>1516</v>
      </c>
      <c r="H1103" s="312" t="s">
        <v>2</v>
      </c>
      <c r="I1103" s="313" t="s">
        <v>53</v>
      </c>
      <c r="J1103" s="27"/>
      <c r="K1103" s="231"/>
    </row>
    <row r="1104" spans="1:11" s="5" customFormat="1" ht="33" customHeight="1" x14ac:dyDescent="0.2">
      <c r="A1104" s="323">
        <f t="shared" si="34"/>
        <v>1065</v>
      </c>
      <c r="B1104" s="308" t="s">
        <v>2257</v>
      </c>
      <c r="C1104" s="308" t="s">
        <v>2240</v>
      </c>
      <c r="D1104" s="309">
        <v>2010.06</v>
      </c>
      <c r="E1104" s="310" t="s">
        <v>425</v>
      </c>
      <c r="F1104" s="311">
        <v>1360</v>
      </c>
      <c r="G1104" s="311">
        <v>2728</v>
      </c>
      <c r="H1104" s="312" t="s">
        <v>2</v>
      </c>
      <c r="I1104" s="313" t="s">
        <v>53</v>
      </c>
      <c r="J1104" s="27"/>
      <c r="K1104" s="231"/>
    </row>
    <row r="1105" spans="1:11" s="5" customFormat="1" ht="33" customHeight="1" x14ac:dyDescent="0.2">
      <c r="A1105" s="323">
        <f t="shared" si="34"/>
        <v>1066</v>
      </c>
      <c r="B1105" s="308" t="s">
        <v>2258</v>
      </c>
      <c r="C1105" s="47" t="s">
        <v>2236</v>
      </c>
      <c r="D1105" s="309">
        <v>2010.07</v>
      </c>
      <c r="E1105" s="310" t="s">
        <v>428</v>
      </c>
      <c r="F1105" s="311">
        <v>1180</v>
      </c>
      <c r="G1105" s="311">
        <v>2048</v>
      </c>
      <c r="H1105" s="312" t="s">
        <v>2</v>
      </c>
      <c r="I1105" s="313" t="s">
        <v>53</v>
      </c>
      <c r="J1105" s="27"/>
      <c r="K1105" s="231"/>
    </row>
    <row r="1106" spans="1:11" s="5" customFormat="1" ht="33" customHeight="1" x14ac:dyDescent="0.2">
      <c r="A1106" s="323">
        <f t="shared" si="34"/>
        <v>1067</v>
      </c>
      <c r="B1106" s="308" t="s">
        <v>2259</v>
      </c>
      <c r="C1106" s="47" t="s">
        <v>2236</v>
      </c>
      <c r="D1106" s="309" t="s">
        <v>2260</v>
      </c>
      <c r="E1106" s="310" t="s">
        <v>439</v>
      </c>
      <c r="F1106" s="311">
        <v>1388</v>
      </c>
      <c r="G1106" s="311">
        <v>2051</v>
      </c>
      <c r="H1106" s="171" t="s">
        <v>2</v>
      </c>
      <c r="I1106" s="325" t="s">
        <v>53</v>
      </c>
      <c r="J1106" s="127"/>
      <c r="K1106" s="231"/>
    </row>
    <row r="1107" spans="1:11" s="5" customFormat="1" ht="33" customHeight="1" x14ac:dyDescent="0.2">
      <c r="A1107" s="323">
        <f t="shared" si="34"/>
        <v>1068</v>
      </c>
      <c r="B1107" s="308" t="s">
        <v>2261</v>
      </c>
      <c r="C1107" s="22" t="s">
        <v>2240</v>
      </c>
      <c r="D1107" s="309">
        <v>2010.11</v>
      </c>
      <c r="E1107" s="310" t="s">
        <v>442</v>
      </c>
      <c r="F1107" s="311">
        <v>1222</v>
      </c>
      <c r="G1107" s="311">
        <v>1551</v>
      </c>
      <c r="H1107" s="326" t="s">
        <v>2</v>
      </c>
      <c r="I1107" s="325" t="s">
        <v>53</v>
      </c>
      <c r="J1107" s="127"/>
      <c r="K1107" s="231"/>
    </row>
    <row r="1108" spans="1:11" s="5" customFormat="1" ht="33" customHeight="1" x14ac:dyDescent="0.2">
      <c r="A1108" s="323">
        <f t="shared" si="34"/>
        <v>1069</v>
      </c>
      <c r="B1108" s="308" t="s">
        <v>2262</v>
      </c>
      <c r="C1108" s="47" t="s">
        <v>879</v>
      </c>
      <c r="D1108" s="309">
        <v>2011.01</v>
      </c>
      <c r="E1108" s="310" t="s">
        <v>446</v>
      </c>
      <c r="F1108" s="311">
        <v>1334</v>
      </c>
      <c r="G1108" s="311">
        <v>1725</v>
      </c>
      <c r="H1108" s="312" t="s">
        <v>2</v>
      </c>
      <c r="I1108" s="313" t="s">
        <v>53</v>
      </c>
      <c r="J1108" s="27"/>
      <c r="K1108" s="231"/>
    </row>
    <row r="1109" spans="1:11" s="5" customFormat="1" ht="33" customHeight="1" x14ac:dyDescent="0.2">
      <c r="A1109" s="323">
        <f t="shared" si="34"/>
        <v>1070</v>
      </c>
      <c r="B1109" s="308" t="s">
        <v>2263</v>
      </c>
      <c r="C1109" s="47" t="s">
        <v>2236</v>
      </c>
      <c r="D1109" s="309">
        <v>2011.01</v>
      </c>
      <c r="E1109" s="310" t="s">
        <v>507</v>
      </c>
      <c r="F1109" s="311">
        <v>1290</v>
      </c>
      <c r="G1109" s="311">
        <v>1649</v>
      </c>
      <c r="H1109" s="312" t="s">
        <v>2</v>
      </c>
      <c r="I1109" s="313" t="s">
        <v>53</v>
      </c>
      <c r="J1109" s="27"/>
      <c r="K1109" s="231"/>
    </row>
    <row r="1110" spans="1:11" s="5" customFormat="1" ht="33" customHeight="1" x14ac:dyDescent="0.2">
      <c r="A1110" s="323">
        <f t="shared" si="34"/>
        <v>1071</v>
      </c>
      <c r="B1110" s="308" t="s">
        <v>2264</v>
      </c>
      <c r="C1110" s="22" t="s">
        <v>2236</v>
      </c>
      <c r="D1110" s="309">
        <v>2011.03</v>
      </c>
      <c r="E1110" s="310" t="s">
        <v>317</v>
      </c>
      <c r="F1110" s="311">
        <v>1348</v>
      </c>
      <c r="G1110" s="311">
        <v>1835</v>
      </c>
      <c r="H1110" s="172" t="s">
        <v>2</v>
      </c>
      <c r="I1110" s="313" t="s">
        <v>53</v>
      </c>
      <c r="J1110" s="127"/>
      <c r="K1110" s="231"/>
    </row>
    <row r="1111" spans="1:11" s="5" customFormat="1" ht="33" customHeight="1" x14ac:dyDescent="0.2">
      <c r="A1111" s="323">
        <f t="shared" si="34"/>
        <v>1072</v>
      </c>
      <c r="B1111" s="308" t="s">
        <v>2265</v>
      </c>
      <c r="C1111" s="308" t="s">
        <v>2236</v>
      </c>
      <c r="D1111" s="309">
        <v>2011.03</v>
      </c>
      <c r="E1111" s="310" t="s">
        <v>449</v>
      </c>
      <c r="F1111" s="311">
        <v>1334</v>
      </c>
      <c r="G1111" s="311">
        <v>1699</v>
      </c>
      <c r="H1111" s="312" t="s">
        <v>42</v>
      </c>
      <c r="I1111" s="313" t="s">
        <v>53</v>
      </c>
      <c r="J1111" s="27"/>
      <c r="K1111" s="231"/>
    </row>
    <row r="1112" spans="1:11" s="5" customFormat="1" ht="33" customHeight="1" x14ac:dyDescent="0.2">
      <c r="A1112" s="323">
        <f t="shared" si="34"/>
        <v>1073</v>
      </c>
      <c r="B1112" s="308" t="s">
        <v>2266</v>
      </c>
      <c r="C1112" s="22" t="s">
        <v>2267</v>
      </c>
      <c r="D1112" s="309">
        <v>2011.11</v>
      </c>
      <c r="E1112" s="310" t="s">
        <v>394</v>
      </c>
      <c r="F1112" s="311">
        <v>1282</v>
      </c>
      <c r="G1112" s="311">
        <v>1603</v>
      </c>
      <c r="H1112" s="312" t="s">
        <v>939</v>
      </c>
      <c r="I1112" s="313" t="s">
        <v>53</v>
      </c>
      <c r="J1112" s="27"/>
      <c r="K1112" s="231"/>
    </row>
    <row r="1113" spans="1:11" s="5" customFormat="1" ht="33" customHeight="1" x14ac:dyDescent="0.2">
      <c r="A1113" s="323">
        <f t="shared" si="34"/>
        <v>1074</v>
      </c>
      <c r="B1113" s="308" t="s">
        <v>2268</v>
      </c>
      <c r="C1113" s="22" t="s">
        <v>2254</v>
      </c>
      <c r="D1113" s="309">
        <v>2012.01</v>
      </c>
      <c r="E1113" s="310" t="s">
        <v>405</v>
      </c>
      <c r="F1113" s="311">
        <v>763</v>
      </c>
      <c r="G1113" s="311">
        <v>1252</v>
      </c>
      <c r="H1113" s="312" t="s">
        <v>1186</v>
      </c>
      <c r="I1113" s="313" t="s">
        <v>53</v>
      </c>
      <c r="J1113" s="27"/>
      <c r="K1113" s="231"/>
    </row>
    <row r="1114" spans="1:11" s="5" customFormat="1" ht="33" customHeight="1" x14ac:dyDescent="0.2">
      <c r="A1114" s="323">
        <f t="shared" si="34"/>
        <v>1075</v>
      </c>
      <c r="B1114" s="308" t="s">
        <v>2269</v>
      </c>
      <c r="C1114" s="22" t="s">
        <v>2236</v>
      </c>
      <c r="D1114" s="309">
        <v>2012.04</v>
      </c>
      <c r="E1114" s="310" t="s">
        <v>172</v>
      </c>
      <c r="F1114" s="311">
        <v>1167</v>
      </c>
      <c r="G1114" s="311">
        <v>1752</v>
      </c>
      <c r="H1114" s="312" t="s">
        <v>2</v>
      </c>
      <c r="I1114" s="313" t="s">
        <v>53</v>
      </c>
      <c r="J1114" s="27"/>
      <c r="K1114" s="231"/>
    </row>
    <row r="1115" spans="1:11" s="5" customFormat="1" ht="33" customHeight="1" x14ac:dyDescent="0.2">
      <c r="A1115" s="323">
        <f t="shared" si="34"/>
        <v>1076</v>
      </c>
      <c r="B1115" s="308" t="s">
        <v>2270</v>
      </c>
      <c r="C1115" s="47" t="s">
        <v>2236</v>
      </c>
      <c r="D1115" s="324">
        <v>2012.06</v>
      </c>
      <c r="E1115" s="310" t="s">
        <v>417</v>
      </c>
      <c r="F1115" s="311">
        <v>1445</v>
      </c>
      <c r="G1115" s="311">
        <v>1525</v>
      </c>
      <c r="H1115" s="312" t="s">
        <v>2</v>
      </c>
      <c r="I1115" s="313" t="s">
        <v>53</v>
      </c>
      <c r="J1115" s="27"/>
      <c r="K1115" s="231"/>
    </row>
    <row r="1116" spans="1:11" s="5" customFormat="1" ht="33" customHeight="1" x14ac:dyDescent="0.2">
      <c r="A1116" s="323">
        <f t="shared" si="34"/>
        <v>1077</v>
      </c>
      <c r="B1116" s="308" t="s">
        <v>2271</v>
      </c>
      <c r="C1116" s="22" t="s">
        <v>2236</v>
      </c>
      <c r="D1116" s="324">
        <v>2012.08</v>
      </c>
      <c r="E1116" s="310" t="s">
        <v>135</v>
      </c>
      <c r="F1116" s="311">
        <v>1302</v>
      </c>
      <c r="G1116" s="311">
        <v>1763</v>
      </c>
      <c r="H1116" s="312" t="s">
        <v>939</v>
      </c>
      <c r="I1116" s="313" t="s">
        <v>53</v>
      </c>
      <c r="J1116" s="27"/>
      <c r="K1116" s="231"/>
    </row>
    <row r="1117" spans="1:11" s="5" customFormat="1" ht="33" customHeight="1" x14ac:dyDescent="0.2">
      <c r="A1117" s="323">
        <f t="shared" si="34"/>
        <v>1078</v>
      </c>
      <c r="B1117" s="308" t="s">
        <v>2272</v>
      </c>
      <c r="C1117" s="47" t="s">
        <v>2240</v>
      </c>
      <c r="D1117" s="324">
        <v>2012.09</v>
      </c>
      <c r="E1117" s="310" t="s">
        <v>364</v>
      </c>
      <c r="F1117" s="311">
        <v>1036</v>
      </c>
      <c r="G1117" s="311">
        <v>1294</v>
      </c>
      <c r="H1117" s="172" t="s">
        <v>939</v>
      </c>
      <c r="I1117" s="313" t="s">
        <v>53</v>
      </c>
      <c r="J1117" s="27"/>
      <c r="K1117" s="231"/>
    </row>
    <row r="1118" spans="1:11" s="5" customFormat="1" ht="33" customHeight="1" x14ac:dyDescent="0.2">
      <c r="A1118" s="323">
        <f t="shared" si="34"/>
        <v>1079</v>
      </c>
      <c r="B1118" s="187" t="s">
        <v>2273</v>
      </c>
      <c r="C1118" s="22" t="s">
        <v>2240</v>
      </c>
      <c r="D1118" s="324">
        <v>2012.12</v>
      </c>
      <c r="E1118" s="310" t="s">
        <v>372</v>
      </c>
      <c r="F1118" s="311">
        <v>2331</v>
      </c>
      <c r="G1118" s="311">
        <v>2154</v>
      </c>
      <c r="H1118" s="312" t="s">
        <v>1081</v>
      </c>
      <c r="I1118" s="313" t="s">
        <v>53</v>
      </c>
      <c r="J1118" s="27"/>
      <c r="K1118" s="231"/>
    </row>
    <row r="1119" spans="1:11" s="5" customFormat="1" ht="33" customHeight="1" x14ac:dyDescent="0.2">
      <c r="A1119" s="323">
        <f t="shared" si="34"/>
        <v>1080</v>
      </c>
      <c r="B1119" s="187" t="s">
        <v>2274</v>
      </c>
      <c r="C1119" s="308" t="s">
        <v>2236</v>
      </c>
      <c r="D1119" s="324">
        <v>2012.12</v>
      </c>
      <c r="E1119" s="310" t="s">
        <v>86</v>
      </c>
      <c r="F1119" s="311">
        <v>1302</v>
      </c>
      <c r="G1119" s="311">
        <v>1826</v>
      </c>
      <c r="H1119" s="172" t="s">
        <v>904</v>
      </c>
      <c r="I1119" s="313" t="s">
        <v>53</v>
      </c>
      <c r="J1119" s="27"/>
      <c r="K1119" s="231"/>
    </row>
    <row r="1120" spans="1:11" s="5" customFormat="1" ht="33" customHeight="1" x14ac:dyDescent="0.2">
      <c r="A1120" s="323">
        <f t="shared" si="34"/>
        <v>1081</v>
      </c>
      <c r="B1120" s="187" t="s">
        <v>2275</v>
      </c>
      <c r="C1120" s="308" t="s">
        <v>2276</v>
      </c>
      <c r="D1120" s="324">
        <v>2013.01</v>
      </c>
      <c r="E1120" s="310" t="s">
        <v>369</v>
      </c>
      <c r="F1120" s="311">
        <v>1231</v>
      </c>
      <c r="G1120" s="311">
        <v>1975</v>
      </c>
      <c r="H1120" s="172" t="s">
        <v>939</v>
      </c>
      <c r="I1120" s="313" t="s">
        <v>53</v>
      </c>
      <c r="J1120" s="27"/>
      <c r="K1120" s="231"/>
    </row>
    <row r="1121" spans="1:11" s="5" customFormat="1" ht="33" customHeight="1" x14ac:dyDescent="0.2">
      <c r="A1121" s="323">
        <f t="shared" si="34"/>
        <v>1082</v>
      </c>
      <c r="B1121" s="187" t="s">
        <v>2277</v>
      </c>
      <c r="C1121" s="308" t="s">
        <v>2276</v>
      </c>
      <c r="D1121" s="324">
        <v>2013.04</v>
      </c>
      <c r="E1121" s="310" t="s">
        <v>126</v>
      </c>
      <c r="F1121" s="311">
        <v>1555</v>
      </c>
      <c r="G1121" s="311">
        <v>2622</v>
      </c>
      <c r="H1121" s="312" t="s">
        <v>2223</v>
      </c>
      <c r="I1121" s="313" t="s">
        <v>53</v>
      </c>
      <c r="J1121" s="27"/>
      <c r="K1121" s="231"/>
    </row>
    <row r="1122" spans="1:11" s="5" customFormat="1" ht="33" customHeight="1" x14ac:dyDescent="0.2">
      <c r="A1122" s="323">
        <f t="shared" si="34"/>
        <v>1083</v>
      </c>
      <c r="B1122" s="187" t="s">
        <v>2278</v>
      </c>
      <c r="C1122" s="22" t="s">
        <v>2240</v>
      </c>
      <c r="D1122" s="324">
        <v>2013.04</v>
      </c>
      <c r="E1122" s="310" t="s">
        <v>340</v>
      </c>
      <c r="F1122" s="311">
        <v>2126</v>
      </c>
      <c r="G1122" s="311">
        <v>3162</v>
      </c>
      <c r="H1122" s="312" t="s">
        <v>1992</v>
      </c>
      <c r="I1122" s="313" t="s">
        <v>53</v>
      </c>
      <c r="J1122" s="27"/>
      <c r="K1122" s="231"/>
    </row>
    <row r="1123" spans="1:11" s="5" customFormat="1" ht="33" customHeight="1" x14ac:dyDescent="0.2">
      <c r="A1123" s="323">
        <f t="shared" si="34"/>
        <v>1084</v>
      </c>
      <c r="B1123" s="187" t="s">
        <v>2279</v>
      </c>
      <c r="C1123" s="22" t="s">
        <v>2236</v>
      </c>
      <c r="D1123" s="324">
        <v>2013.07</v>
      </c>
      <c r="E1123" s="310" t="s">
        <v>166</v>
      </c>
      <c r="F1123" s="311">
        <v>1265</v>
      </c>
      <c r="G1123" s="311">
        <v>2174</v>
      </c>
      <c r="H1123" s="312" t="s">
        <v>2217</v>
      </c>
      <c r="I1123" s="313" t="s">
        <v>53</v>
      </c>
      <c r="J1123" s="27"/>
      <c r="K1123" s="231"/>
    </row>
    <row r="1124" spans="1:11" s="5" customFormat="1" ht="33" customHeight="1" x14ac:dyDescent="0.2">
      <c r="A1124" s="323">
        <f t="shared" si="34"/>
        <v>1085</v>
      </c>
      <c r="B1124" s="187" t="s">
        <v>2280</v>
      </c>
      <c r="C1124" s="22" t="s">
        <v>2281</v>
      </c>
      <c r="D1124" s="324">
        <v>2013.08</v>
      </c>
      <c r="E1124" s="310" t="s">
        <v>261</v>
      </c>
      <c r="F1124" s="311">
        <v>1163</v>
      </c>
      <c r="G1124" s="311">
        <v>2274</v>
      </c>
      <c r="H1124" s="312" t="s">
        <v>2223</v>
      </c>
      <c r="I1124" s="313" t="s">
        <v>53</v>
      </c>
      <c r="J1124" s="27"/>
      <c r="K1124" s="231"/>
    </row>
    <row r="1125" spans="1:11" s="5" customFormat="1" ht="33" customHeight="1" x14ac:dyDescent="0.2">
      <c r="A1125" s="323">
        <f t="shared" si="34"/>
        <v>1086</v>
      </c>
      <c r="B1125" s="187" t="s">
        <v>2282</v>
      </c>
      <c r="C1125" s="308" t="s">
        <v>2240</v>
      </c>
      <c r="D1125" s="324">
        <v>2013.08</v>
      </c>
      <c r="E1125" s="310" t="s">
        <v>349</v>
      </c>
      <c r="F1125" s="311">
        <v>2051</v>
      </c>
      <c r="G1125" s="311">
        <v>1863</v>
      </c>
      <c r="H1125" s="312" t="s">
        <v>960</v>
      </c>
      <c r="I1125" s="313" t="s">
        <v>53</v>
      </c>
      <c r="J1125" s="27"/>
      <c r="K1125" s="231"/>
    </row>
    <row r="1126" spans="1:11" s="5" customFormat="1" ht="33" customHeight="1" x14ac:dyDescent="0.2">
      <c r="A1126" s="323">
        <f t="shared" si="34"/>
        <v>1087</v>
      </c>
      <c r="B1126" s="308" t="s">
        <v>2283</v>
      </c>
      <c r="C1126" s="47" t="s">
        <v>2240</v>
      </c>
      <c r="D1126" s="309">
        <v>2013.12</v>
      </c>
      <c r="E1126" s="204" t="s">
        <v>237</v>
      </c>
      <c r="F1126" s="189">
        <v>1378</v>
      </c>
      <c r="G1126" s="311">
        <v>2390</v>
      </c>
      <c r="H1126" s="172" t="s">
        <v>904</v>
      </c>
      <c r="I1126" s="313" t="s">
        <v>53</v>
      </c>
      <c r="J1126" s="45"/>
      <c r="K1126" s="231"/>
    </row>
    <row r="1127" spans="1:11" s="5" customFormat="1" ht="33" customHeight="1" x14ac:dyDescent="0.2">
      <c r="A1127" s="323">
        <f t="shared" si="34"/>
        <v>1088</v>
      </c>
      <c r="B1127" s="187" t="s">
        <v>2284</v>
      </c>
      <c r="C1127" s="308" t="s">
        <v>2236</v>
      </c>
      <c r="D1127" s="309">
        <v>2014.03</v>
      </c>
      <c r="E1127" s="204" t="s">
        <v>145</v>
      </c>
      <c r="F1127" s="327">
        <v>789</v>
      </c>
      <c r="G1127" s="311">
        <v>1392</v>
      </c>
      <c r="H1127" s="312" t="s">
        <v>1992</v>
      </c>
      <c r="I1127" s="313" t="s">
        <v>53</v>
      </c>
      <c r="J1127" s="45"/>
      <c r="K1127" s="231"/>
    </row>
    <row r="1128" spans="1:11" s="5" customFormat="1" ht="33" customHeight="1" x14ac:dyDescent="0.2">
      <c r="A1128" s="323">
        <f t="shared" si="34"/>
        <v>1089</v>
      </c>
      <c r="B1128" s="187" t="s">
        <v>2285</v>
      </c>
      <c r="C1128" s="22" t="s">
        <v>2286</v>
      </c>
      <c r="D1128" s="309">
        <v>2014.05</v>
      </c>
      <c r="E1128" s="204" t="s">
        <v>329</v>
      </c>
      <c r="F1128" s="327">
        <v>2540</v>
      </c>
      <c r="G1128" s="311">
        <v>3294</v>
      </c>
      <c r="H1128" s="312" t="s">
        <v>1081</v>
      </c>
      <c r="I1128" s="313" t="s">
        <v>53</v>
      </c>
      <c r="J1128" s="45"/>
      <c r="K1128" s="231"/>
    </row>
    <row r="1129" spans="1:11" s="5" customFormat="1" ht="33" customHeight="1" x14ac:dyDescent="0.2">
      <c r="A1129" s="323">
        <f t="shared" si="34"/>
        <v>1090</v>
      </c>
      <c r="B1129" s="187" t="s">
        <v>2287</v>
      </c>
      <c r="C1129" s="47" t="s">
        <v>2286</v>
      </c>
      <c r="D1129" s="309">
        <v>2014.05</v>
      </c>
      <c r="E1129" s="204" t="s">
        <v>239</v>
      </c>
      <c r="F1129" s="327">
        <v>1467</v>
      </c>
      <c r="G1129" s="311">
        <v>2013</v>
      </c>
      <c r="H1129" s="312" t="s">
        <v>861</v>
      </c>
      <c r="I1129" s="313" t="s">
        <v>53</v>
      </c>
      <c r="J1129" s="45"/>
      <c r="K1129" s="231"/>
    </row>
    <row r="1130" spans="1:11" s="5" customFormat="1" ht="33" customHeight="1" x14ac:dyDescent="0.2">
      <c r="A1130" s="323">
        <f t="shared" si="34"/>
        <v>1091</v>
      </c>
      <c r="B1130" s="187" t="s">
        <v>2288</v>
      </c>
      <c r="C1130" s="308" t="s">
        <v>2276</v>
      </c>
      <c r="D1130" s="309">
        <v>2014.06</v>
      </c>
      <c r="E1130" s="204" t="s">
        <v>281</v>
      </c>
      <c r="F1130" s="327">
        <v>977</v>
      </c>
      <c r="G1130" s="311">
        <v>1844</v>
      </c>
      <c r="H1130" s="312" t="s">
        <v>1992</v>
      </c>
      <c r="I1130" s="313" t="s">
        <v>53</v>
      </c>
      <c r="J1130" s="45"/>
      <c r="K1130" s="231"/>
    </row>
    <row r="1131" spans="1:11" s="5" customFormat="1" ht="33" customHeight="1" x14ac:dyDescent="0.2">
      <c r="A1131" s="323">
        <f t="shared" si="34"/>
        <v>1092</v>
      </c>
      <c r="B1131" s="308" t="s">
        <v>2289</v>
      </c>
      <c r="C1131" s="308" t="s">
        <v>2240</v>
      </c>
      <c r="D1131" s="309">
        <v>2014.08</v>
      </c>
      <c r="E1131" s="310" t="s">
        <v>295</v>
      </c>
      <c r="F1131" s="311">
        <v>1379</v>
      </c>
      <c r="G1131" s="311">
        <v>2716</v>
      </c>
      <c r="H1131" s="312" t="s">
        <v>1992</v>
      </c>
      <c r="I1131" s="313" t="s">
        <v>53</v>
      </c>
      <c r="J1131" s="27"/>
      <c r="K1131" s="231"/>
    </row>
    <row r="1132" spans="1:11" ht="33" customHeight="1" x14ac:dyDescent="0.2">
      <c r="A1132" s="323">
        <f t="shared" si="34"/>
        <v>1093</v>
      </c>
      <c r="B1132" s="308" t="s">
        <v>2290</v>
      </c>
      <c r="C1132" s="308" t="s">
        <v>2240</v>
      </c>
      <c r="D1132" s="309">
        <v>2014.09</v>
      </c>
      <c r="E1132" s="310" t="s">
        <v>142</v>
      </c>
      <c r="F1132" s="311">
        <v>1405</v>
      </c>
      <c r="G1132" s="311">
        <v>2749</v>
      </c>
      <c r="H1132" s="172" t="s">
        <v>861</v>
      </c>
      <c r="I1132" s="313" t="s">
        <v>53</v>
      </c>
    </row>
    <row r="1133" spans="1:11" ht="33" customHeight="1" x14ac:dyDescent="0.2">
      <c r="A1133" s="323">
        <f t="shared" si="34"/>
        <v>1094</v>
      </c>
      <c r="B1133" s="308" t="s">
        <v>2291</v>
      </c>
      <c r="C1133" s="22" t="s">
        <v>2286</v>
      </c>
      <c r="D1133" s="309">
        <v>2014.09</v>
      </c>
      <c r="E1133" s="310" t="s">
        <v>294</v>
      </c>
      <c r="F1133" s="311">
        <v>1446</v>
      </c>
      <c r="G1133" s="311">
        <v>1446</v>
      </c>
      <c r="H1133" s="172" t="s">
        <v>904</v>
      </c>
      <c r="I1133" s="313" t="s">
        <v>53</v>
      </c>
    </row>
    <row r="1134" spans="1:11" ht="33" customHeight="1" x14ac:dyDescent="0.2">
      <c r="A1134" s="323">
        <f t="shared" si="34"/>
        <v>1095</v>
      </c>
      <c r="B1134" s="308" t="s">
        <v>2292</v>
      </c>
      <c r="C1134" s="47" t="s">
        <v>879</v>
      </c>
      <c r="D1134" s="309" t="s">
        <v>2220</v>
      </c>
      <c r="E1134" s="310" t="s">
        <v>253</v>
      </c>
      <c r="F1134" s="311">
        <v>676</v>
      </c>
      <c r="G1134" s="311">
        <v>1366</v>
      </c>
      <c r="H1134" s="312" t="s">
        <v>1081</v>
      </c>
      <c r="I1134" s="313" t="s">
        <v>53</v>
      </c>
    </row>
    <row r="1135" spans="1:11" ht="33" customHeight="1" x14ac:dyDescent="0.2">
      <c r="A1135" s="323">
        <f t="shared" si="34"/>
        <v>1096</v>
      </c>
      <c r="B1135" s="308" t="s">
        <v>2293</v>
      </c>
      <c r="C1135" s="308" t="s">
        <v>2286</v>
      </c>
      <c r="D1135" s="309">
        <v>2015.02</v>
      </c>
      <c r="E1135" s="310" t="s">
        <v>146</v>
      </c>
      <c r="F1135" s="311">
        <v>1768</v>
      </c>
      <c r="G1135" s="311">
        <v>3104</v>
      </c>
      <c r="H1135" s="172" t="s">
        <v>939</v>
      </c>
      <c r="I1135" s="313" t="s">
        <v>53</v>
      </c>
    </row>
    <row r="1136" spans="1:11" ht="33" customHeight="1" x14ac:dyDescent="0.2">
      <c r="A1136" s="323">
        <f t="shared" si="34"/>
        <v>1097</v>
      </c>
      <c r="B1136" s="187" t="s">
        <v>2294</v>
      </c>
      <c r="C1136" s="47" t="s">
        <v>879</v>
      </c>
      <c r="D1136" s="309">
        <v>2015.02</v>
      </c>
      <c r="E1136" s="188" t="s">
        <v>206</v>
      </c>
      <c r="F1136" s="189">
        <v>1602</v>
      </c>
      <c r="G1136" s="189">
        <v>3276</v>
      </c>
      <c r="H1136" s="190" t="s">
        <v>960</v>
      </c>
      <c r="I1136" s="191" t="s">
        <v>53</v>
      </c>
      <c r="J1136" s="46"/>
    </row>
    <row r="1137" spans="1:11" ht="33" customHeight="1" x14ac:dyDescent="0.2">
      <c r="A1137" s="323">
        <f t="shared" si="34"/>
        <v>1098</v>
      </c>
      <c r="B1137" s="187" t="s">
        <v>2295</v>
      </c>
      <c r="C1137" s="47" t="s">
        <v>2296</v>
      </c>
      <c r="D1137" s="309">
        <v>2015.04</v>
      </c>
      <c r="E1137" s="188" t="s">
        <v>151</v>
      </c>
      <c r="F1137" s="189">
        <v>1355</v>
      </c>
      <c r="G1137" s="189">
        <v>2292</v>
      </c>
      <c r="H1137" s="190" t="s">
        <v>855</v>
      </c>
      <c r="I1137" s="191" t="s">
        <v>53</v>
      </c>
      <c r="J1137" s="46"/>
    </row>
    <row r="1138" spans="1:11" ht="33" customHeight="1" x14ac:dyDescent="0.2">
      <c r="A1138" s="323">
        <f t="shared" si="34"/>
        <v>1099</v>
      </c>
      <c r="B1138" s="187" t="s">
        <v>2297</v>
      </c>
      <c r="C1138" s="47" t="s">
        <v>879</v>
      </c>
      <c r="D1138" s="309">
        <v>2015.07</v>
      </c>
      <c r="E1138" s="188" t="s">
        <v>87</v>
      </c>
      <c r="F1138" s="189">
        <v>1191</v>
      </c>
      <c r="G1138" s="189">
        <v>2356</v>
      </c>
      <c r="H1138" s="190" t="s">
        <v>1081</v>
      </c>
      <c r="I1138" s="191" t="s">
        <v>53</v>
      </c>
      <c r="J1138" s="46"/>
    </row>
    <row r="1139" spans="1:11" ht="33" customHeight="1" x14ac:dyDescent="0.2">
      <c r="A1139" s="323">
        <f t="shared" si="34"/>
        <v>1100</v>
      </c>
      <c r="B1139" s="187" t="s">
        <v>2298</v>
      </c>
      <c r="C1139" s="308" t="s">
        <v>2254</v>
      </c>
      <c r="D1139" s="309">
        <v>2015.07</v>
      </c>
      <c r="E1139" s="188" t="s">
        <v>117</v>
      </c>
      <c r="F1139" s="189">
        <v>1510</v>
      </c>
      <c r="G1139" s="189">
        <v>2117</v>
      </c>
      <c r="H1139" s="190" t="s">
        <v>1081</v>
      </c>
      <c r="I1139" s="191" t="s">
        <v>53</v>
      </c>
      <c r="J1139" s="46"/>
    </row>
    <row r="1140" spans="1:11" ht="33" customHeight="1" x14ac:dyDescent="0.2">
      <c r="A1140" s="323">
        <f t="shared" si="34"/>
        <v>1101</v>
      </c>
      <c r="B1140" s="187" t="s">
        <v>2299</v>
      </c>
      <c r="C1140" s="308" t="s">
        <v>2254</v>
      </c>
      <c r="D1140" s="309">
        <v>2015.09</v>
      </c>
      <c r="E1140" s="188" t="s">
        <v>228</v>
      </c>
      <c r="F1140" s="189">
        <v>1860</v>
      </c>
      <c r="G1140" s="189">
        <v>2467</v>
      </c>
      <c r="H1140" s="200" t="s">
        <v>861</v>
      </c>
      <c r="I1140" s="191" t="s">
        <v>53</v>
      </c>
      <c r="J1140" s="46"/>
    </row>
    <row r="1141" spans="1:11" ht="33" customHeight="1" x14ac:dyDescent="0.2">
      <c r="A1141" s="323">
        <f t="shared" si="34"/>
        <v>1102</v>
      </c>
      <c r="B1141" s="187" t="s">
        <v>2300</v>
      </c>
      <c r="C1141" s="22" t="s">
        <v>2240</v>
      </c>
      <c r="D1141" s="309" t="s">
        <v>1156</v>
      </c>
      <c r="E1141" s="188" t="s">
        <v>239</v>
      </c>
      <c r="F1141" s="189">
        <v>1457</v>
      </c>
      <c r="G1141" s="189">
        <v>2163</v>
      </c>
      <c r="H1141" s="190" t="s">
        <v>904</v>
      </c>
      <c r="I1141" s="191" t="s">
        <v>53</v>
      </c>
      <c r="J1141" s="45"/>
    </row>
    <row r="1142" spans="1:11" ht="33" customHeight="1" x14ac:dyDescent="0.2">
      <c r="A1142" s="323">
        <f t="shared" si="34"/>
        <v>1103</v>
      </c>
      <c r="B1142" s="187" t="s">
        <v>2301</v>
      </c>
      <c r="C1142" s="22" t="s">
        <v>2276</v>
      </c>
      <c r="D1142" s="309" t="s">
        <v>1156</v>
      </c>
      <c r="E1142" s="188" t="s">
        <v>106</v>
      </c>
      <c r="F1142" s="189">
        <v>1348</v>
      </c>
      <c r="G1142" s="189">
        <v>2222</v>
      </c>
      <c r="H1142" s="200" t="s">
        <v>2302</v>
      </c>
      <c r="I1142" s="191" t="s">
        <v>53</v>
      </c>
      <c r="J1142" s="45"/>
    </row>
    <row r="1143" spans="1:11" ht="33" customHeight="1" x14ac:dyDescent="0.2">
      <c r="A1143" s="323">
        <f t="shared" si="34"/>
        <v>1104</v>
      </c>
      <c r="B1143" s="187" t="s">
        <v>2303</v>
      </c>
      <c r="C1143" s="308" t="s">
        <v>2254</v>
      </c>
      <c r="D1143" s="309">
        <v>2015.11</v>
      </c>
      <c r="E1143" s="188" t="s">
        <v>241</v>
      </c>
      <c r="F1143" s="189">
        <v>1548</v>
      </c>
      <c r="G1143" s="189">
        <v>3317</v>
      </c>
      <c r="H1143" s="190" t="s">
        <v>855</v>
      </c>
      <c r="I1143" s="191" t="s">
        <v>53</v>
      </c>
      <c r="J1143" s="46"/>
    </row>
    <row r="1144" spans="1:11" ht="33" customHeight="1" x14ac:dyDescent="0.2">
      <c r="A1144" s="323">
        <f t="shared" si="34"/>
        <v>1105</v>
      </c>
      <c r="B1144" s="187" t="s">
        <v>2304</v>
      </c>
      <c r="C1144" s="47" t="s">
        <v>2286</v>
      </c>
      <c r="D1144" s="309">
        <v>2015.11</v>
      </c>
      <c r="E1144" s="188" t="s">
        <v>243</v>
      </c>
      <c r="F1144" s="189">
        <v>1029</v>
      </c>
      <c r="G1144" s="189">
        <v>1803</v>
      </c>
      <c r="H1144" s="190" t="s">
        <v>855</v>
      </c>
      <c r="I1144" s="191" t="s">
        <v>53</v>
      </c>
      <c r="J1144" s="46"/>
    </row>
    <row r="1145" spans="1:11" ht="33" customHeight="1" x14ac:dyDescent="0.2">
      <c r="A1145" s="323">
        <f t="shared" si="34"/>
        <v>1106</v>
      </c>
      <c r="B1145" s="187" t="s">
        <v>2305</v>
      </c>
      <c r="C1145" s="22" t="s">
        <v>879</v>
      </c>
      <c r="D1145" s="309">
        <v>2016.02</v>
      </c>
      <c r="E1145" s="188" t="s">
        <v>206</v>
      </c>
      <c r="F1145" s="189">
        <v>1469</v>
      </c>
      <c r="G1145" s="189">
        <v>3586</v>
      </c>
      <c r="H1145" s="190" t="s">
        <v>855</v>
      </c>
      <c r="I1145" s="191" t="s">
        <v>53</v>
      </c>
      <c r="J1145" s="46"/>
    </row>
    <row r="1146" spans="1:11" ht="33" customHeight="1" x14ac:dyDescent="0.2">
      <c r="A1146" s="323">
        <f t="shared" si="34"/>
        <v>1107</v>
      </c>
      <c r="B1146" s="187" t="s">
        <v>2306</v>
      </c>
      <c r="C1146" s="308" t="s">
        <v>879</v>
      </c>
      <c r="D1146" s="309">
        <v>2016.05</v>
      </c>
      <c r="E1146" s="188" t="s">
        <v>206</v>
      </c>
      <c r="F1146" s="189">
        <v>1460</v>
      </c>
      <c r="G1146" s="189">
        <v>3634</v>
      </c>
      <c r="H1146" s="190" t="s">
        <v>855</v>
      </c>
      <c r="I1146" s="191" t="s">
        <v>53</v>
      </c>
      <c r="J1146" s="46"/>
    </row>
    <row r="1147" spans="1:11" ht="33" customHeight="1" x14ac:dyDescent="0.2">
      <c r="A1147" s="323">
        <f t="shared" si="34"/>
        <v>1108</v>
      </c>
      <c r="B1147" s="130" t="s">
        <v>2307</v>
      </c>
      <c r="C1147" s="22" t="s">
        <v>2286</v>
      </c>
      <c r="D1147" s="255">
        <v>2016.06</v>
      </c>
      <c r="E1147" s="59" t="s">
        <v>109</v>
      </c>
      <c r="F1147" s="60">
        <v>1471</v>
      </c>
      <c r="G1147" s="60">
        <v>2363</v>
      </c>
      <c r="H1147" s="139" t="s">
        <v>904</v>
      </c>
      <c r="I1147" s="140" t="s">
        <v>53</v>
      </c>
      <c r="J1147" s="46"/>
    </row>
    <row r="1148" spans="1:11" ht="33" customHeight="1" x14ac:dyDescent="0.2">
      <c r="A1148" s="323">
        <f t="shared" si="34"/>
        <v>1109</v>
      </c>
      <c r="B1148" s="54" t="s">
        <v>2308</v>
      </c>
      <c r="C1148" s="47" t="s">
        <v>879</v>
      </c>
      <c r="D1148" s="224">
        <v>2016.08</v>
      </c>
      <c r="E1148" s="55" t="s">
        <v>139</v>
      </c>
      <c r="F1148" s="56">
        <v>1577</v>
      </c>
      <c r="G1148" s="56">
        <v>2918</v>
      </c>
      <c r="H1148" s="57" t="s">
        <v>855</v>
      </c>
      <c r="I1148" s="58" t="s">
        <v>53</v>
      </c>
      <c r="J1148" s="45"/>
    </row>
    <row r="1149" spans="1:11" ht="33" customHeight="1" x14ac:dyDescent="0.2">
      <c r="A1149" s="323">
        <f t="shared" si="34"/>
        <v>1110</v>
      </c>
      <c r="B1149" s="54" t="s">
        <v>2309</v>
      </c>
      <c r="C1149" s="47" t="s">
        <v>879</v>
      </c>
      <c r="D1149" s="224">
        <v>2016.08</v>
      </c>
      <c r="E1149" s="55" t="s">
        <v>225</v>
      </c>
      <c r="F1149" s="56">
        <v>1487</v>
      </c>
      <c r="G1149" s="56">
        <v>2278</v>
      </c>
      <c r="H1149" s="57" t="s">
        <v>960</v>
      </c>
      <c r="I1149" s="58" t="s">
        <v>53</v>
      </c>
      <c r="J1149" s="45"/>
    </row>
    <row r="1150" spans="1:11" ht="33" customHeight="1" x14ac:dyDescent="0.2">
      <c r="A1150" s="323">
        <f t="shared" si="34"/>
        <v>1111</v>
      </c>
      <c r="B1150" s="54" t="s">
        <v>2310</v>
      </c>
      <c r="C1150" s="22" t="s">
        <v>879</v>
      </c>
      <c r="D1150" s="224">
        <v>2016.09</v>
      </c>
      <c r="E1150" s="55" t="s">
        <v>106</v>
      </c>
      <c r="F1150" s="56">
        <v>1525</v>
      </c>
      <c r="G1150" s="56">
        <v>2419</v>
      </c>
      <c r="H1150" s="200" t="s">
        <v>42</v>
      </c>
      <c r="I1150" s="58" t="s">
        <v>53</v>
      </c>
      <c r="J1150" s="46"/>
    </row>
    <row r="1151" spans="1:11" s="12" customFormat="1" ht="33" customHeight="1" x14ac:dyDescent="0.2">
      <c r="A1151" s="323">
        <f t="shared" si="34"/>
        <v>1112</v>
      </c>
      <c r="B1151" s="54" t="s">
        <v>2311</v>
      </c>
      <c r="C1151" s="22" t="s">
        <v>879</v>
      </c>
      <c r="D1151" s="224" t="s">
        <v>981</v>
      </c>
      <c r="E1151" s="55" t="s">
        <v>118</v>
      </c>
      <c r="F1151" s="56">
        <v>1407</v>
      </c>
      <c r="G1151" s="56">
        <v>2396</v>
      </c>
      <c r="H1151" s="57" t="s">
        <v>42</v>
      </c>
      <c r="I1151" s="58" t="s">
        <v>53</v>
      </c>
      <c r="J1151" s="46"/>
      <c r="K1151" s="328"/>
    </row>
    <row r="1152" spans="1:11" s="12" customFormat="1" ht="33" customHeight="1" x14ac:dyDescent="0.2">
      <c r="A1152" s="323">
        <f t="shared" si="34"/>
        <v>1113</v>
      </c>
      <c r="B1152" s="54" t="s">
        <v>2312</v>
      </c>
      <c r="C1152" s="47" t="s">
        <v>2236</v>
      </c>
      <c r="D1152" s="224">
        <v>2016.11</v>
      </c>
      <c r="E1152" s="55" t="s">
        <v>146</v>
      </c>
      <c r="F1152" s="67">
        <v>1554</v>
      </c>
      <c r="G1152" s="68">
        <v>2641</v>
      </c>
      <c r="H1152" s="57" t="s">
        <v>42</v>
      </c>
      <c r="I1152" s="70" t="s">
        <v>53</v>
      </c>
      <c r="J1152" s="46"/>
      <c r="K1152" s="328"/>
    </row>
    <row r="1153" spans="1:11" s="12" customFormat="1" ht="33" customHeight="1" x14ac:dyDescent="0.2">
      <c r="A1153" s="323">
        <f t="shared" si="34"/>
        <v>1114</v>
      </c>
      <c r="B1153" s="54" t="s">
        <v>2313</v>
      </c>
      <c r="C1153" s="47" t="s">
        <v>2236</v>
      </c>
      <c r="D1153" s="224">
        <v>2016.12</v>
      </c>
      <c r="E1153" s="55" t="s">
        <v>145</v>
      </c>
      <c r="F1153" s="56">
        <v>2672</v>
      </c>
      <c r="G1153" s="56">
        <v>5849</v>
      </c>
      <c r="H1153" s="57" t="s">
        <v>42</v>
      </c>
      <c r="I1153" s="70" t="s">
        <v>53</v>
      </c>
      <c r="J1153" s="46"/>
      <c r="K1153" s="328"/>
    </row>
    <row r="1154" spans="1:11" s="12" customFormat="1" ht="33" customHeight="1" x14ac:dyDescent="0.2">
      <c r="A1154" s="323">
        <f t="shared" ref="A1154:A1217" si="35">ROW()-39</f>
        <v>1115</v>
      </c>
      <c r="B1154" s="54" t="s">
        <v>2314</v>
      </c>
      <c r="C1154" s="47" t="s">
        <v>2243</v>
      </c>
      <c r="D1154" s="224">
        <v>2017.03</v>
      </c>
      <c r="E1154" s="55" t="s">
        <v>158</v>
      </c>
      <c r="F1154" s="56">
        <v>1654</v>
      </c>
      <c r="G1154" s="56">
        <v>2658</v>
      </c>
      <c r="H1154" s="69" t="s">
        <v>855</v>
      </c>
      <c r="I1154" s="70" t="s">
        <v>53</v>
      </c>
      <c r="J1154" s="46"/>
      <c r="K1154" s="328"/>
    </row>
    <row r="1155" spans="1:11" s="12" customFormat="1" ht="33" customHeight="1" x14ac:dyDescent="0.2">
      <c r="A1155" s="323">
        <f t="shared" si="35"/>
        <v>1116</v>
      </c>
      <c r="B1155" s="54" t="s">
        <v>2315</v>
      </c>
      <c r="C1155" s="47" t="s">
        <v>879</v>
      </c>
      <c r="D1155" s="224">
        <v>2017.03</v>
      </c>
      <c r="E1155" s="55" t="s">
        <v>162</v>
      </c>
      <c r="F1155" s="56">
        <v>1942</v>
      </c>
      <c r="G1155" s="56">
        <v>3187</v>
      </c>
      <c r="H1155" s="69" t="s">
        <v>855</v>
      </c>
      <c r="I1155" s="70" t="s">
        <v>53</v>
      </c>
      <c r="J1155" s="46"/>
      <c r="K1155" s="328"/>
    </row>
    <row r="1156" spans="1:11" s="12" customFormat="1" ht="33" customHeight="1" x14ac:dyDescent="0.2">
      <c r="A1156" s="323">
        <f t="shared" si="35"/>
        <v>1117</v>
      </c>
      <c r="B1156" s="78" t="s">
        <v>2316</v>
      </c>
      <c r="C1156" s="22" t="s">
        <v>2286</v>
      </c>
      <c r="D1156" s="224">
        <v>2017.04</v>
      </c>
      <c r="E1156" s="55" t="s">
        <v>168</v>
      </c>
      <c r="F1156" s="56">
        <v>2218</v>
      </c>
      <c r="G1156" s="56">
        <v>4098</v>
      </c>
      <c r="H1156" s="57" t="s">
        <v>2317</v>
      </c>
      <c r="I1156" s="70" t="s">
        <v>53</v>
      </c>
      <c r="J1156" s="46"/>
      <c r="K1156" s="328"/>
    </row>
    <row r="1157" spans="1:11" s="12" customFormat="1" ht="33" customHeight="1" x14ac:dyDescent="0.2">
      <c r="A1157" s="323">
        <f t="shared" si="35"/>
        <v>1118</v>
      </c>
      <c r="B1157" s="78" t="s">
        <v>2318</v>
      </c>
      <c r="C1157" s="22" t="s">
        <v>2319</v>
      </c>
      <c r="D1157" s="224">
        <v>2017.04</v>
      </c>
      <c r="E1157" s="55" t="s">
        <v>173</v>
      </c>
      <c r="F1157" s="56">
        <v>1404</v>
      </c>
      <c r="G1157" s="56">
        <v>2655</v>
      </c>
      <c r="H1157" s="57" t="s">
        <v>2317</v>
      </c>
      <c r="I1157" s="70" t="s">
        <v>53</v>
      </c>
      <c r="J1157" s="46"/>
      <c r="K1157" s="328"/>
    </row>
    <row r="1158" spans="1:11" s="12" customFormat="1" ht="33" customHeight="1" x14ac:dyDescent="0.2">
      <c r="A1158" s="323">
        <f t="shared" si="35"/>
        <v>1119</v>
      </c>
      <c r="B1158" s="54" t="s">
        <v>2320</v>
      </c>
      <c r="C1158" s="47" t="s">
        <v>2286</v>
      </c>
      <c r="D1158" s="224">
        <v>2017.05</v>
      </c>
      <c r="E1158" s="55" t="s">
        <v>131</v>
      </c>
      <c r="F1158" s="56">
        <v>1096</v>
      </c>
      <c r="G1158" s="56">
        <v>3192</v>
      </c>
      <c r="H1158" s="57" t="s">
        <v>1186</v>
      </c>
      <c r="I1158" s="70" t="s">
        <v>53</v>
      </c>
      <c r="J1158" s="46"/>
      <c r="K1158" s="328"/>
    </row>
    <row r="1159" spans="1:11" s="12" customFormat="1" ht="33" customHeight="1" x14ac:dyDescent="0.2">
      <c r="A1159" s="323">
        <f t="shared" si="35"/>
        <v>1120</v>
      </c>
      <c r="B1159" s="54" t="s">
        <v>2321</v>
      </c>
      <c r="C1159" s="47" t="s">
        <v>879</v>
      </c>
      <c r="D1159" s="224">
        <v>2017.05</v>
      </c>
      <c r="E1159" s="55" t="s">
        <v>125</v>
      </c>
      <c r="F1159" s="56">
        <v>1642</v>
      </c>
      <c r="G1159" s="56">
        <v>3211</v>
      </c>
      <c r="H1159" s="200" t="s">
        <v>855</v>
      </c>
      <c r="I1159" s="70" t="s">
        <v>53</v>
      </c>
      <c r="J1159" s="46"/>
      <c r="K1159" s="328"/>
    </row>
    <row r="1160" spans="1:11" s="12" customFormat="1" ht="33" customHeight="1" x14ac:dyDescent="0.2">
      <c r="A1160" s="323">
        <f t="shared" si="35"/>
        <v>1121</v>
      </c>
      <c r="B1160" s="78" t="s">
        <v>2322</v>
      </c>
      <c r="C1160" s="47" t="s">
        <v>879</v>
      </c>
      <c r="D1160" s="224">
        <v>2017.06</v>
      </c>
      <c r="E1160" s="55" t="s">
        <v>120</v>
      </c>
      <c r="F1160" s="56">
        <v>1198</v>
      </c>
      <c r="G1160" s="56">
        <v>2446</v>
      </c>
      <c r="H1160" s="200" t="s">
        <v>2</v>
      </c>
      <c r="I1160" s="58" t="s">
        <v>53</v>
      </c>
      <c r="J1160" s="46"/>
      <c r="K1160" s="328"/>
    </row>
    <row r="1161" spans="1:11" s="12" customFormat="1" ht="33" customHeight="1" x14ac:dyDescent="0.2">
      <c r="A1161" s="323">
        <f t="shared" si="35"/>
        <v>1122</v>
      </c>
      <c r="B1161" s="78" t="s">
        <v>2323</v>
      </c>
      <c r="C1161" s="47" t="s">
        <v>879</v>
      </c>
      <c r="D1161" s="224">
        <v>2017.06</v>
      </c>
      <c r="E1161" s="55" t="s">
        <v>121</v>
      </c>
      <c r="F1161" s="56">
        <v>1431</v>
      </c>
      <c r="G1161" s="56">
        <v>2602</v>
      </c>
      <c r="H1161" s="57" t="s">
        <v>42</v>
      </c>
      <c r="I1161" s="58" t="s">
        <v>53</v>
      </c>
      <c r="J1161" s="46"/>
      <c r="K1161" s="328"/>
    </row>
    <row r="1162" spans="1:11" s="12" customFormat="1" ht="33" customHeight="1" x14ac:dyDescent="0.2">
      <c r="A1162" s="323">
        <f t="shared" si="35"/>
        <v>1123</v>
      </c>
      <c r="B1162" s="78" t="s">
        <v>2324</v>
      </c>
      <c r="C1162" s="47" t="s">
        <v>2236</v>
      </c>
      <c r="D1162" s="224">
        <v>2017.06</v>
      </c>
      <c r="E1162" s="55" t="s">
        <v>119</v>
      </c>
      <c r="F1162" s="56">
        <v>1361</v>
      </c>
      <c r="G1162" s="56">
        <v>2435</v>
      </c>
      <c r="H1162" s="57" t="s">
        <v>42</v>
      </c>
      <c r="I1162" s="58" t="s">
        <v>53</v>
      </c>
      <c r="J1162" s="46"/>
      <c r="K1162" s="328"/>
    </row>
    <row r="1163" spans="1:11" s="12" customFormat="1" ht="33" customHeight="1" x14ac:dyDescent="0.2">
      <c r="A1163" s="323">
        <f t="shared" si="35"/>
        <v>1124</v>
      </c>
      <c r="B1163" s="78" t="s">
        <v>2325</v>
      </c>
      <c r="C1163" s="22" t="s">
        <v>2319</v>
      </c>
      <c r="D1163" s="224">
        <v>2017.06</v>
      </c>
      <c r="E1163" s="55" t="s">
        <v>118</v>
      </c>
      <c r="F1163" s="56">
        <v>1365</v>
      </c>
      <c r="G1163" s="56">
        <v>2345</v>
      </c>
      <c r="H1163" s="57" t="s">
        <v>42</v>
      </c>
      <c r="I1163" s="58" t="s">
        <v>53</v>
      </c>
      <c r="J1163" s="46"/>
      <c r="K1163" s="328"/>
    </row>
    <row r="1164" spans="1:11" s="5" customFormat="1" ht="33" customHeight="1" x14ac:dyDescent="0.2">
      <c r="A1164" s="323">
        <f t="shared" si="35"/>
        <v>1125</v>
      </c>
      <c r="B1164" s="78" t="s">
        <v>2326</v>
      </c>
      <c r="C1164" s="47" t="s">
        <v>879</v>
      </c>
      <c r="D1164" s="224">
        <v>2017.06</v>
      </c>
      <c r="E1164" s="55" t="s">
        <v>114</v>
      </c>
      <c r="F1164" s="56">
        <v>2366</v>
      </c>
      <c r="G1164" s="56">
        <v>3843</v>
      </c>
      <c r="H1164" s="57" t="s">
        <v>42</v>
      </c>
      <c r="I1164" s="58" t="s">
        <v>53</v>
      </c>
      <c r="J1164" s="46"/>
      <c r="K1164" s="231"/>
    </row>
    <row r="1165" spans="1:11" s="5" customFormat="1" ht="33" customHeight="1" x14ac:dyDescent="0.2">
      <c r="A1165" s="323">
        <f t="shared" si="35"/>
        <v>1126</v>
      </c>
      <c r="B1165" s="54" t="s">
        <v>2327</v>
      </c>
      <c r="C1165" s="47" t="s">
        <v>2286</v>
      </c>
      <c r="D1165" s="224">
        <v>2017.06</v>
      </c>
      <c r="E1165" s="55" t="s">
        <v>82</v>
      </c>
      <c r="F1165" s="56">
        <v>1591</v>
      </c>
      <c r="G1165" s="56">
        <v>2949</v>
      </c>
      <c r="H1165" s="200" t="s">
        <v>76</v>
      </c>
      <c r="I1165" s="58" t="s">
        <v>53</v>
      </c>
      <c r="J1165" s="46"/>
      <c r="K1165" s="231"/>
    </row>
    <row r="1166" spans="1:11" s="5" customFormat="1" ht="33" customHeight="1" x14ac:dyDescent="0.2">
      <c r="A1166" s="323">
        <f t="shared" si="35"/>
        <v>1127</v>
      </c>
      <c r="B1166" s="78" t="s">
        <v>2328</v>
      </c>
      <c r="C1166" s="22" t="s">
        <v>2286</v>
      </c>
      <c r="D1166" s="224">
        <v>2017.08</v>
      </c>
      <c r="E1166" s="55" t="s">
        <v>82</v>
      </c>
      <c r="F1166" s="56">
        <v>984</v>
      </c>
      <c r="G1166" s="56">
        <v>1895</v>
      </c>
      <c r="H1166" s="200" t="s">
        <v>2</v>
      </c>
      <c r="I1166" s="58" t="s">
        <v>53</v>
      </c>
      <c r="J1166" s="46"/>
      <c r="K1166" s="231"/>
    </row>
    <row r="1167" spans="1:11" s="5" customFormat="1" ht="33" customHeight="1" x14ac:dyDescent="0.2">
      <c r="A1167" s="323">
        <f t="shared" si="35"/>
        <v>1128</v>
      </c>
      <c r="B1167" s="78" t="s">
        <v>2329</v>
      </c>
      <c r="C1167" s="47" t="s">
        <v>2286</v>
      </c>
      <c r="D1167" s="224">
        <v>2017.08</v>
      </c>
      <c r="E1167" s="55" t="s">
        <v>80</v>
      </c>
      <c r="F1167" s="56">
        <v>1630</v>
      </c>
      <c r="G1167" s="56">
        <v>3308</v>
      </c>
      <c r="H1167" s="57" t="s">
        <v>2317</v>
      </c>
      <c r="I1167" s="58" t="s">
        <v>53</v>
      </c>
      <c r="J1167" s="46"/>
      <c r="K1167" s="231"/>
    </row>
    <row r="1168" spans="1:11" s="5" customFormat="1" ht="33" customHeight="1" x14ac:dyDescent="0.2">
      <c r="A1168" s="323">
        <f t="shared" si="35"/>
        <v>1129</v>
      </c>
      <c r="B1168" s="78" t="s">
        <v>2330</v>
      </c>
      <c r="C1168" s="47" t="s">
        <v>2251</v>
      </c>
      <c r="D1168" s="224">
        <v>2017.11</v>
      </c>
      <c r="E1168" s="55" t="s">
        <v>145</v>
      </c>
      <c r="F1168" s="56">
        <v>1357</v>
      </c>
      <c r="G1168" s="56">
        <v>2721</v>
      </c>
      <c r="H1168" s="57" t="s">
        <v>42</v>
      </c>
      <c r="I1168" s="58" t="s">
        <v>53</v>
      </c>
      <c r="J1168" s="46"/>
      <c r="K1168" s="231"/>
    </row>
    <row r="1169" spans="1:11" s="5" customFormat="1" ht="33" customHeight="1" x14ac:dyDescent="0.2">
      <c r="A1169" s="323">
        <f t="shared" si="35"/>
        <v>1130</v>
      </c>
      <c r="B1169" s="78" t="s">
        <v>2331</v>
      </c>
      <c r="C1169" s="47" t="s">
        <v>2286</v>
      </c>
      <c r="D1169" s="224">
        <v>2017.11</v>
      </c>
      <c r="E1169" s="55" t="s">
        <v>306</v>
      </c>
      <c r="F1169" s="56">
        <v>1364</v>
      </c>
      <c r="G1169" s="56">
        <v>2823</v>
      </c>
      <c r="H1169" s="200" t="s">
        <v>42</v>
      </c>
      <c r="I1169" s="58" t="s">
        <v>53</v>
      </c>
      <c r="J1169" s="46"/>
      <c r="K1169" s="231"/>
    </row>
    <row r="1170" spans="1:11" s="5" customFormat="1" ht="33" customHeight="1" x14ac:dyDescent="0.2">
      <c r="A1170" s="323">
        <f t="shared" si="35"/>
        <v>1131</v>
      </c>
      <c r="B1170" s="78" t="s">
        <v>2332</v>
      </c>
      <c r="C1170" s="47" t="s">
        <v>2251</v>
      </c>
      <c r="D1170" s="224">
        <v>2017.12</v>
      </c>
      <c r="E1170" s="81" t="s">
        <v>520</v>
      </c>
      <c r="F1170" s="56">
        <v>1598</v>
      </c>
      <c r="G1170" s="56">
        <v>3031</v>
      </c>
      <c r="H1170" s="57" t="s">
        <v>861</v>
      </c>
      <c r="I1170" s="58" t="s">
        <v>53</v>
      </c>
      <c r="J1170" s="46"/>
      <c r="K1170" s="231"/>
    </row>
    <row r="1171" spans="1:11" s="5" customFormat="1" ht="33" customHeight="1" x14ac:dyDescent="0.2">
      <c r="A1171" s="323">
        <f t="shared" si="35"/>
        <v>1132</v>
      </c>
      <c r="B1171" s="78" t="s">
        <v>2333</v>
      </c>
      <c r="C1171" s="22" t="s">
        <v>2251</v>
      </c>
      <c r="D1171" s="224">
        <v>2018.01</v>
      </c>
      <c r="E1171" s="55" t="s">
        <v>2334</v>
      </c>
      <c r="F1171" s="56">
        <v>1501</v>
      </c>
      <c r="G1171" s="56">
        <v>2810</v>
      </c>
      <c r="H1171" s="57" t="s">
        <v>42</v>
      </c>
      <c r="I1171" s="58" t="s">
        <v>53</v>
      </c>
      <c r="J1171" s="46"/>
      <c r="K1171" s="231"/>
    </row>
    <row r="1172" spans="1:11" s="5" customFormat="1" ht="33" customHeight="1" x14ac:dyDescent="0.2">
      <c r="A1172" s="323">
        <f t="shared" si="35"/>
        <v>1133</v>
      </c>
      <c r="B1172" s="54" t="s">
        <v>2335</v>
      </c>
      <c r="C1172" s="47" t="s">
        <v>2286</v>
      </c>
      <c r="D1172" s="224">
        <v>2018.01</v>
      </c>
      <c r="E1172" s="55" t="s">
        <v>2336</v>
      </c>
      <c r="F1172" s="56">
        <v>1199</v>
      </c>
      <c r="G1172" s="56">
        <v>1854</v>
      </c>
      <c r="H1172" s="57" t="s">
        <v>42</v>
      </c>
      <c r="I1172" s="58" t="s">
        <v>53</v>
      </c>
      <c r="J1172" s="46"/>
      <c r="K1172" s="231"/>
    </row>
    <row r="1173" spans="1:11" s="5" customFormat="1" ht="33" customHeight="1" x14ac:dyDescent="0.2">
      <c r="A1173" s="323">
        <f t="shared" si="35"/>
        <v>1134</v>
      </c>
      <c r="B1173" s="54" t="s">
        <v>2337</v>
      </c>
      <c r="C1173" s="47" t="s">
        <v>2286</v>
      </c>
      <c r="D1173" s="224">
        <v>2018.01</v>
      </c>
      <c r="E1173" s="55" t="s">
        <v>2338</v>
      </c>
      <c r="F1173" s="56">
        <v>1448</v>
      </c>
      <c r="G1173" s="56">
        <v>2773</v>
      </c>
      <c r="H1173" s="57" t="s">
        <v>42</v>
      </c>
      <c r="I1173" s="58" t="s">
        <v>53</v>
      </c>
      <c r="J1173" s="46"/>
      <c r="K1173" s="231"/>
    </row>
    <row r="1174" spans="1:11" s="5" customFormat="1" ht="33" customHeight="1" x14ac:dyDescent="0.2">
      <c r="A1174" s="323">
        <f t="shared" si="35"/>
        <v>1135</v>
      </c>
      <c r="B1174" s="54" t="s">
        <v>2339</v>
      </c>
      <c r="C1174" s="47" t="s">
        <v>2251</v>
      </c>
      <c r="D1174" s="224">
        <v>2018.02</v>
      </c>
      <c r="E1174" s="55" t="s">
        <v>340</v>
      </c>
      <c r="F1174" s="56">
        <v>1612</v>
      </c>
      <c r="G1174" s="56">
        <v>2738</v>
      </c>
      <c r="H1174" s="57" t="s">
        <v>2</v>
      </c>
      <c r="I1174" s="58" t="s">
        <v>2340</v>
      </c>
      <c r="J1174" s="46" t="s">
        <v>1599</v>
      </c>
      <c r="K1174" s="231"/>
    </row>
    <row r="1175" spans="1:11" s="5" customFormat="1" ht="33" customHeight="1" x14ac:dyDescent="0.2">
      <c r="A1175" s="323">
        <f t="shared" si="35"/>
        <v>1136</v>
      </c>
      <c r="B1175" s="54" t="s">
        <v>2341</v>
      </c>
      <c r="C1175" s="47" t="s">
        <v>2251</v>
      </c>
      <c r="D1175" s="224">
        <v>2018.02</v>
      </c>
      <c r="E1175" s="55" t="s">
        <v>2342</v>
      </c>
      <c r="F1175" s="56">
        <v>1402</v>
      </c>
      <c r="G1175" s="56">
        <v>2264</v>
      </c>
      <c r="H1175" s="200" t="s">
        <v>2</v>
      </c>
      <c r="I1175" s="58" t="s">
        <v>1593</v>
      </c>
      <c r="J1175" s="27"/>
      <c r="K1175" s="231"/>
    </row>
    <row r="1176" spans="1:11" s="5" customFormat="1" ht="33" customHeight="1" x14ac:dyDescent="0.2">
      <c r="A1176" s="323">
        <f t="shared" si="35"/>
        <v>1137</v>
      </c>
      <c r="B1176" s="54" t="s">
        <v>2343</v>
      </c>
      <c r="C1176" s="22" t="s">
        <v>879</v>
      </c>
      <c r="D1176" s="224">
        <v>2018.03</v>
      </c>
      <c r="E1176" s="55" t="s">
        <v>317</v>
      </c>
      <c r="F1176" s="56">
        <v>1435</v>
      </c>
      <c r="G1176" s="56">
        <v>2867</v>
      </c>
      <c r="H1176" s="57" t="s">
        <v>2</v>
      </c>
      <c r="I1176" s="58" t="s">
        <v>885</v>
      </c>
      <c r="J1176" s="46" t="s">
        <v>2344</v>
      </c>
      <c r="K1176" s="231"/>
    </row>
    <row r="1177" spans="1:11" s="5" customFormat="1" ht="33" customHeight="1" x14ac:dyDescent="0.2">
      <c r="A1177" s="323">
        <f t="shared" si="35"/>
        <v>1138</v>
      </c>
      <c r="B1177" s="78" t="s">
        <v>2345</v>
      </c>
      <c r="C1177" s="47" t="s">
        <v>2319</v>
      </c>
      <c r="D1177" s="224">
        <v>2018.03</v>
      </c>
      <c r="E1177" s="55" t="s">
        <v>532</v>
      </c>
      <c r="F1177" s="56">
        <v>1186</v>
      </c>
      <c r="G1177" s="56">
        <v>1960</v>
      </c>
      <c r="H1177" s="200" t="s">
        <v>2</v>
      </c>
      <c r="I1177" s="58" t="s">
        <v>885</v>
      </c>
      <c r="J1177" s="46"/>
      <c r="K1177" s="231"/>
    </row>
    <row r="1178" spans="1:11" s="5" customFormat="1" ht="33" customHeight="1" x14ac:dyDescent="0.2">
      <c r="A1178" s="323">
        <f t="shared" si="35"/>
        <v>1139</v>
      </c>
      <c r="B1178" s="78" t="s">
        <v>2346</v>
      </c>
      <c r="C1178" s="22" t="s">
        <v>879</v>
      </c>
      <c r="D1178" s="224">
        <v>2018.04</v>
      </c>
      <c r="E1178" s="81" t="s">
        <v>539</v>
      </c>
      <c r="F1178" s="56">
        <v>1265</v>
      </c>
      <c r="G1178" s="56">
        <v>1954</v>
      </c>
      <c r="H1178" s="57" t="s">
        <v>855</v>
      </c>
      <c r="I1178" s="58" t="s">
        <v>1593</v>
      </c>
      <c r="J1178" s="46"/>
      <c r="K1178" s="231"/>
    </row>
    <row r="1179" spans="1:11" s="5" customFormat="1" ht="33" customHeight="1" x14ac:dyDescent="0.2">
      <c r="A1179" s="323">
        <f t="shared" si="35"/>
        <v>1140</v>
      </c>
      <c r="B1179" s="54" t="s">
        <v>2347</v>
      </c>
      <c r="C1179" s="47" t="s">
        <v>879</v>
      </c>
      <c r="D1179" s="224">
        <v>2018.04</v>
      </c>
      <c r="E1179" s="88" t="s">
        <v>2348</v>
      </c>
      <c r="F1179" s="56">
        <v>1088</v>
      </c>
      <c r="G1179" s="56">
        <v>2238</v>
      </c>
      <c r="H1179" s="57" t="s">
        <v>855</v>
      </c>
      <c r="I1179" s="58" t="s">
        <v>1010</v>
      </c>
      <c r="J1179" s="46"/>
      <c r="K1179" s="231"/>
    </row>
    <row r="1180" spans="1:11" s="5" customFormat="1" ht="33" customHeight="1" x14ac:dyDescent="0.2">
      <c r="A1180" s="323">
        <f t="shared" si="35"/>
        <v>1141</v>
      </c>
      <c r="B1180" s="54" t="s">
        <v>2349</v>
      </c>
      <c r="C1180" s="47" t="s">
        <v>879</v>
      </c>
      <c r="D1180" s="224">
        <v>2018.04</v>
      </c>
      <c r="E1180" s="88" t="s">
        <v>542</v>
      </c>
      <c r="F1180" s="56">
        <v>1624</v>
      </c>
      <c r="G1180" s="56">
        <v>3172</v>
      </c>
      <c r="H1180" s="57" t="s">
        <v>861</v>
      </c>
      <c r="I1180" s="58" t="s">
        <v>2350</v>
      </c>
      <c r="J1180" s="46" t="s">
        <v>1109</v>
      </c>
      <c r="K1180" s="231"/>
    </row>
    <row r="1181" spans="1:11" s="5" customFormat="1" ht="33" customHeight="1" x14ac:dyDescent="0.2">
      <c r="A1181" s="323">
        <f t="shared" si="35"/>
        <v>1142</v>
      </c>
      <c r="B1181" s="78" t="s">
        <v>2351</v>
      </c>
      <c r="C1181" s="47" t="s">
        <v>879</v>
      </c>
      <c r="D1181" s="224">
        <v>2018.04</v>
      </c>
      <c r="E1181" s="81" t="s">
        <v>547</v>
      </c>
      <c r="F1181" s="56">
        <v>1426</v>
      </c>
      <c r="G1181" s="56">
        <v>2940</v>
      </c>
      <c r="H1181" s="57" t="s">
        <v>855</v>
      </c>
      <c r="I1181" s="58" t="s">
        <v>1010</v>
      </c>
      <c r="J1181" s="46"/>
      <c r="K1181" s="231"/>
    </row>
    <row r="1182" spans="1:11" s="5" customFormat="1" ht="33" customHeight="1" x14ac:dyDescent="0.2">
      <c r="A1182" s="323">
        <f t="shared" si="35"/>
        <v>1143</v>
      </c>
      <c r="B1182" s="78" t="s">
        <v>2352</v>
      </c>
      <c r="C1182" s="22" t="s">
        <v>2286</v>
      </c>
      <c r="D1182" s="224">
        <v>2018.05</v>
      </c>
      <c r="E1182" s="55" t="s">
        <v>1733</v>
      </c>
      <c r="F1182" s="56">
        <v>1813</v>
      </c>
      <c r="G1182" s="56">
        <v>3412</v>
      </c>
      <c r="H1182" s="57" t="s">
        <v>2</v>
      </c>
      <c r="I1182" s="58" t="s">
        <v>1010</v>
      </c>
      <c r="J1182" s="46"/>
      <c r="K1182" s="231"/>
    </row>
    <row r="1183" spans="1:11" s="5" customFormat="1" ht="33" customHeight="1" x14ac:dyDescent="0.2">
      <c r="A1183" s="323">
        <f t="shared" si="35"/>
        <v>1144</v>
      </c>
      <c r="B1183" s="78" t="s">
        <v>2353</v>
      </c>
      <c r="C1183" s="47" t="s">
        <v>879</v>
      </c>
      <c r="D1183" s="224">
        <v>2018.05</v>
      </c>
      <c r="E1183" s="55" t="s">
        <v>2354</v>
      </c>
      <c r="F1183" s="56">
        <v>1428</v>
      </c>
      <c r="G1183" s="56">
        <v>2821</v>
      </c>
      <c r="H1183" s="57" t="s">
        <v>2</v>
      </c>
      <c r="I1183" s="58" t="s">
        <v>1010</v>
      </c>
      <c r="J1183" s="46" t="s">
        <v>2344</v>
      </c>
      <c r="K1183" s="231"/>
    </row>
    <row r="1184" spans="1:11" s="5" customFormat="1" ht="33" customHeight="1" x14ac:dyDescent="0.2">
      <c r="A1184" s="323">
        <f t="shared" si="35"/>
        <v>1145</v>
      </c>
      <c r="B1184" s="78" t="s">
        <v>2355</v>
      </c>
      <c r="C1184" s="22" t="s">
        <v>879</v>
      </c>
      <c r="D1184" s="224">
        <v>2018.06</v>
      </c>
      <c r="E1184" s="55" t="s">
        <v>112</v>
      </c>
      <c r="F1184" s="56">
        <v>1441</v>
      </c>
      <c r="G1184" s="56">
        <v>2782</v>
      </c>
      <c r="H1184" s="200" t="s">
        <v>42</v>
      </c>
      <c r="I1184" s="58" t="s">
        <v>885</v>
      </c>
      <c r="J1184" s="46"/>
      <c r="K1184" s="231"/>
    </row>
    <row r="1185" spans="1:11" s="5" customFormat="1" ht="33" customHeight="1" x14ac:dyDescent="0.2">
      <c r="A1185" s="323">
        <f t="shared" si="35"/>
        <v>1146</v>
      </c>
      <c r="B1185" s="54" t="s">
        <v>2356</v>
      </c>
      <c r="C1185" s="22" t="s">
        <v>879</v>
      </c>
      <c r="D1185" s="224">
        <v>2018.06</v>
      </c>
      <c r="E1185" s="55" t="s">
        <v>114</v>
      </c>
      <c r="F1185" s="56">
        <v>1431</v>
      </c>
      <c r="G1185" s="56">
        <v>1989</v>
      </c>
      <c r="H1185" s="57" t="s">
        <v>42</v>
      </c>
      <c r="I1185" s="58" t="s">
        <v>1010</v>
      </c>
      <c r="J1185" s="46"/>
      <c r="K1185" s="231"/>
    </row>
    <row r="1186" spans="1:11" s="5" customFormat="1" ht="33" customHeight="1" x14ac:dyDescent="0.2">
      <c r="A1186" s="323">
        <f t="shared" si="35"/>
        <v>1147</v>
      </c>
      <c r="B1186" s="54" t="s">
        <v>2357</v>
      </c>
      <c r="C1186" s="47" t="s">
        <v>2236</v>
      </c>
      <c r="D1186" s="224">
        <v>2018.06</v>
      </c>
      <c r="E1186" s="55" t="s">
        <v>2336</v>
      </c>
      <c r="F1186" s="56">
        <v>1323</v>
      </c>
      <c r="G1186" s="56">
        <v>2066</v>
      </c>
      <c r="H1186" s="57" t="s">
        <v>42</v>
      </c>
      <c r="I1186" s="58" t="s">
        <v>885</v>
      </c>
      <c r="J1186" s="46"/>
      <c r="K1186" s="231"/>
    </row>
    <row r="1187" spans="1:11" s="5" customFormat="1" ht="33" customHeight="1" x14ac:dyDescent="0.2">
      <c r="A1187" s="323">
        <f t="shared" si="35"/>
        <v>1148</v>
      </c>
      <c r="B1187" s="54" t="s">
        <v>2358</v>
      </c>
      <c r="C1187" s="47" t="s">
        <v>2286</v>
      </c>
      <c r="D1187" s="224">
        <v>2018.07</v>
      </c>
      <c r="E1187" s="55" t="s">
        <v>2359</v>
      </c>
      <c r="F1187" s="56">
        <v>1453</v>
      </c>
      <c r="G1187" s="56">
        <v>2301</v>
      </c>
      <c r="H1187" s="57" t="s">
        <v>2317</v>
      </c>
      <c r="I1187" s="58" t="s">
        <v>885</v>
      </c>
      <c r="J1187" s="72"/>
      <c r="K1187" s="231"/>
    </row>
    <row r="1188" spans="1:11" s="5" customFormat="1" ht="33" customHeight="1" x14ac:dyDescent="0.2">
      <c r="A1188" s="323">
        <f t="shared" si="35"/>
        <v>1149</v>
      </c>
      <c r="B1188" s="54" t="s">
        <v>2360</v>
      </c>
      <c r="C1188" s="47" t="s">
        <v>2286</v>
      </c>
      <c r="D1188" s="224">
        <v>2018.08</v>
      </c>
      <c r="E1188" s="88" t="s">
        <v>2361</v>
      </c>
      <c r="F1188" s="56">
        <v>1435</v>
      </c>
      <c r="G1188" s="56">
        <v>2739</v>
      </c>
      <c r="H1188" s="57" t="s">
        <v>855</v>
      </c>
      <c r="I1188" s="58" t="s">
        <v>2350</v>
      </c>
      <c r="J1188" s="46"/>
      <c r="K1188" s="231"/>
    </row>
    <row r="1189" spans="1:11" s="5" customFormat="1" ht="33" customHeight="1" x14ac:dyDescent="0.2">
      <c r="A1189" s="323">
        <f t="shared" si="35"/>
        <v>1150</v>
      </c>
      <c r="B1189" s="54" t="s">
        <v>2362</v>
      </c>
      <c r="C1189" s="22" t="s">
        <v>879</v>
      </c>
      <c r="D1189" s="224">
        <v>2018.08</v>
      </c>
      <c r="E1189" s="81" t="s">
        <v>558</v>
      </c>
      <c r="F1189" s="56">
        <v>1466</v>
      </c>
      <c r="G1189" s="56">
        <v>2955</v>
      </c>
      <c r="H1189" s="57" t="s">
        <v>2317</v>
      </c>
      <c r="I1189" s="58" t="s">
        <v>885</v>
      </c>
      <c r="J1189" s="46"/>
      <c r="K1189" s="231"/>
    </row>
    <row r="1190" spans="1:11" s="5" customFormat="1" ht="33" customHeight="1" x14ac:dyDescent="0.2">
      <c r="A1190" s="323">
        <f t="shared" si="35"/>
        <v>1151</v>
      </c>
      <c r="B1190" s="78" t="s">
        <v>2363</v>
      </c>
      <c r="C1190" s="47" t="s">
        <v>2319</v>
      </c>
      <c r="D1190" s="224">
        <v>2018.09</v>
      </c>
      <c r="E1190" s="55" t="s">
        <v>532</v>
      </c>
      <c r="F1190" s="93">
        <v>1156</v>
      </c>
      <c r="G1190" s="93">
        <v>3502</v>
      </c>
      <c r="H1190" s="98" t="s">
        <v>43</v>
      </c>
      <c r="I1190" s="94" t="s">
        <v>53</v>
      </c>
      <c r="J1190" s="46"/>
      <c r="K1190" s="231"/>
    </row>
    <row r="1191" spans="1:11" s="5" customFormat="1" ht="33" customHeight="1" x14ac:dyDescent="0.2">
      <c r="A1191" s="323">
        <f t="shared" si="35"/>
        <v>1152</v>
      </c>
      <c r="B1191" s="54" t="s">
        <v>2364</v>
      </c>
      <c r="C1191" s="22" t="s">
        <v>2236</v>
      </c>
      <c r="D1191" s="224">
        <v>2018.09</v>
      </c>
      <c r="E1191" s="55" t="s">
        <v>2365</v>
      </c>
      <c r="F1191" s="93">
        <v>1570</v>
      </c>
      <c r="G1191" s="93">
        <v>2326</v>
      </c>
      <c r="H1191" s="149" t="s">
        <v>43</v>
      </c>
      <c r="I1191" s="94" t="s">
        <v>53</v>
      </c>
      <c r="J1191" s="46"/>
      <c r="K1191" s="231"/>
    </row>
    <row r="1192" spans="1:11" s="5" customFormat="1" ht="33" customHeight="1" x14ac:dyDescent="0.2">
      <c r="A1192" s="323">
        <f t="shared" si="35"/>
        <v>1153</v>
      </c>
      <c r="B1192" s="101" t="s">
        <v>2366</v>
      </c>
      <c r="C1192" s="216" t="s">
        <v>2236</v>
      </c>
      <c r="D1192" s="300">
        <v>2018.09</v>
      </c>
      <c r="E1192" s="99" t="s">
        <v>2367</v>
      </c>
      <c r="F1192" s="100">
        <v>1390</v>
      </c>
      <c r="G1192" s="100">
        <v>2738</v>
      </c>
      <c r="H1192" s="149" t="s">
        <v>43</v>
      </c>
      <c r="I1192" s="166" t="s">
        <v>53</v>
      </c>
      <c r="J1192" s="46"/>
      <c r="K1192" s="231"/>
    </row>
    <row r="1193" spans="1:11" s="5" customFormat="1" ht="33" customHeight="1" x14ac:dyDescent="0.2">
      <c r="A1193" s="323">
        <f t="shared" si="35"/>
        <v>1154</v>
      </c>
      <c r="B1193" s="54" t="s">
        <v>2368</v>
      </c>
      <c r="C1193" s="22" t="s">
        <v>2286</v>
      </c>
      <c r="D1193" s="224">
        <v>2018.11</v>
      </c>
      <c r="E1193" s="55" t="s">
        <v>2354</v>
      </c>
      <c r="F1193" s="93">
        <v>1957</v>
      </c>
      <c r="G1193" s="93">
        <v>3308</v>
      </c>
      <c r="H1193" s="57" t="s">
        <v>861</v>
      </c>
      <c r="I1193" s="94" t="s">
        <v>1010</v>
      </c>
      <c r="J1193" s="46" t="s">
        <v>2369</v>
      </c>
      <c r="K1193" s="231"/>
    </row>
    <row r="1194" spans="1:11" s="5" customFormat="1" ht="33" customHeight="1" x14ac:dyDescent="0.2">
      <c r="A1194" s="323">
        <f t="shared" si="35"/>
        <v>1155</v>
      </c>
      <c r="B1194" s="54" t="s">
        <v>2370</v>
      </c>
      <c r="C1194" s="47" t="s">
        <v>879</v>
      </c>
      <c r="D1194" s="224">
        <v>2018.12</v>
      </c>
      <c r="E1194" s="96" t="s">
        <v>564</v>
      </c>
      <c r="F1194" s="56">
        <v>1329</v>
      </c>
      <c r="G1194" s="56">
        <v>2642</v>
      </c>
      <c r="H1194" s="98" t="s">
        <v>870</v>
      </c>
      <c r="I1194" s="94" t="s">
        <v>35</v>
      </c>
      <c r="J1194" s="46" t="s">
        <v>1109</v>
      </c>
      <c r="K1194" s="231"/>
    </row>
    <row r="1195" spans="1:11" s="5" customFormat="1" ht="33" customHeight="1" x14ac:dyDescent="0.2">
      <c r="A1195" s="323">
        <f t="shared" si="35"/>
        <v>1156</v>
      </c>
      <c r="B1195" s="54" t="s">
        <v>2371</v>
      </c>
      <c r="C1195" s="47" t="s">
        <v>2243</v>
      </c>
      <c r="D1195" s="224">
        <v>2018.12</v>
      </c>
      <c r="E1195" s="96" t="s">
        <v>566</v>
      </c>
      <c r="F1195" s="56">
        <v>1641</v>
      </c>
      <c r="G1195" s="56">
        <v>3238</v>
      </c>
      <c r="H1195" s="149" t="s">
        <v>941</v>
      </c>
      <c r="I1195" s="94" t="s">
        <v>35</v>
      </c>
      <c r="J1195" s="46"/>
      <c r="K1195" s="231"/>
    </row>
    <row r="1196" spans="1:11" s="5" customFormat="1" ht="33" customHeight="1" x14ac:dyDescent="0.2">
      <c r="A1196" s="323">
        <f t="shared" si="35"/>
        <v>1157</v>
      </c>
      <c r="B1196" s="54" t="s">
        <v>2372</v>
      </c>
      <c r="C1196" s="22" t="s">
        <v>2373</v>
      </c>
      <c r="D1196" s="224">
        <v>2018.12</v>
      </c>
      <c r="E1196" s="96" t="s">
        <v>566</v>
      </c>
      <c r="F1196" s="56">
        <v>22</v>
      </c>
      <c r="G1196" s="56">
        <v>32</v>
      </c>
      <c r="H1196" s="98" t="s">
        <v>2374</v>
      </c>
      <c r="I1196" s="94" t="s">
        <v>2202</v>
      </c>
      <c r="J1196" s="27"/>
      <c r="K1196" s="231"/>
    </row>
    <row r="1197" spans="1:11" s="5" customFormat="1" ht="33" customHeight="1" x14ac:dyDescent="0.2">
      <c r="A1197" s="323">
        <f t="shared" si="35"/>
        <v>1158</v>
      </c>
      <c r="B1197" s="47" t="s">
        <v>595</v>
      </c>
      <c r="C1197" s="47" t="s">
        <v>879</v>
      </c>
      <c r="D1197" s="260">
        <v>2019.01</v>
      </c>
      <c r="E1197" s="47" t="s">
        <v>596</v>
      </c>
      <c r="F1197" s="182">
        <v>1491</v>
      </c>
      <c r="G1197" s="182">
        <v>2274</v>
      </c>
      <c r="H1197" s="177" t="s">
        <v>43</v>
      </c>
      <c r="I1197" s="178" t="s">
        <v>35</v>
      </c>
      <c r="J1197" s="27"/>
      <c r="K1197" s="231"/>
    </row>
    <row r="1198" spans="1:11" s="5" customFormat="1" ht="33" customHeight="1" x14ac:dyDescent="0.2">
      <c r="A1198" s="323">
        <f t="shared" si="35"/>
        <v>1159</v>
      </c>
      <c r="B1198" s="47" t="s">
        <v>2375</v>
      </c>
      <c r="C1198" s="47" t="s">
        <v>2243</v>
      </c>
      <c r="D1198" s="260">
        <v>2019.02</v>
      </c>
      <c r="E1198" s="47" t="s">
        <v>604</v>
      </c>
      <c r="F1198" s="182">
        <v>1537</v>
      </c>
      <c r="G1198" s="182">
        <v>2378</v>
      </c>
      <c r="H1198" s="183" t="s">
        <v>941</v>
      </c>
      <c r="I1198" s="184" t="s">
        <v>35</v>
      </c>
      <c r="J1198" s="27"/>
      <c r="K1198" s="231"/>
    </row>
    <row r="1199" spans="1:11" s="5" customFormat="1" ht="33" customHeight="1" x14ac:dyDescent="0.2">
      <c r="A1199" s="323">
        <f t="shared" si="35"/>
        <v>1160</v>
      </c>
      <c r="B1199" s="54" t="s">
        <v>2376</v>
      </c>
      <c r="C1199" s="47" t="s">
        <v>879</v>
      </c>
      <c r="D1199" s="224">
        <v>2019.04</v>
      </c>
      <c r="E1199" s="96" t="s">
        <v>2377</v>
      </c>
      <c r="F1199" s="56">
        <v>3090</v>
      </c>
      <c r="G1199" s="56">
        <v>6506</v>
      </c>
      <c r="H1199" s="98" t="s">
        <v>43</v>
      </c>
      <c r="I1199" s="94" t="s">
        <v>53</v>
      </c>
      <c r="J1199" s="27"/>
      <c r="K1199" s="231"/>
    </row>
    <row r="1200" spans="1:11" s="5" customFormat="1" ht="33" customHeight="1" x14ac:dyDescent="0.2">
      <c r="A1200" s="323">
        <f t="shared" si="35"/>
        <v>1161</v>
      </c>
      <c r="B1200" s="54" t="s">
        <v>2378</v>
      </c>
      <c r="C1200" s="47" t="s">
        <v>2243</v>
      </c>
      <c r="D1200" s="224">
        <v>2019.05</v>
      </c>
      <c r="E1200" s="96" t="s">
        <v>552</v>
      </c>
      <c r="F1200" s="56">
        <v>1699</v>
      </c>
      <c r="G1200" s="56">
        <v>3425</v>
      </c>
      <c r="H1200" s="149" t="s">
        <v>43</v>
      </c>
      <c r="I1200" s="94" t="s">
        <v>53</v>
      </c>
      <c r="J1200" s="27" t="s">
        <v>1052</v>
      </c>
      <c r="K1200" s="231"/>
    </row>
    <row r="1201" spans="1:11" s="5" customFormat="1" ht="33" customHeight="1" x14ac:dyDescent="0.2">
      <c r="A1201" s="323">
        <f t="shared" si="35"/>
        <v>1162</v>
      </c>
      <c r="B1201" s="54" t="s">
        <v>2379</v>
      </c>
      <c r="C1201" s="47" t="s">
        <v>2286</v>
      </c>
      <c r="D1201" s="224">
        <v>2019.05</v>
      </c>
      <c r="E1201" s="96" t="s">
        <v>642</v>
      </c>
      <c r="F1201" s="56">
        <v>1398</v>
      </c>
      <c r="G1201" s="56">
        <v>2357</v>
      </c>
      <c r="H1201" s="98" t="s">
        <v>43</v>
      </c>
      <c r="I1201" s="94" t="s">
        <v>53</v>
      </c>
      <c r="J1201" s="27"/>
      <c r="K1201" s="231"/>
    </row>
    <row r="1202" spans="1:11" s="5" customFormat="1" ht="33" customHeight="1" x14ac:dyDescent="0.2">
      <c r="A1202" s="323">
        <f t="shared" si="35"/>
        <v>1163</v>
      </c>
      <c r="B1202" s="54" t="s">
        <v>2380</v>
      </c>
      <c r="C1202" s="47" t="s">
        <v>2381</v>
      </c>
      <c r="D1202" s="224">
        <v>2019.06</v>
      </c>
      <c r="E1202" s="96" t="s">
        <v>646</v>
      </c>
      <c r="F1202" s="56">
        <v>2273</v>
      </c>
      <c r="G1202" s="56">
        <v>4672</v>
      </c>
      <c r="H1202" s="98" t="s">
        <v>621</v>
      </c>
      <c r="I1202" s="94" t="s">
        <v>35</v>
      </c>
      <c r="J1202" s="27" t="s">
        <v>1109</v>
      </c>
      <c r="K1202" s="231"/>
    </row>
    <row r="1203" spans="1:11" s="5" customFormat="1" ht="33" customHeight="1" x14ac:dyDescent="0.2">
      <c r="A1203" s="323">
        <f t="shared" si="35"/>
        <v>1164</v>
      </c>
      <c r="B1203" s="54" t="s">
        <v>653</v>
      </c>
      <c r="C1203" s="47" t="s">
        <v>2381</v>
      </c>
      <c r="D1203" s="224">
        <v>2019.06</v>
      </c>
      <c r="E1203" s="96" t="s">
        <v>522</v>
      </c>
      <c r="F1203" s="56">
        <v>1534</v>
      </c>
      <c r="G1203" s="56">
        <v>3073</v>
      </c>
      <c r="H1203" s="98" t="s">
        <v>621</v>
      </c>
      <c r="I1203" s="94" t="s">
        <v>35</v>
      </c>
      <c r="J1203" s="27"/>
      <c r="K1203" s="231"/>
    </row>
    <row r="1204" spans="1:11" s="5" customFormat="1" ht="33" customHeight="1" x14ac:dyDescent="0.2">
      <c r="A1204" s="323">
        <f t="shared" si="35"/>
        <v>1165</v>
      </c>
      <c r="B1204" s="54" t="s">
        <v>2382</v>
      </c>
      <c r="C1204" s="47" t="s">
        <v>2296</v>
      </c>
      <c r="D1204" s="224">
        <v>2019.07</v>
      </c>
      <c r="E1204" s="96" t="s">
        <v>659</v>
      </c>
      <c r="F1204" s="56">
        <v>1698</v>
      </c>
      <c r="G1204" s="56">
        <v>2810</v>
      </c>
      <c r="H1204" s="98" t="s">
        <v>621</v>
      </c>
      <c r="I1204" s="94" t="s">
        <v>35</v>
      </c>
      <c r="J1204" s="27"/>
      <c r="K1204" s="231"/>
    </row>
    <row r="1205" spans="1:11" s="5" customFormat="1" ht="33" customHeight="1" x14ac:dyDescent="0.2">
      <c r="A1205" s="323">
        <f t="shared" si="35"/>
        <v>1166</v>
      </c>
      <c r="B1205" s="54" t="s">
        <v>668</v>
      </c>
      <c r="C1205" s="47" t="s">
        <v>2383</v>
      </c>
      <c r="D1205" s="224">
        <v>2019.08</v>
      </c>
      <c r="E1205" s="96" t="s">
        <v>550</v>
      </c>
      <c r="F1205" s="56">
        <v>1518</v>
      </c>
      <c r="G1205" s="56">
        <v>2928</v>
      </c>
      <c r="H1205" s="98" t="s">
        <v>621</v>
      </c>
      <c r="I1205" s="94" t="s">
        <v>35</v>
      </c>
      <c r="J1205" s="154"/>
      <c r="K1205" s="231"/>
    </row>
    <row r="1206" spans="1:11" s="5" customFormat="1" ht="33" customHeight="1" x14ac:dyDescent="0.2">
      <c r="A1206" s="323">
        <f t="shared" si="35"/>
        <v>1167</v>
      </c>
      <c r="B1206" s="73" t="s">
        <v>678</v>
      </c>
      <c r="C1206" s="47" t="s">
        <v>2243</v>
      </c>
      <c r="D1206" s="300">
        <v>2019.09</v>
      </c>
      <c r="E1206" s="102" t="s">
        <v>682</v>
      </c>
      <c r="F1206" s="74">
        <v>2736</v>
      </c>
      <c r="G1206" s="74">
        <v>4969</v>
      </c>
      <c r="H1206" s="262" t="s">
        <v>43</v>
      </c>
      <c r="I1206" s="166" t="s">
        <v>53</v>
      </c>
      <c r="J1206" s="27"/>
      <c r="K1206" s="231"/>
    </row>
    <row r="1207" spans="1:11" ht="33" customHeight="1" x14ac:dyDescent="0.2">
      <c r="A1207" s="323">
        <f t="shared" si="35"/>
        <v>1168</v>
      </c>
      <c r="B1207" s="54" t="s">
        <v>679</v>
      </c>
      <c r="C1207" s="47" t="s">
        <v>2243</v>
      </c>
      <c r="D1207" s="224">
        <v>2019.09</v>
      </c>
      <c r="E1207" s="96" t="s">
        <v>691</v>
      </c>
      <c r="F1207" s="56">
        <v>1369</v>
      </c>
      <c r="G1207" s="56">
        <v>1374</v>
      </c>
      <c r="H1207" s="98" t="s">
        <v>43</v>
      </c>
      <c r="I1207" s="166" t="s">
        <v>53</v>
      </c>
    </row>
    <row r="1208" spans="1:11" ht="33" customHeight="1" x14ac:dyDescent="0.2">
      <c r="A1208" s="323">
        <f t="shared" si="35"/>
        <v>1169</v>
      </c>
      <c r="B1208" s="54" t="s">
        <v>2384</v>
      </c>
      <c r="C1208" s="22" t="s">
        <v>2286</v>
      </c>
      <c r="D1208" s="224">
        <v>2019.11</v>
      </c>
      <c r="E1208" s="96" t="s">
        <v>710</v>
      </c>
      <c r="F1208" s="56">
        <v>1591</v>
      </c>
      <c r="G1208" s="56">
        <v>2443</v>
      </c>
      <c r="H1208" s="98" t="s">
        <v>43</v>
      </c>
      <c r="I1208" s="94" t="s">
        <v>53</v>
      </c>
    </row>
    <row r="1209" spans="1:11" ht="33" customHeight="1" x14ac:dyDescent="0.2">
      <c r="A1209" s="323">
        <f t="shared" si="35"/>
        <v>1170</v>
      </c>
      <c r="B1209" s="54" t="s">
        <v>2385</v>
      </c>
      <c r="C1209" s="89" t="s">
        <v>2381</v>
      </c>
      <c r="D1209" s="224">
        <v>2020.03</v>
      </c>
      <c r="E1209" s="96" t="s">
        <v>404</v>
      </c>
      <c r="F1209" s="56">
        <v>2740</v>
      </c>
      <c r="G1209" s="56">
        <v>4901</v>
      </c>
      <c r="H1209" s="98" t="s">
        <v>43</v>
      </c>
      <c r="I1209" s="166" t="s">
        <v>53</v>
      </c>
    </row>
    <row r="1210" spans="1:11" ht="33" customHeight="1" x14ac:dyDescent="0.2">
      <c r="A1210" s="323">
        <f t="shared" si="35"/>
        <v>1171</v>
      </c>
      <c r="B1210" s="54" t="s">
        <v>758</v>
      </c>
      <c r="C1210" s="89" t="s">
        <v>26</v>
      </c>
      <c r="D1210" s="224">
        <v>2020.04</v>
      </c>
      <c r="E1210" s="96" t="s">
        <v>759</v>
      </c>
      <c r="F1210" s="56">
        <v>1830</v>
      </c>
      <c r="G1210" s="56">
        <v>3572</v>
      </c>
      <c r="H1210" s="98" t="s">
        <v>43</v>
      </c>
      <c r="I1210" s="166" t="s">
        <v>53</v>
      </c>
      <c r="J1210" s="27" t="s">
        <v>914</v>
      </c>
    </row>
    <row r="1211" spans="1:11" ht="33" customHeight="1" x14ac:dyDescent="0.2">
      <c r="A1211" s="323">
        <f t="shared" si="35"/>
        <v>1172</v>
      </c>
      <c r="B1211" s="54" t="s">
        <v>760</v>
      </c>
      <c r="C1211" s="95" t="s">
        <v>26</v>
      </c>
      <c r="D1211" s="224">
        <v>2020.04</v>
      </c>
      <c r="E1211" s="96" t="s">
        <v>2386</v>
      </c>
      <c r="F1211" s="56">
        <v>1544</v>
      </c>
      <c r="G1211" s="56">
        <v>3119</v>
      </c>
      <c r="H1211" s="98" t="s">
        <v>1182</v>
      </c>
      <c r="I1211" s="94" t="s">
        <v>53</v>
      </c>
    </row>
    <row r="1212" spans="1:11" ht="33" customHeight="1" x14ac:dyDescent="0.2">
      <c r="A1212" s="323">
        <f t="shared" si="35"/>
        <v>1173</v>
      </c>
      <c r="B1212" s="47" t="s">
        <v>2387</v>
      </c>
      <c r="C1212" s="47" t="s">
        <v>26</v>
      </c>
      <c r="D1212" s="223">
        <v>2020.06</v>
      </c>
      <c r="E1212" s="48" t="s">
        <v>778</v>
      </c>
      <c r="F1212" s="49">
        <v>1057</v>
      </c>
      <c r="G1212" s="49">
        <v>2122</v>
      </c>
      <c r="H1212" s="50" t="s">
        <v>43</v>
      </c>
      <c r="I1212" s="51" t="s">
        <v>53</v>
      </c>
      <c r="J1212" s="27" t="s">
        <v>2388</v>
      </c>
    </row>
    <row r="1213" spans="1:11" ht="33" customHeight="1" x14ac:dyDescent="0.2">
      <c r="A1213" s="323">
        <f t="shared" si="35"/>
        <v>1174</v>
      </c>
      <c r="B1213" s="47" t="s">
        <v>2389</v>
      </c>
      <c r="C1213" s="22" t="s">
        <v>26</v>
      </c>
      <c r="D1213" s="223">
        <v>2020.06</v>
      </c>
      <c r="E1213" s="48" t="s">
        <v>673</v>
      </c>
      <c r="F1213" s="49">
        <v>1268</v>
      </c>
      <c r="G1213" s="49">
        <v>2055</v>
      </c>
      <c r="H1213" s="50" t="s">
        <v>43</v>
      </c>
      <c r="I1213" s="51" t="s">
        <v>53</v>
      </c>
    </row>
    <row r="1214" spans="1:11" ht="33" customHeight="1" x14ac:dyDescent="0.2">
      <c r="A1214" s="323">
        <f t="shared" si="35"/>
        <v>1175</v>
      </c>
      <c r="B1214" s="47" t="s">
        <v>2390</v>
      </c>
      <c r="C1214" s="22" t="s">
        <v>26</v>
      </c>
      <c r="D1214" s="223">
        <v>2020.07</v>
      </c>
      <c r="E1214" s="48" t="s">
        <v>777</v>
      </c>
      <c r="F1214" s="49">
        <v>1700</v>
      </c>
      <c r="G1214" s="49">
        <v>3102</v>
      </c>
      <c r="H1214" s="50" t="s">
        <v>43</v>
      </c>
      <c r="I1214" s="51" t="s">
        <v>53</v>
      </c>
      <c r="J1214" s="27" t="s">
        <v>1048</v>
      </c>
    </row>
    <row r="1215" spans="1:11" ht="33" customHeight="1" x14ac:dyDescent="0.2">
      <c r="A1215" s="323">
        <f t="shared" si="35"/>
        <v>1176</v>
      </c>
      <c r="B1215" s="47" t="s">
        <v>2391</v>
      </c>
      <c r="C1215" s="22" t="s">
        <v>26</v>
      </c>
      <c r="D1215" s="223">
        <v>2020.07</v>
      </c>
      <c r="E1215" s="48" t="s">
        <v>791</v>
      </c>
      <c r="F1215" s="49">
        <v>1498</v>
      </c>
      <c r="G1215" s="49">
        <v>3154</v>
      </c>
      <c r="H1215" s="50" t="s">
        <v>43</v>
      </c>
      <c r="I1215" s="51" t="s">
        <v>53</v>
      </c>
      <c r="J1215" s="27" t="s">
        <v>914</v>
      </c>
    </row>
    <row r="1216" spans="1:11" ht="33" customHeight="1" x14ac:dyDescent="0.2">
      <c r="A1216" s="323">
        <f t="shared" si="35"/>
        <v>1177</v>
      </c>
      <c r="B1216" s="47" t="s">
        <v>2392</v>
      </c>
      <c r="C1216" s="47" t="s">
        <v>26</v>
      </c>
      <c r="D1216" s="223">
        <v>2020.07</v>
      </c>
      <c r="E1216" s="48" t="s">
        <v>792</v>
      </c>
      <c r="F1216" s="49">
        <v>4140</v>
      </c>
      <c r="G1216" s="49">
        <v>7433</v>
      </c>
      <c r="H1216" s="50" t="s">
        <v>43</v>
      </c>
      <c r="I1216" s="51" t="s">
        <v>53</v>
      </c>
    </row>
    <row r="1217" spans="1:11" ht="33" customHeight="1" x14ac:dyDescent="0.2">
      <c r="A1217" s="323">
        <f t="shared" si="35"/>
        <v>1178</v>
      </c>
      <c r="B1217" s="54" t="s">
        <v>2393</v>
      </c>
      <c r="C1217" s="54" t="s">
        <v>26</v>
      </c>
      <c r="D1217" s="224">
        <v>2020.08</v>
      </c>
      <c r="E1217" s="55" t="s">
        <v>646</v>
      </c>
      <c r="F1217" s="56">
        <v>1392</v>
      </c>
      <c r="G1217" s="56">
        <v>2910</v>
      </c>
      <c r="H1217" s="57" t="s">
        <v>43</v>
      </c>
      <c r="I1217" s="58" t="s">
        <v>53</v>
      </c>
      <c r="J1217" s="46"/>
    </row>
    <row r="1218" spans="1:11" ht="33" customHeight="1" x14ac:dyDescent="0.2">
      <c r="A1218" s="323">
        <f t="shared" ref="A1218:A1222" si="36">ROW()-39</f>
        <v>1179</v>
      </c>
      <c r="B1218" s="54" t="s">
        <v>2394</v>
      </c>
      <c r="C1218" s="54" t="s">
        <v>26</v>
      </c>
      <c r="D1218" s="224">
        <v>2020.08</v>
      </c>
      <c r="E1218" s="55" t="s">
        <v>799</v>
      </c>
      <c r="F1218" s="56">
        <v>1810</v>
      </c>
      <c r="G1218" s="56">
        <v>2946</v>
      </c>
      <c r="H1218" s="57" t="s">
        <v>43</v>
      </c>
      <c r="I1218" s="58" t="s">
        <v>53</v>
      </c>
      <c r="J1218" s="46"/>
    </row>
    <row r="1219" spans="1:11" ht="33" customHeight="1" x14ac:dyDescent="0.2">
      <c r="A1219" s="323">
        <f t="shared" si="36"/>
        <v>1180</v>
      </c>
      <c r="B1219" s="47" t="s">
        <v>2395</v>
      </c>
      <c r="C1219" s="47" t="s">
        <v>26</v>
      </c>
      <c r="D1219" s="223">
        <v>2020.09</v>
      </c>
      <c r="E1219" s="48" t="s">
        <v>814</v>
      </c>
      <c r="F1219" s="49">
        <v>1646</v>
      </c>
      <c r="G1219" s="49">
        <v>3144</v>
      </c>
      <c r="H1219" s="50" t="s">
        <v>43</v>
      </c>
      <c r="I1219" s="51" t="s">
        <v>53</v>
      </c>
      <c r="J1219" s="27" t="s">
        <v>802</v>
      </c>
    </row>
    <row r="1220" spans="1:11" ht="33" customHeight="1" x14ac:dyDescent="0.2">
      <c r="A1220" s="323">
        <f t="shared" si="36"/>
        <v>1181</v>
      </c>
      <c r="B1220" s="47" t="s">
        <v>2396</v>
      </c>
      <c r="C1220" s="22" t="s">
        <v>26</v>
      </c>
      <c r="D1220" s="223" t="s">
        <v>822</v>
      </c>
      <c r="E1220" s="48" t="s">
        <v>340</v>
      </c>
      <c r="F1220" s="49">
        <v>1406</v>
      </c>
      <c r="G1220" s="49">
        <v>2559</v>
      </c>
      <c r="H1220" s="50" t="s">
        <v>43</v>
      </c>
      <c r="I1220" s="51" t="s">
        <v>53</v>
      </c>
    </row>
    <row r="1221" spans="1:11" ht="33" customHeight="1" x14ac:dyDescent="0.2">
      <c r="A1221" s="323">
        <f t="shared" si="36"/>
        <v>1182</v>
      </c>
      <c r="B1221" s="47" t="s">
        <v>2397</v>
      </c>
      <c r="C1221" s="47" t="s">
        <v>26</v>
      </c>
      <c r="D1221" s="223" t="s">
        <v>822</v>
      </c>
      <c r="E1221" s="48" t="s">
        <v>630</v>
      </c>
      <c r="F1221" s="49">
        <v>1465</v>
      </c>
      <c r="G1221" s="49">
        <v>2283</v>
      </c>
      <c r="H1221" s="50" t="s">
        <v>43</v>
      </c>
      <c r="I1221" s="51" t="s">
        <v>53</v>
      </c>
    </row>
    <row r="1222" spans="1:11" ht="33" customHeight="1" x14ac:dyDescent="0.2">
      <c r="A1222" s="323">
        <f t="shared" si="36"/>
        <v>1183</v>
      </c>
      <c r="B1222" s="47" t="s">
        <v>2398</v>
      </c>
      <c r="C1222" s="47" t="s">
        <v>26</v>
      </c>
      <c r="D1222" s="223">
        <v>2020.11</v>
      </c>
      <c r="E1222" s="48" t="s">
        <v>589</v>
      </c>
      <c r="F1222" s="49">
        <v>1008</v>
      </c>
      <c r="G1222" s="49">
        <v>1997</v>
      </c>
      <c r="H1222" s="50" t="s">
        <v>43</v>
      </c>
      <c r="I1222" s="51" t="s">
        <v>53</v>
      </c>
      <c r="J1222" s="27" t="s">
        <v>803</v>
      </c>
    </row>
    <row r="1223" spans="1:11" s="5" customFormat="1" ht="33" customHeight="1" x14ac:dyDescent="0.2">
      <c r="A1223" s="373" t="s">
        <v>733</v>
      </c>
      <c r="B1223" s="374"/>
      <c r="C1223" s="374"/>
      <c r="D1223" s="374"/>
      <c r="E1223" s="374"/>
      <c r="F1223" s="374"/>
      <c r="G1223" s="374"/>
      <c r="H1223" s="374"/>
      <c r="I1223" s="374"/>
      <c r="J1223" s="375"/>
      <c r="K1223" s="231"/>
    </row>
    <row r="1224" spans="1:11" ht="33" customHeight="1" x14ac:dyDescent="0.2">
      <c r="A1224" s="228">
        <f>ROW()-40</f>
        <v>1184</v>
      </c>
      <c r="B1224" s="47" t="s">
        <v>2399</v>
      </c>
      <c r="C1224" s="54" t="s">
        <v>733</v>
      </c>
      <c r="D1224" s="224">
        <v>2012.01</v>
      </c>
      <c r="E1224" s="48" t="s">
        <v>406</v>
      </c>
      <c r="F1224" s="49">
        <v>373</v>
      </c>
      <c r="G1224" s="49">
        <v>1665</v>
      </c>
      <c r="H1224" s="50" t="s">
        <v>1390</v>
      </c>
      <c r="I1224" s="51" t="s">
        <v>2400</v>
      </c>
    </row>
    <row r="1225" spans="1:11" ht="33" customHeight="1" x14ac:dyDescent="0.2">
      <c r="A1225" s="228">
        <f t="shared" ref="A1225:A1229" si="37">ROW()-40</f>
        <v>1185</v>
      </c>
      <c r="B1225" s="47" t="s">
        <v>2401</v>
      </c>
      <c r="C1225" s="54" t="s">
        <v>733</v>
      </c>
      <c r="D1225" s="223">
        <v>2012.08</v>
      </c>
      <c r="E1225" s="48" t="s">
        <v>406</v>
      </c>
      <c r="F1225" s="49">
        <v>3149</v>
      </c>
      <c r="G1225" s="49">
        <v>4610</v>
      </c>
      <c r="H1225" s="50" t="s">
        <v>1390</v>
      </c>
      <c r="I1225" s="51" t="s">
        <v>2402</v>
      </c>
    </row>
    <row r="1226" spans="1:11" ht="33" customHeight="1" x14ac:dyDescent="0.2">
      <c r="A1226" s="228">
        <f t="shared" si="37"/>
        <v>1186</v>
      </c>
      <c r="B1226" s="54" t="s">
        <v>2403</v>
      </c>
      <c r="C1226" s="54" t="s">
        <v>733</v>
      </c>
      <c r="D1226" s="223">
        <v>2013.04</v>
      </c>
      <c r="E1226" s="48" t="s">
        <v>220</v>
      </c>
      <c r="F1226" s="49">
        <v>2292</v>
      </c>
      <c r="G1226" s="49">
        <v>4545</v>
      </c>
      <c r="H1226" s="50" t="s">
        <v>941</v>
      </c>
      <c r="I1226" s="51" t="s">
        <v>53</v>
      </c>
    </row>
    <row r="1227" spans="1:11" ht="33" customHeight="1" x14ac:dyDescent="0.2">
      <c r="A1227" s="228">
        <f t="shared" si="37"/>
        <v>1187</v>
      </c>
      <c r="B1227" s="78" t="s">
        <v>2404</v>
      </c>
      <c r="C1227" s="54" t="s">
        <v>733</v>
      </c>
      <c r="D1227" s="224">
        <v>2017.06</v>
      </c>
      <c r="E1227" s="55" t="s">
        <v>94</v>
      </c>
      <c r="F1227" s="56">
        <v>905</v>
      </c>
      <c r="G1227" s="56">
        <v>1946</v>
      </c>
      <c r="H1227" s="57" t="s">
        <v>4</v>
      </c>
      <c r="I1227" s="58" t="s">
        <v>53</v>
      </c>
      <c r="J1227" s="46"/>
    </row>
    <row r="1228" spans="1:11" s="5" customFormat="1" ht="33" customHeight="1" x14ac:dyDescent="0.2">
      <c r="A1228" s="228">
        <f t="shared" si="37"/>
        <v>1188</v>
      </c>
      <c r="B1228" s="78" t="s">
        <v>2405</v>
      </c>
      <c r="C1228" s="54" t="s">
        <v>733</v>
      </c>
      <c r="D1228" s="224">
        <v>2017.09</v>
      </c>
      <c r="E1228" s="55" t="s">
        <v>2406</v>
      </c>
      <c r="F1228" s="56">
        <v>2596</v>
      </c>
      <c r="G1228" s="56">
        <v>3807</v>
      </c>
      <c r="H1228" s="57" t="s">
        <v>43</v>
      </c>
      <c r="I1228" s="58" t="s">
        <v>53</v>
      </c>
      <c r="J1228" s="46"/>
      <c r="K1228" s="231"/>
    </row>
    <row r="1229" spans="1:11" s="5" customFormat="1" ht="33" customHeight="1" x14ac:dyDescent="0.2">
      <c r="A1229" s="228">
        <f t="shared" si="37"/>
        <v>1189</v>
      </c>
      <c r="B1229" s="54" t="s">
        <v>2407</v>
      </c>
      <c r="C1229" s="61" t="s">
        <v>733</v>
      </c>
      <c r="D1229" s="224" t="s">
        <v>562</v>
      </c>
      <c r="E1229" s="55" t="s">
        <v>2408</v>
      </c>
      <c r="F1229" s="93">
        <v>903</v>
      </c>
      <c r="G1229" s="93">
        <v>1907</v>
      </c>
      <c r="H1229" s="98" t="s">
        <v>43</v>
      </c>
      <c r="I1229" s="94" t="s">
        <v>1748</v>
      </c>
      <c r="J1229" s="46"/>
      <c r="K1229" s="231"/>
    </row>
    <row r="1230" spans="1:11" s="5" customFormat="1" ht="33" customHeight="1" x14ac:dyDescent="0.2">
      <c r="A1230" s="373" t="s">
        <v>737</v>
      </c>
      <c r="B1230" s="378"/>
      <c r="C1230" s="378"/>
      <c r="D1230" s="378"/>
      <c r="E1230" s="378"/>
      <c r="F1230" s="378"/>
      <c r="G1230" s="378"/>
      <c r="H1230" s="378"/>
      <c r="I1230" s="378"/>
      <c r="J1230" s="379"/>
      <c r="K1230" s="231"/>
    </row>
    <row r="1231" spans="1:11" ht="33" customHeight="1" x14ac:dyDescent="0.2">
      <c r="A1231" s="151">
        <f>ROW()-41</f>
        <v>1190</v>
      </c>
      <c r="B1231" s="54" t="s">
        <v>2409</v>
      </c>
      <c r="C1231" s="54" t="s">
        <v>737</v>
      </c>
      <c r="D1231" s="224" t="s">
        <v>981</v>
      </c>
      <c r="E1231" s="55" t="s">
        <v>192</v>
      </c>
      <c r="F1231" s="56">
        <v>334</v>
      </c>
      <c r="G1231" s="56">
        <v>682</v>
      </c>
      <c r="H1231" s="57" t="s">
        <v>4</v>
      </c>
      <c r="I1231" s="58" t="s">
        <v>53</v>
      </c>
      <c r="J1231" s="46"/>
    </row>
    <row r="1232" spans="1:11" ht="33" customHeight="1" x14ac:dyDescent="0.2">
      <c r="A1232" s="151">
        <f>ROW()-41</f>
        <v>1191</v>
      </c>
      <c r="B1232" s="54" t="s">
        <v>2410</v>
      </c>
      <c r="C1232" s="54" t="s">
        <v>737</v>
      </c>
      <c r="D1232" s="224">
        <v>2017.03</v>
      </c>
      <c r="E1232" s="55" t="s">
        <v>159</v>
      </c>
      <c r="F1232" s="56">
        <v>293</v>
      </c>
      <c r="G1232" s="56">
        <v>626</v>
      </c>
      <c r="H1232" s="57" t="s">
        <v>2411</v>
      </c>
      <c r="I1232" s="70" t="s">
        <v>53</v>
      </c>
      <c r="J1232" s="46"/>
    </row>
    <row r="1233" spans="1:11" s="5" customFormat="1" ht="33" customHeight="1" x14ac:dyDescent="0.2">
      <c r="A1233" s="373" t="s">
        <v>739</v>
      </c>
      <c r="B1233" s="376"/>
      <c r="C1233" s="376"/>
      <c r="D1233" s="376"/>
      <c r="E1233" s="376"/>
      <c r="F1233" s="376"/>
      <c r="G1233" s="376"/>
      <c r="H1233" s="376"/>
      <c r="I1233" s="376"/>
      <c r="J1233" s="377"/>
      <c r="K1233" s="231"/>
    </row>
    <row r="1234" spans="1:11" ht="33" customHeight="1" x14ac:dyDescent="0.2">
      <c r="A1234" s="151">
        <f>ROW()-42</f>
        <v>1192</v>
      </c>
      <c r="B1234" s="78" t="s">
        <v>2412</v>
      </c>
      <c r="C1234" s="54" t="s">
        <v>739</v>
      </c>
      <c r="D1234" s="224">
        <v>2017.08</v>
      </c>
      <c r="E1234" s="55" t="s">
        <v>82</v>
      </c>
      <c r="F1234" s="56">
        <v>155.68</v>
      </c>
      <c r="G1234" s="56">
        <v>307</v>
      </c>
      <c r="H1234" s="57" t="s">
        <v>2</v>
      </c>
      <c r="I1234" s="58" t="s">
        <v>53</v>
      </c>
      <c r="J1234" s="46"/>
    </row>
    <row r="1235" spans="1:11" s="5" customFormat="1" ht="33" customHeight="1" x14ac:dyDescent="0.2">
      <c r="A1235" s="373" t="s">
        <v>886</v>
      </c>
      <c r="B1235" s="376"/>
      <c r="C1235" s="376"/>
      <c r="D1235" s="376"/>
      <c r="E1235" s="376"/>
      <c r="F1235" s="376"/>
      <c r="G1235" s="376"/>
      <c r="H1235" s="376"/>
      <c r="I1235" s="376"/>
      <c r="J1235" s="377"/>
      <c r="K1235" s="231"/>
    </row>
    <row r="1236" spans="1:11" s="5" customFormat="1" ht="33" customHeight="1" x14ac:dyDescent="0.2">
      <c r="A1236" s="151">
        <f>ROW()-43</f>
        <v>1193</v>
      </c>
      <c r="B1236" s="54" t="s">
        <v>2413</v>
      </c>
      <c r="C1236" s="54" t="s">
        <v>2414</v>
      </c>
      <c r="D1236" s="224">
        <v>2018.03</v>
      </c>
      <c r="E1236" s="55" t="s">
        <v>2415</v>
      </c>
      <c r="F1236" s="56">
        <v>1971</v>
      </c>
      <c r="G1236" s="56">
        <v>4621</v>
      </c>
      <c r="H1236" s="57" t="s">
        <v>2</v>
      </c>
      <c r="I1236" s="58" t="s">
        <v>868</v>
      </c>
      <c r="J1236" s="46"/>
      <c r="K1236" s="231"/>
    </row>
    <row r="1237" spans="1:11" s="5" customFormat="1" ht="33" customHeight="1" x14ac:dyDescent="0.2">
      <c r="A1237" s="151">
        <f>ROW()-43</f>
        <v>1194</v>
      </c>
      <c r="B1237" s="54" t="s">
        <v>2416</v>
      </c>
      <c r="C1237" s="54" t="s">
        <v>886</v>
      </c>
      <c r="D1237" s="224">
        <v>2018.11</v>
      </c>
      <c r="E1237" s="55" t="s">
        <v>2417</v>
      </c>
      <c r="F1237" s="93">
        <v>2138</v>
      </c>
      <c r="G1237" s="93">
        <v>4596</v>
      </c>
      <c r="H1237" s="98" t="s">
        <v>2418</v>
      </c>
      <c r="I1237" s="94" t="s">
        <v>885</v>
      </c>
      <c r="J1237" s="46"/>
      <c r="K1237" s="231"/>
    </row>
    <row r="1238" spans="1:11" s="5" customFormat="1" ht="33" customHeight="1" x14ac:dyDescent="0.2">
      <c r="A1238" s="380" t="s">
        <v>533</v>
      </c>
      <c r="B1238" s="376"/>
      <c r="C1238" s="376"/>
      <c r="D1238" s="376"/>
      <c r="E1238" s="376"/>
      <c r="F1238" s="376"/>
      <c r="G1238" s="376"/>
      <c r="H1238" s="376"/>
      <c r="I1238" s="376"/>
      <c r="J1238" s="377"/>
      <c r="K1238" s="231"/>
    </row>
    <row r="1239" spans="1:11" s="5" customFormat="1" ht="33" customHeight="1" x14ac:dyDescent="0.2">
      <c r="A1239" s="228">
        <f>ROW()-44</f>
        <v>1195</v>
      </c>
      <c r="B1239" s="47" t="s">
        <v>51</v>
      </c>
      <c r="C1239" s="54" t="s">
        <v>729</v>
      </c>
      <c r="D1239" s="224">
        <v>2010.07</v>
      </c>
      <c r="E1239" s="48" t="s">
        <v>429</v>
      </c>
      <c r="F1239" s="49">
        <v>1385</v>
      </c>
      <c r="G1239" s="49">
        <v>2630</v>
      </c>
      <c r="H1239" s="50" t="s">
        <v>2</v>
      </c>
      <c r="I1239" s="51" t="s">
        <v>53</v>
      </c>
      <c r="J1239" s="27"/>
      <c r="K1239" s="231"/>
    </row>
    <row r="1240" spans="1:11" s="5" customFormat="1" ht="33" customHeight="1" x14ac:dyDescent="0.2">
      <c r="A1240" s="228">
        <f t="shared" ref="A1240:A1242" si="38">ROW()-44</f>
        <v>1196</v>
      </c>
      <c r="B1240" s="47" t="s">
        <v>2419</v>
      </c>
      <c r="C1240" s="54" t="s">
        <v>729</v>
      </c>
      <c r="D1240" s="224" t="s">
        <v>2420</v>
      </c>
      <c r="E1240" s="48" t="s">
        <v>380</v>
      </c>
      <c r="F1240" s="49">
        <v>136</v>
      </c>
      <c r="G1240" s="49">
        <v>200</v>
      </c>
      <c r="H1240" s="156" t="s">
        <v>4</v>
      </c>
      <c r="I1240" s="227" t="s">
        <v>53</v>
      </c>
      <c r="J1240" s="127"/>
      <c r="K1240" s="231"/>
    </row>
    <row r="1241" spans="1:11" s="5" customFormat="1" ht="33" customHeight="1" x14ac:dyDescent="0.2">
      <c r="A1241" s="228">
        <f t="shared" si="38"/>
        <v>1197</v>
      </c>
      <c r="B1241" s="78" t="s">
        <v>2421</v>
      </c>
      <c r="C1241" s="54" t="s">
        <v>533</v>
      </c>
      <c r="D1241" s="224">
        <v>2018.06</v>
      </c>
      <c r="E1241" s="55" t="s">
        <v>237</v>
      </c>
      <c r="F1241" s="56">
        <v>4007</v>
      </c>
      <c r="G1241" s="56">
        <v>9263</v>
      </c>
      <c r="H1241" s="57" t="s">
        <v>2</v>
      </c>
      <c r="I1241" s="58" t="s">
        <v>35</v>
      </c>
      <c r="J1241" s="46"/>
      <c r="K1241" s="231"/>
    </row>
    <row r="1242" spans="1:11" ht="33" customHeight="1" x14ac:dyDescent="0.2">
      <c r="A1242" s="228">
        <f t="shared" si="38"/>
        <v>1198</v>
      </c>
      <c r="B1242" s="47" t="s">
        <v>25</v>
      </c>
      <c r="C1242" s="47" t="s">
        <v>27</v>
      </c>
      <c r="D1242" s="223">
        <v>2005.09</v>
      </c>
      <c r="E1242" s="48" t="s">
        <v>359</v>
      </c>
      <c r="F1242" s="49">
        <v>4209</v>
      </c>
      <c r="G1242" s="49">
        <v>14192</v>
      </c>
      <c r="H1242" s="50" t="s">
        <v>5</v>
      </c>
      <c r="I1242" s="156" t="s">
        <v>53</v>
      </c>
      <c r="K1242" s="231"/>
    </row>
    <row r="1243" spans="1:11" s="5" customFormat="1" ht="33" customHeight="1" x14ac:dyDescent="0.2">
      <c r="A1243" s="373" t="s">
        <v>744</v>
      </c>
      <c r="B1243" s="376"/>
      <c r="C1243" s="376"/>
      <c r="D1243" s="376"/>
      <c r="E1243" s="376"/>
      <c r="F1243" s="376"/>
      <c r="G1243" s="376"/>
      <c r="H1243" s="376"/>
      <c r="I1243" s="376"/>
      <c r="J1243" s="377"/>
      <c r="K1243" s="231"/>
    </row>
    <row r="1244" spans="1:11" ht="33" customHeight="1" x14ac:dyDescent="0.2">
      <c r="A1244" s="329">
        <f>ROW()-45</f>
        <v>1199</v>
      </c>
      <c r="B1244" s="47" t="s">
        <v>37</v>
      </c>
      <c r="C1244" s="54" t="s">
        <v>893</v>
      </c>
      <c r="D1244" s="224">
        <v>2010.08</v>
      </c>
      <c r="E1244" s="48" t="s">
        <v>431</v>
      </c>
      <c r="F1244" s="49">
        <v>1506</v>
      </c>
      <c r="G1244" s="49">
        <v>2156</v>
      </c>
      <c r="H1244" s="50" t="s">
        <v>2</v>
      </c>
      <c r="I1244" s="156" t="s">
        <v>53</v>
      </c>
    </row>
    <row r="1245" spans="1:11" ht="33" customHeight="1" x14ac:dyDescent="0.2">
      <c r="A1245" s="329">
        <f t="shared" ref="A1245:A1278" si="39">ROW()-45</f>
        <v>1200</v>
      </c>
      <c r="B1245" s="47" t="s">
        <v>2422</v>
      </c>
      <c r="C1245" s="54" t="s">
        <v>893</v>
      </c>
      <c r="D1245" s="223">
        <v>2012.09</v>
      </c>
      <c r="E1245" s="48" t="s">
        <v>135</v>
      </c>
      <c r="F1245" s="49">
        <v>1243</v>
      </c>
      <c r="G1245" s="49">
        <v>2321</v>
      </c>
      <c r="H1245" s="50" t="s">
        <v>904</v>
      </c>
      <c r="I1245" s="156" t="s">
        <v>52</v>
      </c>
    </row>
    <row r="1246" spans="1:11" ht="33" customHeight="1" x14ac:dyDescent="0.2">
      <c r="A1246" s="329">
        <f t="shared" si="39"/>
        <v>1201</v>
      </c>
      <c r="B1246" s="47" t="s">
        <v>2423</v>
      </c>
      <c r="C1246" s="54" t="s">
        <v>2424</v>
      </c>
      <c r="D1246" s="223">
        <v>2012.09</v>
      </c>
      <c r="E1246" s="48" t="s">
        <v>302</v>
      </c>
      <c r="F1246" s="49">
        <v>348</v>
      </c>
      <c r="G1246" s="49">
        <v>1005</v>
      </c>
      <c r="H1246" s="50" t="s">
        <v>1146</v>
      </c>
      <c r="I1246" s="156" t="s">
        <v>53</v>
      </c>
      <c r="J1246" s="27" t="s">
        <v>2425</v>
      </c>
    </row>
    <row r="1247" spans="1:11" ht="33" customHeight="1" x14ac:dyDescent="0.2">
      <c r="A1247" s="329">
        <f t="shared" si="39"/>
        <v>1202</v>
      </c>
      <c r="B1247" s="28" t="s">
        <v>2426</v>
      </c>
      <c r="C1247" s="54" t="s">
        <v>893</v>
      </c>
      <c r="D1247" s="235">
        <v>2013.02</v>
      </c>
      <c r="E1247" s="23" t="s">
        <v>377</v>
      </c>
      <c r="F1247" s="24">
        <v>714</v>
      </c>
      <c r="G1247" s="24">
        <v>1172</v>
      </c>
      <c r="H1247" s="29" t="s">
        <v>1390</v>
      </c>
      <c r="I1247" s="26" t="s">
        <v>53</v>
      </c>
      <c r="K1247" s="1"/>
    </row>
    <row r="1248" spans="1:11" s="5" customFormat="1" ht="33" customHeight="1" x14ac:dyDescent="0.2">
      <c r="A1248" s="329">
        <f t="shared" si="39"/>
        <v>1203</v>
      </c>
      <c r="B1248" s="54" t="s">
        <v>2427</v>
      </c>
      <c r="C1248" s="54" t="s">
        <v>893</v>
      </c>
      <c r="D1248" s="223" t="s">
        <v>2428</v>
      </c>
      <c r="E1248" s="48" t="s">
        <v>279</v>
      </c>
      <c r="F1248" s="49">
        <v>927</v>
      </c>
      <c r="G1248" s="49">
        <v>2164</v>
      </c>
      <c r="H1248" s="50" t="s">
        <v>2429</v>
      </c>
      <c r="I1248" s="51" t="s">
        <v>53</v>
      </c>
      <c r="J1248" s="27"/>
      <c r="K1248" s="231"/>
    </row>
    <row r="1249" spans="1:11" s="5" customFormat="1" ht="33" customHeight="1" x14ac:dyDescent="0.2">
      <c r="A1249" s="329">
        <f t="shared" si="39"/>
        <v>1204</v>
      </c>
      <c r="B1249" s="330" t="s">
        <v>2430</v>
      </c>
      <c r="C1249" s="28" t="s">
        <v>893</v>
      </c>
      <c r="D1249" s="223">
        <v>2013.11</v>
      </c>
      <c r="E1249" s="48" t="s">
        <v>354</v>
      </c>
      <c r="F1249" s="49">
        <v>884</v>
      </c>
      <c r="G1249" s="49">
        <v>2055</v>
      </c>
      <c r="H1249" s="50" t="s">
        <v>1178</v>
      </c>
      <c r="I1249" s="51" t="s">
        <v>53</v>
      </c>
      <c r="J1249" s="27"/>
      <c r="K1249" s="231"/>
    </row>
    <row r="1250" spans="1:11" s="5" customFormat="1" ht="33" customHeight="1" x14ac:dyDescent="0.2">
      <c r="A1250" s="329">
        <f t="shared" si="39"/>
        <v>1205</v>
      </c>
      <c r="B1250" s="47" t="s">
        <v>2431</v>
      </c>
      <c r="C1250" s="28" t="s">
        <v>893</v>
      </c>
      <c r="D1250" s="223">
        <v>2013.12</v>
      </c>
      <c r="E1250" s="48" t="s">
        <v>278</v>
      </c>
      <c r="F1250" s="49">
        <v>856</v>
      </c>
      <c r="G1250" s="49">
        <v>3080</v>
      </c>
      <c r="H1250" s="50" t="s">
        <v>1178</v>
      </c>
      <c r="I1250" s="51" t="s">
        <v>53</v>
      </c>
      <c r="J1250" s="27" t="s">
        <v>2344</v>
      </c>
      <c r="K1250" s="231"/>
    </row>
    <row r="1251" spans="1:11" s="5" customFormat="1" ht="33" customHeight="1" x14ac:dyDescent="0.2">
      <c r="A1251" s="329">
        <f t="shared" si="39"/>
        <v>1206</v>
      </c>
      <c r="B1251" s="47" t="s">
        <v>2432</v>
      </c>
      <c r="C1251" s="54" t="s">
        <v>893</v>
      </c>
      <c r="D1251" s="224">
        <v>2014.09</v>
      </c>
      <c r="E1251" s="48" t="s">
        <v>296</v>
      </c>
      <c r="F1251" s="49">
        <v>620</v>
      </c>
      <c r="G1251" s="49">
        <v>1407</v>
      </c>
      <c r="H1251" s="50" t="s">
        <v>2429</v>
      </c>
      <c r="I1251" s="51" t="s">
        <v>53</v>
      </c>
      <c r="J1251" s="27"/>
      <c r="K1251" s="231"/>
    </row>
    <row r="1252" spans="1:11" s="5" customFormat="1" ht="33" customHeight="1" x14ac:dyDescent="0.2">
      <c r="A1252" s="329">
        <f t="shared" si="39"/>
        <v>1207</v>
      </c>
      <c r="B1252" s="47" t="s">
        <v>2433</v>
      </c>
      <c r="C1252" s="54" t="s">
        <v>893</v>
      </c>
      <c r="D1252" s="224" t="s">
        <v>2434</v>
      </c>
      <c r="E1252" s="48" t="s">
        <v>83</v>
      </c>
      <c r="F1252" s="49">
        <v>406</v>
      </c>
      <c r="G1252" s="49">
        <v>2469</v>
      </c>
      <c r="H1252" s="50" t="s">
        <v>2429</v>
      </c>
      <c r="I1252" s="51" t="s">
        <v>53</v>
      </c>
      <c r="J1252" s="27"/>
      <c r="K1252" s="231"/>
    </row>
    <row r="1253" spans="1:11" s="5" customFormat="1" ht="33" customHeight="1" x14ac:dyDescent="0.2">
      <c r="A1253" s="329">
        <f t="shared" si="39"/>
        <v>1208</v>
      </c>
      <c r="B1253" s="47" t="s">
        <v>2435</v>
      </c>
      <c r="C1253" s="28" t="s">
        <v>893</v>
      </c>
      <c r="D1253" s="224">
        <v>2014.11</v>
      </c>
      <c r="E1253" s="48" t="s">
        <v>136</v>
      </c>
      <c r="F1253" s="49">
        <v>935</v>
      </c>
      <c r="G1253" s="49">
        <v>2131</v>
      </c>
      <c r="H1253" s="50" t="s">
        <v>1099</v>
      </c>
      <c r="I1253" s="51" t="s">
        <v>53</v>
      </c>
      <c r="J1253" s="27"/>
      <c r="K1253" s="231"/>
    </row>
    <row r="1254" spans="1:11" s="5" customFormat="1" ht="33" customHeight="1" x14ac:dyDescent="0.2">
      <c r="A1254" s="329">
        <f t="shared" si="39"/>
        <v>1209</v>
      </c>
      <c r="B1254" s="54" t="s">
        <v>2436</v>
      </c>
      <c r="C1254" s="54" t="s">
        <v>893</v>
      </c>
      <c r="D1254" s="224">
        <v>2015.04</v>
      </c>
      <c r="E1254" s="55" t="s">
        <v>263</v>
      </c>
      <c r="F1254" s="56">
        <v>805</v>
      </c>
      <c r="G1254" s="56">
        <v>1697</v>
      </c>
      <c r="H1254" s="57" t="s">
        <v>2429</v>
      </c>
      <c r="I1254" s="58" t="s">
        <v>53</v>
      </c>
      <c r="J1254" s="46"/>
      <c r="K1254" s="231"/>
    </row>
    <row r="1255" spans="1:11" ht="33" customHeight="1" x14ac:dyDescent="0.2">
      <c r="A1255" s="329">
        <f t="shared" si="39"/>
        <v>1210</v>
      </c>
      <c r="B1255" s="54" t="s">
        <v>2437</v>
      </c>
      <c r="C1255" s="54" t="s">
        <v>893</v>
      </c>
      <c r="D1255" s="224">
        <v>2015.06</v>
      </c>
      <c r="E1255" s="59" t="s">
        <v>135</v>
      </c>
      <c r="F1255" s="60">
        <v>1749</v>
      </c>
      <c r="G1255" s="56">
        <v>3615</v>
      </c>
      <c r="H1255" s="57" t="s">
        <v>1219</v>
      </c>
      <c r="I1255" s="58" t="s">
        <v>53</v>
      </c>
      <c r="J1255" s="46"/>
    </row>
    <row r="1256" spans="1:11" ht="33" customHeight="1" x14ac:dyDescent="0.2">
      <c r="A1256" s="329">
        <f t="shared" si="39"/>
        <v>1211</v>
      </c>
      <c r="B1256" s="54" t="s">
        <v>2438</v>
      </c>
      <c r="C1256" s="54" t="s">
        <v>893</v>
      </c>
      <c r="D1256" s="224">
        <v>2015.08</v>
      </c>
      <c r="E1256" s="55" t="s">
        <v>289</v>
      </c>
      <c r="F1256" s="56">
        <v>1013</v>
      </c>
      <c r="G1256" s="56">
        <v>2042</v>
      </c>
      <c r="H1256" s="57" t="s">
        <v>2429</v>
      </c>
      <c r="I1256" s="58" t="s">
        <v>2439</v>
      </c>
      <c r="J1256" s="46"/>
    </row>
    <row r="1257" spans="1:11" ht="33" customHeight="1" x14ac:dyDescent="0.2">
      <c r="A1257" s="329">
        <f t="shared" si="39"/>
        <v>1212</v>
      </c>
      <c r="B1257" s="54" t="s">
        <v>2440</v>
      </c>
      <c r="C1257" s="54" t="s">
        <v>893</v>
      </c>
      <c r="D1257" s="224">
        <v>2015.09</v>
      </c>
      <c r="E1257" s="55" t="s">
        <v>83</v>
      </c>
      <c r="F1257" s="56">
        <v>778</v>
      </c>
      <c r="G1257" s="56">
        <v>1522</v>
      </c>
      <c r="H1257" s="57" t="s">
        <v>2429</v>
      </c>
      <c r="I1257" s="58" t="s">
        <v>53</v>
      </c>
      <c r="J1257" s="46"/>
    </row>
    <row r="1258" spans="1:11" ht="33" customHeight="1" x14ac:dyDescent="0.2">
      <c r="A1258" s="329">
        <f t="shared" si="39"/>
        <v>1213</v>
      </c>
      <c r="B1258" s="54" t="s">
        <v>2441</v>
      </c>
      <c r="C1258" s="54" t="s">
        <v>893</v>
      </c>
      <c r="D1258" s="224" t="s">
        <v>2442</v>
      </c>
      <c r="E1258" s="55" t="s">
        <v>145</v>
      </c>
      <c r="F1258" s="56">
        <v>350</v>
      </c>
      <c r="G1258" s="56">
        <v>634</v>
      </c>
      <c r="H1258" s="57" t="s">
        <v>2443</v>
      </c>
      <c r="I1258" s="58" t="s">
        <v>53</v>
      </c>
      <c r="J1258" s="45"/>
    </row>
    <row r="1259" spans="1:11" ht="33" customHeight="1" x14ac:dyDescent="0.2">
      <c r="A1259" s="329">
        <f t="shared" si="39"/>
        <v>1214</v>
      </c>
      <c r="B1259" s="54" t="s">
        <v>2444</v>
      </c>
      <c r="C1259" s="28" t="s">
        <v>893</v>
      </c>
      <c r="D1259" s="224">
        <v>2015.11</v>
      </c>
      <c r="E1259" s="55" t="s">
        <v>242</v>
      </c>
      <c r="F1259" s="56">
        <v>880</v>
      </c>
      <c r="G1259" s="56">
        <v>1933</v>
      </c>
      <c r="H1259" s="57" t="s">
        <v>2445</v>
      </c>
      <c r="I1259" s="58" t="s">
        <v>53</v>
      </c>
      <c r="J1259" s="46"/>
    </row>
    <row r="1260" spans="1:11" ht="33" customHeight="1" x14ac:dyDescent="0.2">
      <c r="A1260" s="329">
        <f t="shared" si="39"/>
        <v>1215</v>
      </c>
      <c r="B1260" s="54" t="s">
        <v>2446</v>
      </c>
      <c r="C1260" s="54" t="s">
        <v>893</v>
      </c>
      <c r="D1260" s="224">
        <v>2016.04</v>
      </c>
      <c r="E1260" s="55" t="s">
        <v>181</v>
      </c>
      <c r="F1260" s="56">
        <v>1098</v>
      </c>
      <c r="G1260" s="56">
        <v>2218</v>
      </c>
      <c r="H1260" s="57" t="s">
        <v>2429</v>
      </c>
      <c r="I1260" s="58" t="s">
        <v>53</v>
      </c>
      <c r="J1260" s="46"/>
    </row>
    <row r="1261" spans="1:11" ht="33" customHeight="1" x14ac:dyDescent="0.2">
      <c r="A1261" s="329">
        <f t="shared" si="39"/>
        <v>1216</v>
      </c>
      <c r="B1261" s="54" t="s">
        <v>2447</v>
      </c>
      <c r="C1261" s="54" t="s">
        <v>893</v>
      </c>
      <c r="D1261" s="224">
        <v>2016.07</v>
      </c>
      <c r="E1261" s="55" t="s">
        <v>191</v>
      </c>
      <c r="F1261" s="56">
        <v>750</v>
      </c>
      <c r="G1261" s="56">
        <v>1819</v>
      </c>
      <c r="H1261" s="57" t="s">
        <v>4</v>
      </c>
      <c r="I1261" s="58" t="s">
        <v>53</v>
      </c>
      <c r="J1261" s="46"/>
    </row>
    <row r="1262" spans="1:11" ht="33" customHeight="1" x14ac:dyDescent="0.2">
      <c r="A1262" s="329">
        <f t="shared" si="39"/>
        <v>1217</v>
      </c>
      <c r="B1262" s="54" t="s">
        <v>2448</v>
      </c>
      <c r="C1262" s="54" t="s">
        <v>744</v>
      </c>
      <c r="D1262" s="224">
        <v>2016.09</v>
      </c>
      <c r="E1262" s="55" t="s">
        <v>166</v>
      </c>
      <c r="F1262" s="56">
        <v>211</v>
      </c>
      <c r="G1262" s="56">
        <v>502</v>
      </c>
      <c r="H1262" s="57" t="s">
        <v>4</v>
      </c>
      <c r="I1262" s="58" t="s">
        <v>53</v>
      </c>
      <c r="J1262" s="46"/>
    </row>
    <row r="1263" spans="1:11" ht="33" customHeight="1" x14ac:dyDescent="0.2">
      <c r="A1263" s="329">
        <f t="shared" si="39"/>
        <v>1218</v>
      </c>
      <c r="B1263" s="54" t="s">
        <v>2449</v>
      </c>
      <c r="C1263" s="54" t="s">
        <v>893</v>
      </c>
      <c r="D1263" s="224" t="s">
        <v>981</v>
      </c>
      <c r="E1263" s="55" t="s">
        <v>195</v>
      </c>
      <c r="F1263" s="56">
        <v>675</v>
      </c>
      <c r="G1263" s="56">
        <v>1654</v>
      </c>
      <c r="H1263" s="57" t="s">
        <v>4</v>
      </c>
      <c r="I1263" s="58" t="s">
        <v>53</v>
      </c>
      <c r="J1263" s="46"/>
    </row>
    <row r="1264" spans="1:11" ht="33" customHeight="1" x14ac:dyDescent="0.2">
      <c r="A1264" s="329">
        <f t="shared" si="39"/>
        <v>1219</v>
      </c>
      <c r="B1264" s="54" t="s">
        <v>2450</v>
      </c>
      <c r="C1264" s="54" t="s">
        <v>893</v>
      </c>
      <c r="D1264" s="224">
        <v>2016.11</v>
      </c>
      <c r="E1264" s="55" t="s">
        <v>201</v>
      </c>
      <c r="F1264" s="67">
        <v>395</v>
      </c>
      <c r="G1264" s="68">
        <v>901</v>
      </c>
      <c r="H1264" s="69" t="s">
        <v>2451</v>
      </c>
      <c r="I1264" s="70" t="s">
        <v>53</v>
      </c>
      <c r="J1264" s="46"/>
    </row>
    <row r="1265" spans="1:11" ht="33" customHeight="1" x14ac:dyDescent="0.2">
      <c r="A1265" s="329">
        <f t="shared" si="39"/>
        <v>1220</v>
      </c>
      <c r="B1265" s="78" t="s">
        <v>2452</v>
      </c>
      <c r="C1265" s="54" t="s">
        <v>893</v>
      </c>
      <c r="D1265" s="224">
        <v>2017.06</v>
      </c>
      <c r="E1265" s="55" t="s">
        <v>122</v>
      </c>
      <c r="F1265" s="56">
        <v>186</v>
      </c>
      <c r="G1265" s="56">
        <v>377</v>
      </c>
      <c r="H1265" s="57" t="s">
        <v>4</v>
      </c>
      <c r="I1265" s="58" t="s">
        <v>53</v>
      </c>
      <c r="J1265" s="46"/>
    </row>
    <row r="1266" spans="1:11" s="5" customFormat="1" ht="33" customHeight="1" x14ac:dyDescent="0.2">
      <c r="A1266" s="329">
        <f t="shared" si="39"/>
        <v>1221</v>
      </c>
      <c r="B1266" s="78" t="s">
        <v>2453</v>
      </c>
      <c r="C1266" s="54" t="s">
        <v>893</v>
      </c>
      <c r="D1266" s="224">
        <v>2017.08</v>
      </c>
      <c r="E1266" s="55" t="s">
        <v>83</v>
      </c>
      <c r="F1266" s="56">
        <v>954</v>
      </c>
      <c r="G1266" s="56">
        <v>2177</v>
      </c>
      <c r="H1266" s="57" t="s">
        <v>4</v>
      </c>
      <c r="I1266" s="58" t="s">
        <v>53</v>
      </c>
      <c r="J1266" s="46"/>
      <c r="K1266" s="231"/>
    </row>
    <row r="1267" spans="1:11" s="5" customFormat="1" ht="33" customHeight="1" x14ac:dyDescent="0.2">
      <c r="A1267" s="329">
        <f t="shared" si="39"/>
        <v>1222</v>
      </c>
      <c r="B1267" s="78" t="s">
        <v>2454</v>
      </c>
      <c r="C1267" s="54" t="s">
        <v>893</v>
      </c>
      <c r="D1267" s="224">
        <v>2018.03</v>
      </c>
      <c r="E1267" s="55" t="s">
        <v>535</v>
      </c>
      <c r="F1267" s="56">
        <v>2613</v>
      </c>
      <c r="G1267" s="56">
        <v>6144</v>
      </c>
      <c r="H1267" s="57" t="s">
        <v>2</v>
      </c>
      <c r="I1267" s="58" t="s">
        <v>1582</v>
      </c>
      <c r="J1267" s="46"/>
      <c r="K1267" s="231"/>
    </row>
    <row r="1268" spans="1:11" s="5" customFormat="1" ht="33" customHeight="1" x14ac:dyDescent="0.2">
      <c r="A1268" s="329">
        <f t="shared" si="39"/>
        <v>1223</v>
      </c>
      <c r="B1268" s="78" t="s">
        <v>2455</v>
      </c>
      <c r="C1268" s="54" t="s">
        <v>2424</v>
      </c>
      <c r="D1268" s="224">
        <v>2018.03</v>
      </c>
      <c r="E1268" s="55" t="s">
        <v>250</v>
      </c>
      <c r="F1268" s="56">
        <v>382</v>
      </c>
      <c r="G1268" s="56">
        <v>993</v>
      </c>
      <c r="H1268" s="57" t="s">
        <v>4</v>
      </c>
      <c r="I1268" s="58" t="s">
        <v>1582</v>
      </c>
      <c r="J1268" s="46"/>
      <c r="K1268" s="231"/>
    </row>
    <row r="1269" spans="1:11" s="5" customFormat="1" ht="33" customHeight="1" x14ac:dyDescent="0.2">
      <c r="A1269" s="329">
        <f t="shared" si="39"/>
        <v>1224</v>
      </c>
      <c r="B1269" s="54" t="s">
        <v>2456</v>
      </c>
      <c r="C1269" s="28" t="s">
        <v>893</v>
      </c>
      <c r="D1269" s="224">
        <v>2018.04</v>
      </c>
      <c r="E1269" s="88" t="s">
        <v>545</v>
      </c>
      <c r="F1269" s="56">
        <v>618</v>
      </c>
      <c r="G1269" s="56">
        <v>1396</v>
      </c>
      <c r="H1269" s="57" t="s">
        <v>4</v>
      </c>
      <c r="I1269" s="58" t="s">
        <v>1582</v>
      </c>
      <c r="J1269" s="46"/>
      <c r="K1269" s="231"/>
    </row>
    <row r="1270" spans="1:11" s="5" customFormat="1" ht="33" customHeight="1" x14ac:dyDescent="0.2">
      <c r="A1270" s="329">
        <f t="shared" si="39"/>
        <v>1225</v>
      </c>
      <c r="B1270" s="78" t="s">
        <v>2457</v>
      </c>
      <c r="C1270" s="28" t="s">
        <v>893</v>
      </c>
      <c r="D1270" s="224">
        <v>2018.06</v>
      </c>
      <c r="E1270" s="55" t="s">
        <v>181</v>
      </c>
      <c r="F1270" s="56">
        <v>796</v>
      </c>
      <c r="G1270" s="56">
        <v>1605</v>
      </c>
      <c r="H1270" s="57" t="s">
        <v>2</v>
      </c>
      <c r="I1270" s="58" t="s">
        <v>35</v>
      </c>
      <c r="J1270" s="46"/>
      <c r="K1270" s="231"/>
    </row>
    <row r="1271" spans="1:11" s="5" customFormat="1" ht="33" customHeight="1" x14ac:dyDescent="0.2">
      <c r="A1271" s="329">
        <f t="shared" si="39"/>
        <v>1226</v>
      </c>
      <c r="B1271" s="54" t="s">
        <v>2458</v>
      </c>
      <c r="C1271" s="28" t="s">
        <v>893</v>
      </c>
      <c r="D1271" s="224" t="s">
        <v>562</v>
      </c>
      <c r="E1271" s="88" t="s">
        <v>2459</v>
      </c>
      <c r="F1271" s="56">
        <v>1454</v>
      </c>
      <c r="G1271" s="56">
        <v>3175</v>
      </c>
      <c r="H1271" s="57" t="s">
        <v>941</v>
      </c>
      <c r="I1271" s="58" t="s">
        <v>1582</v>
      </c>
      <c r="J1271" s="46"/>
      <c r="K1271" s="231"/>
    </row>
    <row r="1272" spans="1:11" s="5" customFormat="1" ht="33" customHeight="1" x14ac:dyDescent="0.2">
      <c r="A1272" s="329">
        <f t="shared" si="39"/>
        <v>1227</v>
      </c>
      <c r="B1272" s="54" t="s">
        <v>2460</v>
      </c>
      <c r="C1272" s="28" t="s">
        <v>893</v>
      </c>
      <c r="D1272" s="224" t="s">
        <v>562</v>
      </c>
      <c r="E1272" s="81" t="s">
        <v>2461</v>
      </c>
      <c r="F1272" s="56">
        <v>279</v>
      </c>
      <c r="G1272" s="56">
        <v>810</v>
      </c>
      <c r="H1272" s="57" t="s">
        <v>2451</v>
      </c>
      <c r="I1272" s="58" t="s">
        <v>1582</v>
      </c>
      <c r="J1272" s="46"/>
      <c r="K1272" s="231"/>
    </row>
    <row r="1273" spans="1:11" s="5" customFormat="1" ht="33" customHeight="1" x14ac:dyDescent="0.2">
      <c r="A1273" s="329">
        <f t="shared" si="39"/>
        <v>1228</v>
      </c>
      <c r="B1273" s="54" t="s">
        <v>2462</v>
      </c>
      <c r="C1273" s="54" t="s">
        <v>893</v>
      </c>
      <c r="D1273" s="224" t="s">
        <v>562</v>
      </c>
      <c r="E1273" s="55" t="s">
        <v>644</v>
      </c>
      <c r="F1273" s="93">
        <v>319</v>
      </c>
      <c r="G1273" s="93">
        <v>709</v>
      </c>
      <c r="H1273" s="57" t="s">
        <v>1508</v>
      </c>
      <c r="I1273" s="94" t="s">
        <v>1088</v>
      </c>
      <c r="J1273" s="46"/>
      <c r="K1273" s="231"/>
    </row>
    <row r="1274" spans="1:11" s="5" customFormat="1" ht="33" customHeight="1" x14ac:dyDescent="0.2">
      <c r="A1274" s="329">
        <f t="shared" si="39"/>
        <v>1229</v>
      </c>
      <c r="B1274" s="54" t="s">
        <v>638</v>
      </c>
      <c r="C1274" s="54" t="s">
        <v>893</v>
      </c>
      <c r="D1274" s="224">
        <v>2019.05</v>
      </c>
      <c r="E1274" s="96" t="s">
        <v>632</v>
      </c>
      <c r="F1274" s="56">
        <v>1413</v>
      </c>
      <c r="G1274" s="56">
        <v>3040</v>
      </c>
      <c r="H1274" s="183" t="s">
        <v>2429</v>
      </c>
      <c r="I1274" s="94" t="s">
        <v>620</v>
      </c>
      <c r="J1274" s="27"/>
      <c r="K1274" s="231"/>
    </row>
    <row r="1275" spans="1:11" s="5" customFormat="1" ht="33" customHeight="1" x14ac:dyDescent="0.2">
      <c r="A1275" s="329">
        <f t="shared" si="39"/>
        <v>1230</v>
      </c>
      <c r="B1275" s="54" t="s">
        <v>2463</v>
      </c>
      <c r="C1275" s="54" t="s">
        <v>893</v>
      </c>
      <c r="D1275" s="224">
        <v>2020.01</v>
      </c>
      <c r="E1275" s="96" t="s">
        <v>707</v>
      </c>
      <c r="F1275" s="56">
        <v>1810</v>
      </c>
      <c r="G1275" s="56">
        <v>3726</v>
      </c>
      <c r="H1275" s="98" t="s">
        <v>43</v>
      </c>
      <c r="I1275" s="94" t="s">
        <v>53</v>
      </c>
      <c r="J1275" s="27"/>
      <c r="K1275" s="231"/>
    </row>
    <row r="1276" spans="1:11" s="5" customFormat="1" ht="33" customHeight="1" x14ac:dyDescent="0.2">
      <c r="A1276" s="329">
        <f t="shared" si="39"/>
        <v>1231</v>
      </c>
      <c r="B1276" s="216" t="s">
        <v>2464</v>
      </c>
      <c r="C1276" s="22" t="s">
        <v>2465</v>
      </c>
      <c r="D1276" s="223">
        <v>2020.07</v>
      </c>
      <c r="E1276" s="48" t="s">
        <v>623</v>
      </c>
      <c r="F1276" s="49">
        <v>698</v>
      </c>
      <c r="G1276" s="137">
        <v>1538</v>
      </c>
      <c r="H1276" s="98" t="s">
        <v>1481</v>
      </c>
      <c r="I1276" s="138" t="s">
        <v>53</v>
      </c>
      <c r="J1276" s="27"/>
      <c r="K1276" s="231"/>
    </row>
    <row r="1277" spans="1:11" ht="33" customHeight="1" x14ac:dyDescent="0.2">
      <c r="A1277" s="329">
        <f t="shared" si="39"/>
        <v>1232</v>
      </c>
      <c r="B1277" s="54" t="s">
        <v>2466</v>
      </c>
      <c r="C1277" s="54" t="s">
        <v>2465</v>
      </c>
      <c r="D1277" s="224">
        <v>2020.08</v>
      </c>
      <c r="E1277" s="55" t="s">
        <v>646</v>
      </c>
      <c r="F1277" s="56">
        <v>673</v>
      </c>
      <c r="G1277" s="56">
        <v>1502</v>
      </c>
      <c r="H1277" s="57" t="s">
        <v>43</v>
      </c>
      <c r="I1277" s="58" t="s">
        <v>53</v>
      </c>
      <c r="J1277" s="46"/>
    </row>
    <row r="1278" spans="1:11" ht="33" customHeight="1" x14ac:dyDescent="0.2">
      <c r="A1278" s="329">
        <f t="shared" si="39"/>
        <v>1233</v>
      </c>
      <c r="B1278" s="47" t="s">
        <v>810</v>
      </c>
      <c r="C1278" s="22" t="s">
        <v>811</v>
      </c>
      <c r="D1278" s="223">
        <v>2020.09</v>
      </c>
      <c r="E1278" s="48" t="s">
        <v>812</v>
      </c>
      <c r="F1278" s="49">
        <v>1296</v>
      </c>
      <c r="G1278" s="49">
        <v>3338</v>
      </c>
      <c r="H1278" s="98" t="s">
        <v>54</v>
      </c>
      <c r="I1278" s="51" t="s">
        <v>677</v>
      </c>
    </row>
    <row r="1279" spans="1:11" s="5" customFormat="1" ht="33" customHeight="1" x14ac:dyDescent="0.2">
      <c r="A1279" s="373" t="s">
        <v>2467</v>
      </c>
      <c r="B1279" s="376"/>
      <c r="C1279" s="376"/>
      <c r="D1279" s="376"/>
      <c r="E1279" s="376"/>
      <c r="F1279" s="376"/>
      <c r="G1279" s="376"/>
      <c r="H1279" s="376"/>
      <c r="I1279" s="376"/>
      <c r="J1279" s="377"/>
      <c r="K1279" s="231"/>
    </row>
    <row r="1280" spans="1:11" s="5" customFormat="1" ht="33" customHeight="1" x14ac:dyDescent="0.2">
      <c r="A1280" s="228">
        <f>ROW()-46</f>
        <v>1234</v>
      </c>
      <c r="B1280" s="47" t="s">
        <v>2468</v>
      </c>
      <c r="C1280" s="47" t="s">
        <v>21</v>
      </c>
      <c r="D1280" s="223">
        <v>2002.12</v>
      </c>
      <c r="E1280" s="131" t="s">
        <v>120</v>
      </c>
      <c r="F1280" s="132">
        <v>2997</v>
      </c>
      <c r="G1280" s="49">
        <v>4105</v>
      </c>
      <c r="H1280" s="156" t="s">
        <v>2</v>
      </c>
      <c r="I1280" s="51" t="s">
        <v>53</v>
      </c>
      <c r="J1280" s="27"/>
      <c r="K1280" s="231"/>
    </row>
    <row r="1281" spans="1:11" s="5" customFormat="1" ht="33" customHeight="1" x14ac:dyDescent="0.2">
      <c r="A1281" s="228">
        <f t="shared" ref="A1281:A1344" si="40">ROW()-46</f>
        <v>1235</v>
      </c>
      <c r="B1281" s="47" t="s">
        <v>2469</v>
      </c>
      <c r="C1281" s="47" t="s">
        <v>21</v>
      </c>
      <c r="D1281" s="223">
        <v>2003.04</v>
      </c>
      <c r="E1281" s="48" t="s">
        <v>86</v>
      </c>
      <c r="F1281" s="49">
        <v>3375</v>
      </c>
      <c r="G1281" s="49">
        <v>3526</v>
      </c>
      <c r="H1281" s="156" t="s">
        <v>2</v>
      </c>
      <c r="I1281" s="51" t="s">
        <v>53</v>
      </c>
      <c r="J1281" s="27"/>
      <c r="K1281" s="231"/>
    </row>
    <row r="1282" spans="1:11" s="5" customFormat="1" ht="33" customHeight="1" x14ac:dyDescent="0.2">
      <c r="A1282" s="228">
        <f t="shared" si="40"/>
        <v>1236</v>
      </c>
      <c r="B1282" s="47" t="s">
        <v>2470</v>
      </c>
      <c r="C1282" s="47" t="s">
        <v>21</v>
      </c>
      <c r="D1282" s="223">
        <v>2004.04</v>
      </c>
      <c r="E1282" s="48" t="s">
        <v>86</v>
      </c>
      <c r="F1282" s="49">
        <v>1219</v>
      </c>
      <c r="G1282" s="49">
        <v>447</v>
      </c>
      <c r="H1282" s="50" t="s">
        <v>2</v>
      </c>
      <c r="I1282" s="51" t="s">
        <v>53</v>
      </c>
      <c r="J1282" s="27"/>
      <c r="K1282" s="231"/>
    </row>
    <row r="1283" spans="1:11" s="5" customFormat="1" ht="33" customHeight="1" x14ac:dyDescent="0.2">
      <c r="A1283" s="228">
        <f t="shared" si="40"/>
        <v>1237</v>
      </c>
      <c r="B1283" s="47" t="s">
        <v>2471</v>
      </c>
      <c r="C1283" s="47" t="s">
        <v>21</v>
      </c>
      <c r="D1283" s="223">
        <v>2005.03</v>
      </c>
      <c r="E1283" s="48" t="s">
        <v>487</v>
      </c>
      <c r="F1283" s="49">
        <v>2954</v>
      </c>
      <c r="G1283" s="49">
        <v>4100</v>
      </c>
      <c r="H1283" s="156" t="s">
        <v>2</v>
      </c>
      <c r="I1283" s="51" t="s">
        <v>53</v>
      </c>
      <c r="J1283" s="27"/>
      <c r="K1283" s="231"/>
    </row>
    <row r="1284" spans="1:11" s="5" customFormat="1" ht="33" customHeight="1" x14ac:dyDescent="0.2">
      <c r="A1284" s="228">
        <f t="shared" si="40"/>
        <v>1238</v>
      </c>
      <c r="B1284" s="47" t="s">
        <v>2472</v>
      </c>
      <c r="C1284" s="47" t="s">
        <v>21</v>
      </c>
      <c r="D1284" s="223">
        <v>2005.09</v>
      </c>
      <c r="E1284" s="48" t="s">
        <v>86</v>
      </c>
      <c r="F1284" s="49">
        <v>6941</v>
      </c>
      <c r="G1284" s="49">
        <v>10070</v>
      </c>
      <c r="H1284" s="50" t="s">
        <v>2</v>
      </c>
      <c r="I1284" s="51" t="s">
        <v>53</v>
      </c>
      <c r="J1284" s="27"/>
      <c r="K1284" s="231"/>
    </row>
    <row r="1285" spans="1:11" s="5" customFormat="1" ht="33" customHeight="1" x14ac:dyDescent="0.2">
      <c r="A1285" s="228">
        <f t="shared" si="40"/>
        <v>1239</v>
      </c>
      <c r="B1285" s="47" t="s">
        <v>6</v>
      </c>
      <c r="C1285" s="47" t="s">
        <v>21</v>
      </c>
      <c r="D1285" s="223">
        <v>2006.04</v>
      </c>
      <c r="E1285" s="48" t="s">
        <v>489</v>
      </c>
      <c r="F1285" s="49">
        <v>396</v>
      </c>
      <c r="G1285" s="49">
        <v>434</v>
      </c>
      <c r="H1285" s="50" t="s">
        <v>2</v>
      </c>
      <c r="I1285" s="51" t="s">
        <v>53</v>
      </c>
      <c r="J1285" s="27"/>
      <c r="K1285" s="231"/>
    </row>
    <row r="1286" spans="1:11" s="5" customFormat="1" ht="33" customHeight="1" x14ac:dyDescent="0.2">
      <c r="A1286" s="228">
        <f t="shared" si="40"/>
        <v>1240</v>
      </c>
      <c r="B1286" s="47" t="s">
        <v>8</v>
      </c>
      <c r="C1286" s="22" t="s">
        <v>21</v>
      </c>
      <c r="D1286" s="223">
        <v>2006.04</v>
      </c>
      <c r="E1286" s="48" t="s">
        <v>135</v>
      </c>
      <c r="F1286" s="49">
        <v>1360</v>
      </c>
      <c r="G1286" s="49">
        <v>2601</v>
      </c>
      <c r="H1286" s="50" t="s">
        <v>2</v>
      </c>
      <c r="I1286" s="51" t="s">
        <v>53</v>
      </c>
      <c r="J1286" s="27"/>
      <c r="K1286" s="231"/>
    </row>
    <row r="1287" spans="1:11" s="5" customFormat="1" ht="33" customHeight="1" x14ac:dyDescent="0.2">
      <c r="A1287" s="228">
        <f t="shared" si="40"/>
        <v>1241</v>
      </c>
      <c r="B1287" s="47" t="s">
        <v>7</v>
      </c>
      <c r="C1287" s="47" t="s">
        <v>21</v>
      </c>
      <c r="D1287" s="223">
        <v>2006.07</v>
      </c>
      <c r="E1287" s="48" t="s">
        <v>491</v>
      </c>
      <c r="F1287" s="49">
        <v>2660</v>
      </c>
      <c r="G1287" s="49">
        <v>3164</v>
      </c>
      <c r="H1287" s="50" t="s">
        <v>2</v>
      </c>
      <c r="I1287" s="51" t="s">
        <v>53</v>
      </c>
      <c r="J1287" s="27"/>
      <c r="K1287" s="231"/>
    </row>
    <row r="1288" spans="1:11" s="5" customFormat="1" ht="33" customHeight="1" x14ac:dyDescent="0.2">
      <c r="A1288" s="228">
        <f t="shared" si="40"/>
        <v>1242</v>
      </c>
      <c r="B1288" s="47" t="s">
        <v>2473</v>
      </c>
      <c r="C1288" s="22" t="s">
        <v>21</v>
      </c>
      <c r="D1288" s="223">
        <v>2006.09</v>
      </c>
      <c r="E1288" s="48" t="s">
        <v>86</v>
      </c>
      <c r="F1288" s="49">
        <v>5766</v>
      </c>
      <c r="G1288" s="49">
        <v>12129</v>
      </c>
      <c r="H1288" s="50" t="s">
        <v>2</v>
      </c>
      <c r="I1288" s="51" t="s">
        <v>53</v>
      </c>
      <c r="J1288" s="27"/>
      <c r="K1288" s="231"/>
    </row>
    <row r="1289" spans="1:11" ht="33" customHeight="1" x14ac:dyDescent="0.2">
      <c r="A1289" s="228">
        <f t="shared" si="40"/>
        <v>1243</v>
      </c>
      <c r="B1289" s="47" t="s">
        <v>2474</v>
      </c>
      <c r="C1289" s="47" t="s">
        <v>21</v>
      </c>
      <c r="D1289" s="223">
        <v>2006.09</v>
      </c>
      <c r="E1289" s="48" t="s">
        <v>86</v>
      </c>
      <c r="F1289" s="49">
        <v>971</v>
      </c>
      <c r="G1289" s="49">
        <v>889</v>
      </c>
      <c r="H1289" s="50" t="s">
        <v>2</v>
      </c>
      <c r="I1289" s="51" t="s">
        <v>53</v>
      </c>
    </row>
    <row r="1290" spans="1:11" ht="33" customHeight="1" x14ac:dyDescent="0.2">
      <c r="A1290" s="228">
        <f t="shared" si="40"/>
        <v>1244</v>
      </c>
      <c r="B1290" s="54" t="s">
        <v>2475</v>
      </c>
      <c r="C1290" s="54" t="s">
        <v>21</v>
      </c>
      <c r="D1290" s="224">
        <v>2007.06</v>
      </c>
      <c r="E1290" s="55" t="s">
        <v>489</v>
      </c>
      <c r="F1290" s="56">
        <v>3275</v>
      </c>
      <c r="G1290" s="56">
        <v>3872</v>
      </c>
      <c r="H1290" s="199" t="s">
        <v>2</v>
      </c>
      <c r="I1290" s="51" t="s">
        <v>53</v>
      </c>
      <c r="J1290" s="46"/>
    </row>
    <row r="1291" spans="1:11" ht="33" customHeight="1" x14ac:dyDescent="0.2">
      <c r="A1291" s="228">
        <f t="shared" si="40"/>
        <v>1245</v>
      </c>
      <c r="B1291" s="54" t="s">
        <v>9</v>
      </c>
      <c r="C1291" s="54" t="s">
        <v>21</v>
      </c>
      <c r="D1291" s="224">
        <v>2007.07</v>
      </c>
      <c r="E1291" s="55" t="s">
        <v>348</v>
      </c>
      <c r="F1291" s="56">
        <v>3753</v>
      </c>
      <c r="G1291" s="56">
        <v>4225</v>
      </c>
      <c r="H1291" s="199" t="s">
        <v>2</v>
      </c>
      <c r="I1291" s="58" t="s">
        <v>53</v>
      </c>
      <c r="J1291" s="46"/>
    </row>
    <row r="1292" spans="1:11" ht="33" customHeight="1" x14ac:dyDescent="0.2">
      <c r="A1292" s="228">
        <f t="shared" si="40"/>
        <v>1246</v>
      </c>
      <c r="B1292" s="47" t="s">
        <v>2476</v>
      </c>
      <c r="C1292" s="54" t="s">
        <v>21</v>
      </c>
      <c r="D1292" s="224">
        <v>2008.05</v>
      </c>
      <c r="E1292" s="55" t="s">
        <v>460</v>
      </c>
      <c r="F1292" s="56">
        <v>1626</v>
      </c>
      <c r="G1292" s="56">
        <v>2925</v>
      </c>
      <c r="H1292" s="199" t="s">
        <v>2</v>
      </c>
      <c r="I1292" s="58" t="s">
        <v>53</v>
      </c>
    </row>
    <row r="1293" spans="1:11" ht="33" customHeight="1" x14ac:dyDescent="0.2">
      <c r="A1293" s="228">
        <f t="shared" si="40"/>
        <v>1247</v>
      </c>
      <c r="B1293" s="47" t="s">
        <v>2477</v>
      </c>
      <c r="C1293" s="54" t="s">
        <v>21</v>
      </c>
      <c r="D1293" s="224">
        <v>2008.07</v>
      </c>
      <c r="E1293" s="48" t="s">
        <v>461</v>
      </c>
      <c r="F1293" s="49">
        <v>1257</v>
      </c>
      <c r="G1293" s="49">
        <v>2339</v>
      </c>
      <c r="H1293" s="50" t="s">
        <v>43</v>
      </c>
      <c r="I1293" s="51" t="s">
        <v>53</v>
      </c>
    </row>
    <row r="1294" spans="1:11" ht="33" customHeight="1" x14ac:dyDescent="0.2">
      <c r="A1294" s="228">
        <f t="shared" si="40"/>
        <v>1248</v>
      </c>
      <c r="B1294" s="47" t="s">
        <v>2478</v>
      </c>
      <c r="C1294" s="54" t="s">
        <v>2467</v>
      </c>
      <c r="D1294" s="224">
        <v>2008.07</v>
      </c>
      <c r="E1294" s="55" t="s">
        <v>462</v>
      </c>
      <c r="F1294" s="56">
        <v>1342</v>
      </c>
      <c r="G1294" s="56">
        <v>2356</v>
      </c>
      <c r="H1294" s="57" t="s">
        <v>904</v>
      </c>
      <c r="I1294" s="58" t="s">
        <v>53</v>
      </c>
    </row>
    <row r="1295" spans="1:11" s="5" customFormat="1" ht="33" customHeight="1" x14ac:dyDescent="0.2">
      <c r="A1295" s="228">
        <f t="shared" si="40"/>
        <v>1249</v>
      </c>
      <c r="B1295" s="47" t="s">
        <v>2479</v>
      </c>
      <c r="C1295" s="28" t="s">
        <v>21</v>
      </c>
      <c r="D1295" s="224">
        <v>2008.08</v>
      </c>
      <c r="E1295" s="55" t="s">
        <v>107</v>
      </c>
      <c r="F1295" s="56">
        <v>3721</v>
      </c>
      <c r="G1295" s="56">
        <v>5865</v>
      </c>
      <c r="H1295" s="199" t="s">
        <v>904</v>
      </c>
      <c r="I1295" s="58" t="s">
        <v>53</v>
      </c>
      <c r="J1295" s="27"/>
      <c r="K1295" s="231"/>
    </row>
    <row r="1296" spans="1:11" s="5" customFormat="1" ht="33" customHeight="1" x14ac:dyDescent="0.2">
      <c r="A1296" s="228">
        <f t="shared" si="40"/>
        <v>1250</v>
      </c>
      <c r="B1296" s="47" t="s">
        <v>2480</v>
      </c>
      <c r="C1296" s="28" t="s">
        <v>21</v>
      </c>
      <c r="D1296" s="223">
        <v>2009.03</v>
      </c>
      <c r="E1296" s="48" t="s">
        <v>465</v>
      </c>
      <c r="F1296" s="49">
        <v>2488</v>
      </c>
      <c r="G1296" s="49">
        <v>5193</v>
      </c>
      <c r="H1296" s="156" t="s">
        <v>2</v>
      </c>
      <c r="I1296" s="51" t="s">
        <v>53</v>
      </c>
      <c r="J1296" s="27"/>
      <c r="K1296" s="231"/>
    </row>
    <row r="1297" spans="1:11" s="5" customFormat="1" ht="33" customHeight="1" x14ac:dyDescent="0.2">
      <c r="A1297" s="228">
        <f t="shared" si="40"/>
        <v>1251</v>
      </c>
      <c r="B1297" s="47" t="s">
        <v>2481</v>
      </c>
      <c r="C1297" s="54" t="s">
        <v>2482</v>
      </c>
      <c r="D1297" s="223">
        <v>2009.04</v>
      </c>
      <c r="E1297" s="48" t="s">
        <v>466</v>
      </c>
      <c r="F1297" s="49">
        <v>16260</v>
      </c>
      <c r="G1297" s="49">
        <v>31067</v>
      </c>
      <c r="H1297" s="156" t="s">
        <v>2</v>
      </c>
      <c r="I1297" s="51" t="s">
        <v>53</v>
      </c>
      <c r="J1297" s="27"/>
      <c r="K1297" s="231"/>
    </row>
    <row r="1298" spans="1:11" s="5" customFormat="1" ht="33" customHeight="1" x14ac:dyDescent="0.2">
      <c r="A1298" s="228">
        <f t="shared" si="40"/>
        <v>1252</v>
      </c>
      <c r="B1298" s="47" t="s">
        <v>2483</v>
      </c>
      <c r="C1298" s="130" t="s">
        <v>2482</v>
      </c>
      <c r="D1298" s="224">
        <v>2009.04</v>
      </c>
      <c r="E1298" s="48" t="s">
        <v>467</v>
      </c>
      <c r="F1298" s="49">
        <v>8989</v>
      </c>
      <c r="G1298" s="49">
        <v>17618</v>
      </c>
      <c r="H1298" s="156" t="s">
        <v>2</v>
      </c>
      <c r="I1298" s="51" t="s">
        <v>53</v>
      </c>
      <c r="J1298" s="27"/>
      <c r="K1298" s="231"/>
    </row>
    <row r="1299" spans="1:11" s="5" customFormat="1" ht="33" customHeight="1" x14ac:dyDescent="0.2">
      <c r="A1299" s="228">
        <f t="shared" si="40"/>
        <v>1253</v>
      </c>
      <c r="B1299" s="47" t="s">
        <v>2484</v>
      </c>
      <c r="C1299" s="28" t="s">
        <v>2482</v>
      </c>
      <c r="D1299" s="224">
        <v>2009.07</v>
      </c>
      <c r="E1299" s="48" t="s">
        <v>367</v>
      </c>
      <c r="F1299" s="49">
        <v>2698</v>
      </c>
      <c r="G1299" s="49">
        <v>6252</v>
      </c>
      <c r="H1299" s="156" t="s">
        <v>4</v>
      </c>
      <c r="I1299" s="51" t="s">
        <v>53</v>
      </c>
      <c r="J1299" s="27"/>
      <c r="K1299" s="231"/>
    </row>
    <row r="1300" spans="1:11" s="5" customFormat="1" ht="33" customHeight="1" x14ac:dyDescent="0.2">
      <c r="A1300" s="228">
        <f t="shared" si="40"/>
        <v>1254</v>
      </c>
      <c r="B1300" s="47" t="s">
        <v>2485</v>
      </c>
      <c r="C1300" s="28" t="s">
        <v>21</v>
      </c>
      <c r="D1300" s="224">
        <v>2009.08</v>
      </c>
      <c r="E1300" s="48" t="s">
        <v>471</v>
      </c>
      <c r="F1300" s="49">
        <v>4718</v>
      </c>
      <c r="G1300" s="49">
        <v>10496</v>
      </c>
      <c r="H1300" s="57" t="s">
        <v>2</v>
      </c>
      <c r="I1300" s="51" t="s">
        <v>53</v>
      </c>
      <c r="J1300" s="27"/>
      <c r="K1300" s="231"/>
    </row>
    <row r="1301" spans="1:11" s="5" customFormat="1" ht="33" customHeight="1" x14ac:dyDescent="0.2">
      <c r="A1301" s="228">
        <f t="shared" si="40"/>
        <v>1255</v>
      </c>
      <c r="B1301" s="47" t="s">
        <v>2486</v>
      </c>
      <c r="C1301" s="28" t="s">
        <v>21</v>
      </c>
      <c r="D1301" s="224">
        <v>2009.08</v>
      </c>
      <c r="E1301" s="48" t="s">
        <v>103</v>
      </c>
      <c r="F1301" s="49">
        <v>3761</v>
      </c>
      <c r="G1301" s="49">
        <v>10248</v>
      </c>
      <c r="H1301" s="156" t="s">
        <v>4</v>
      </c>
      <c r="I1301" s="51" t="s">
        <v>53</v>
      </c>
      <c r="J1301" s="27"/>
      <c r="K1301" s="231"/>
    </row>
    <row r="1302" spans="1:11" s="5" customFormat="1" ht="33" customHeight="1" x14ac:dyDescent="0.2">
      <c r="A1302" s="228">
        <f t="shared" si="40"/>
        <v>1256</v>
      </c>
      <c r="B1302" s="47" t="s">
        <v>2487</v>
      </c>
      <c r="C1302" s="47" t="s">
        <v>895</v>
      </c>
      <c r="D1302" s="223" t="s">
        <v>2488</v>
      </c>
      <c r="E1302" s="48" t="s">
        <v>473</v>
      </c>
      <c r="F1302" s="49">
        <v>21734</v>
      </c>
      <c r="G1302" s="49">
        <v>60066</v>
      </c>
      <c r="H1302" s="156" t="s">
        <v>4</v>
      </c>
      <c r="I1302" s="51" t="s">
        <v>53</v>
      </c>
      <c r="J1302" s="27" t="s">
        <v>2489</v>
      </c>
      <c r="K1302" s="231"/>
    </row>
    <row r="1303" spans="1:11" ht="33" customHeight="1" x14ac:dyDescent="0.2">
      <c r="A1303" s="228">
        <f t="shared" si="40"/>
        <v>1257</v>
      </c>
      <c r="B1303" s="47" t="s">
        <v>2490</v>
      </c>
      <c r="C1303" s="22" t="s">
        <v>21</v>
      </c>
      <c r="D1303" s="223">
        <v>2009.12</v>
      </c>
      <c r="E1303" s="48" t="s">
        <v>476</v>
      </c>
      <c r="F1303" s="49">
        <v>3625</v>
      </c>
      <c r="G1303" s="49">
        <v>10412</v>
      </c>
      <c r="H1303" s="57" t="s">
        <v>1146</v>
      </c>
      <c r="I1303" s="51" t="s">
        <v>53</v>
      </c>
    </row>
    <row r="1304" spans="1:11" ht="33" customHeight="1" x14ac:dyDescent="0.2">
      <c r="A1304" s="228">
        <f t="shared" si="40"/>
        <v>1258</v>
      </c>
      <c r="B1304" s="47" t="s">
        <v>2491</v>
      </c>
      <c r="C1304" s="54" t="s">
        <v>895</v>
      </c>
      <c r="D1304" s="224">
        <v>2010.04</v>
      </c>
      <c r="E1304" s="48" t="s">
        <v>347</v>
      </c>
      <c r="F1304" s="49">
        <v>6761</v>
      </c>
      <c r="G1304" s="49">
        <v>6743</v>
      </c>
      <c r="H1304" s="50" t="s">
        <v>2</v>
      </c>
      <c r="I1304" s="51" t="s">
        <v>53</v>
      </c>
    </row>
    <row r="1305" spans="1:11" ht="33" customHeight="1" x14ac:dyDescent="0.2">
      <c r="A1305" s="228">
        <f t="shared" si="40"/>
        <v>1259</v>
      </c>
      <c r="B1305" s="47" t="s">
        <v>2492</v>
      </c>
      <c r="C1305" s="47" t="s">
        <v>2467</v>
      </c>
      <c r="D1305" s="223">
        <v>2010.04</v>
      </c>
      <c r="E1305" s="48" t="s">
        <v>114</v>
      </c>
      <c r="F1305" s="49">
        <v>4490</v>
      </c>
      <c r="G1305" s="49">
        <v>3871</v>
      </c>
      <c r="H1305" s="57" t="s">
        <v>1146</v>
      </c>
      <c r="I1305" s="51" t="s">
        <v>53</v>
      </c>
      <c r="J1305" s="27" t="s">
        <v>2493</v>
      </c>
    </row>
    <row r="1306" spans="1:11" ht="33" customHeight="1" x14ac:dyDescent="0.2">
      <c r="A1306" s="228">
        <f t="shared" si="40"/>
        <v>1260</v>
      </c>
      <c r="B1306" s="47" t="s">
        <v>2494</v>
      </c>
      <c r="C1306" s="47" t="s">
        <v>2495</v>
      </c>
      <c r="D1306" s="223">
        <v>2010.06</v>
      </c>
      <c r="E1306" s="48" t="s">
        <v>423</v>
      </c>
      <c r="F1306" s="49">
        <v>9931</v>
      </c>
      <c r="G1306" s="49">
        <v>15318</v>
      </c>
      <c r="H1306" s="50" t="s">
        <v>2</v>
      </c>
      <c r="I1306" s="51" t="s">
        <v>53</v>
      </c>
    </row>
    <row r="1307" spans="1:11" ht="33" customHeight="1" x14ac:dyDescent="0.2">
      <c r="A1307" s="228">
        <f t="shared" si="40"/>
        <v>1261</v>
      </c>
      <c r="B1307" s="47" t="s">
        <v>2496</v>
      </c>
      <c r="C1307" s="54" t="s">
        <v>2495</v>
      </c>
      <c r="D1307" s="224">
        <v>2010.09</v>
      </c>
      <c r="E1307" s="48" t="s">
        <v>436</v>
      </c>
      <c r="F1307" s="49">
        <v>597</v>
      </c>
      <c r="G1307" s="49">
        <v>658</v>
      </c>
      <c r="H1307" s="226" t="s">
        <v>2</v>
      </c>
      <c r="I1307" s="227" t="s">
        <v>53</v>
      </c>
      <c r="J1307" s="127"/>
    </row>
    <row r="1308" spans="1:11" ht="33" customHeight="1" x14ac:dyDescent="0.2">
      <c r="A1308" s="228">
        <f t="shared" si="40"/>
        <v>1262</v>
      </c>
      <c r="B1308" s="47" t="s">
        <v>2497</v>
      </c>
      <c r="C1308" s="28" t="s">
        <v>2495</v>
      </c>
      <c r="D1308" s="224">
        <v>2011.08</v>
      </c>
      <c r="E1308" s="48" t="s">
        <v>387</v>
      </c>
      <c r="F1308" s="49">
        <v>14130</v>
      </c>
      <c r="G1308" s="49">
        <v>29563</v>
      </c>
      <c r="H1308" s="156" t="s">
        <v>4</v>
      </c>
      <c r="I1308" s="51" t="s">
        <v>53</v>
      </c>
    </row>
    <row r="1309" spans="1:11" ht="33" customHeight="1" x14ac:dyDescent="0.2">
      <c r="A1309" s="228">
        <f t="shared" si="40"/>
        <v>1263</v>
      </c>
      <c r="B1309" s="216" t="s">
        <v>2498</v>
      </c>
      <c r="C1309" s="73" t="s">
        <v>895</v>
      </c>
      <c r="D1309" s="224">
        <v>2011.12</v>
      </c>
      <c r="E1309" s="302" t="s">
        <v>403</v>
      </c>
      <c r="F1309" s="137">
        <v>2695</v>
      </c>
      <c r="G1309" s="137">
        <v>2981</v>
      </c>
      <c r="H1309" s="156" t="s">
        <v>4</v>
      </c>
      <c r="I1309" s="51" t="s">
        <v>53</v>
      </c>
    </row>
    <row r="1310" spans="1:11" ht="33" customHeight="1" x14ac:dyDescent="0.2">
      <c r="A1310" s="228">
        <f t="shared" si="40"/>
        <v>1264</v>
      </c>
      <c r="B1310" s="216" t="s">
        <v>2499</v>
      </c>
      <c r="C1310" s="28" t="s">
        <v>895</v>
      </c>
      <c r="D1310" s="224">
        <v>2012.01</v>
      </c>
      <c r="E1310" s="302" t="s">
        <v>404</v>
      </c>
      <c r="F1310" s="137">
        <v>18116</v>
      </c>
      <c r="G1310" s="137">
        <v>30477</v>
      </c>
      <c r="H1310" s="156" t="s">
        <v>4</v>
      </c>
      <c r="I1310" s="51" t="s">
        <v>53</v>
      </c>
    </row>
    <row r="1311" spans="1:11" ht="33" customHeight="1" x14ac:dyDescent="0.2">
      <c r="A1311" s="228">
        <f t="shared" si="40"/>
        <v>1265</v>
      </c>
      <c r="B1311" s="47" t="s">
        <v>2500</v>
      </c>
      <c r="C1311" s="28" t="s">
        <v>895</v>
      </c>
      <c r="D1311" s="224">
        <v>2012.02</v>
      </c>
      <c r="E1311" s="48" t="s">
        <v>502</v>
      </c>
      <c r="F1311" s="49">
        <v>13055</v>
      </c>
      <c r="G1311" s="49">
        <v>19716</v>
      </c>
      <c r="H1311" s="50" t="s">
        <v>2445</v>
      </c>
      <c r="I1311" s="51" t="s">
        <v>53</v>
      </c>
    </row>
    <row r="1312" spans="1:11" ht="33" customHeight="1" x14ac:dyDescent="0.2">
      <c r="A1312" s="228">
        <f t="shared" si="40"/>
        <v>1266</v>
      </c>
      <c r="B1312" s="47" t="s">
        <v>2501</v>
      </c>
      <c r="C1312" s="28" t="s">
        <v>895</v>
      </c>
      <c r="D1312" s="224">
        <v>2012.02</v>
      </c>
      <c r="E1312" s="48" t="s">
        <v>407</v>
      </c>
      <c r="F1312" s="49">
        <v>12475</v>
      </c>
      <c r="G1312" s="49">
        <v>20037</v>
      </c>
      <c r="H1312" s="50" t="s">
        <v>855</v>
      </c>
      <c r="I1312" s="51" t="s">
        <v>53</v>
      </c>
    </row>
    <row r="1313" spans="1:238" ht="33" customHeight="1" x14ac:dyDescent="0.2">
      <c r="A1313" s="228">
        <f t="shared" si="40"/>
        <v>1267</v>
      </c>
      <c r="B1313" s="47" t="s">
        <v>2502</v>
      </c>
      <c r="C1313" s="54" t="s">
        <v>2503</v>
      </c>
      <c r="D1313" s="223">
        <v>2012.05</v>
      </c>
      <c r="E1313" s="48" t="s">
        <v>416</v>
      </c>
      <c r="F1313" s="49">
        <v>7627</v>
      </c>
      <c r="G1313" s="49">
        <v>15293</v>
      </c>
      <c r="H1313" s="50" t="s">
        <v>925</v>
      </c>
      <c r="I1313" s="51" t="s">
        <v>53</v>
      </c>
    </row>
    <row r="1314" spans="1:238" ht="33" customHeight="1" x14ac:dyDescent="0.2">
      <c r="A1314" s="228">
        <f t="shared" si="40"/>
        <v>1268</v>
      </c>
      <c r="B1314" s="47" t="s">
        <v>2504</v>
      </c>
      <c r="C1314" s="28" t="s">
        <v>2495</v>
      </c>
      <c r="D1314" s="223">
        <v>2012.06</v>
      </c>
      <c r="E1314" s="48" t="s">
        <v>302</v>
      </c>
      <c r="F1314" s="49">
        <v>22931</v>
      </c>
      <c r="G1314" s="49">
        <v>33394</v>
      </c>
      <c r="H1314" s="50" t="s">
        <v>2</v>
      </c>
      <c r="I1314" s="51" t="s">
        <v>53</v>
      </c>
    </row>
    <row r="1315" spans="1:238" ht="33" customHeight="1" x14ac:dyDescent="0.2">
      <c r="A1315" s="228">
        <f t="shared" si="40"/>
        <v>1269</v>
      </c>
      <c r="B1315" s="47" t="s">
        <v>2505</v>
      </c>
      <c r="C1315" s="54" t="s">
        <v>2506</v>
      </c>
      <c r="D1315" s="223">
        <v>2012.06</v>
      </c>
      <c r="E1315" s="48" t="s">
        <v>302</v>
      </c>
      <c r="F1315" s="49">
        <v>760</v>
      </c>
      <c r="G1315" s="49">
        <v>1084</v>
      </c>
      <c r="H1315" s="50" t="s">
        <v>2</v>
      </c>
      <c r="I1315" s="51" t="s">
        <v>53</v>
      </c>
    </row>
    <row r="1316" spans="1:238" s="27" customFormat="1" ht="33" customHeight="1" x14ac:dyDescent="0.2">
      <c r="A1316" s="228">
        <f t="shared" si="40"/>
        <v>1270</v>
      </c>
      <c r="B1316" s="54" t="s">
        <v>2507</v>
      </c>
      <c r="C1316" s="54" t="s">
        <v>2508</v>
      </c>
      <c r="D1316" s="223">
        <v>2013.01</v>
      </c>
      <c r="E1316" s="48" t="s">
        <v>373</v>
      </c>
      <c r="F1316" s="49">
        <v>1328</v>
      </c>
      <c r="G1316" s="49">
        <v>2180</v>
      </c>
      <c r="H1316" s="50" t="s">
        <v>1390</v>
      </c>
      <c r="I1316" s="51" t="s">
        <v>53</v>
      </c>
      <c r="K1316" s="15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</row>
    <row r="1317" spans="1:238" s="27" customFormat="1" ht="33" customHeight="1" x14ac:dyDescent="0.2">
      <c r="A1317" s="228">
        <f t="shared" si="40"/>
        <v>1271</v>
      </c>
      <c r="B1317" s="54" t="s">
        <v>2509</v>
      </c>
      <c r="C1317" s="54" t="s">
        <v>895</v>
      </c>
      <c r="D1317" s="223">
        <v>2013.07</v>
      </c>
      <c r="E1317" s="48" t="s">
        <v>302</v>
      </c>
      <c r="F1317" s="49">
        <v>26526</v>
      </c>
      <c r="G1317" s="49">
        <v>56146</v>
      </c>
      <c r="H1317" s="50" t="s">
        <v>1402</v>
      </c>
      <c r="I1317" s="51" t="s">
        <v>53</v>
      </c>
      <c r="K1317" s="15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</row>
    <row r="1318" spans="1:238" s="27" customFormat="1" ht="33" customHeight="1" x14ac:dyDescent="0.2">
      <c r="A1318" s="228">
        <f t="shared" si="40"/>
        <v>1272</v>
      </c>
      <c r="B1318" s="54" t="s">
        <v>2510</v>
      </c>
      <c r="C1318" s="28" t="s">
        <v>2508</v>
      </c>
      <c r="D1318" s="223">
        <v>2013.08</v>
      </c>
      <c r="E1318" s="48" t="s">
        <v>504</v>
      </c>
      <c r="F1318" s="49">
        <v>8850</v>
      </c>
      <c r="G1318" s="49">
        <v>13468</v>
      </c>
      <c r="H1318" s="50" t="s">
        <v>1390</v>
      </c>
      <c r="I1318" s="51" t="s">
        <v>53</v>
      </c>
      <c r="K1318" s="15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</row>
    <row r="1319" spans="1:238" s="27" customFormat="1" ht="33" customHeight="1" x14ac:dyDescent="0.2">
      <c r="A1319" s="228">
        <f t="shared" si="40"/>
        <v>1273</v>
      </c>
      <c r="B1319" s="54" t="s">
        <v>2511</v>
      </c>
      <c r="C1319" s="54" t="s">
        <v>2508</v>
      </c>
      <c r="D1319" s="223">
        <v>2013.09</v>
      </c>
      <c r="E1319" s="48" t="s">
        <v>267</v>
      </c>
      <c r="F1319" s="49">
        <v>21848</v>
      </c>
      <c r="G1319" s="49">
        <v>52791</v>
      </c>
      <c r="H1319" s="50" t="s">
        <v>1038</v>
      </c>
      <c r="I1319" s="51" t="s">
        <v>53</v>
      </c>
      <c r="K1319" s="15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</row>
    <row r="1320" spans="1:238" s="27" customFormat="1" ht="33" customHeight="1" x14ac:dyDescent="0.2">
      <c r="A1320" s="228">
        <f t="shared" si="40"/>
        <v>1274</v>
      </c>
      <c r="B1320" s="54" t="s">
        <v>2512</v>
      </c>
      <c r="C1320" s="54" t="s">
        <v>2508</v>
      </c>
      <c r="D1320" s="224">
        <v>2014.01</v>
      </c>
      <c r="E1320" s="135" t="s">
        <v>315</v>
      </c>
      <c r="F1320" s="136">
        <v>8728</v>
      </c>
      <c r="G1320" s="49">
        <v>14712</v>
      </c>
      <c r="H1320" s="50" t="s">
        <v>888</v>
      </c>
      <c r="I1320" s="51" t="s">
        <v>53</v>
      </c>
      <c r="J1320" s="45"/>
      <c r="K1320" s="15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</row>
    <row r="1321" spans="1:238" s="27" customFormat="1" ht="33" customHeight="1" x14ac:dyDescent="0.2">
      <c r="A1321" s="228">
        <f t="shared" si="40"/>
        <v>1275</v>
      </c>
      <c r="B1321" s="54" t="s">
        <v>2513</v>
      </c>
      <c r="C1321" s="54" t="s">
        <v>2508</v>
      </c>
      <c r="D1321" s="224">
        <v>2014.03</v>
      </c>
      <c r="E1321" s="135" t="s">
        <v>324</v>
      </c>
      <c r="F1321" s="136">
        <v>6305</v>
      </c>
      <c r="G1321" s="49">
        <v>12550</v>
      </c>
      <c r="H1321" s="50" t="s">
        <v>1402</v>
      </c>
      <c r="I1321" s="51" t="s">
        <v>53</v>
      </c>
      <c r="J1321" s="45"/>
      <c r="K1321" s="15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</row>
    <row r="1322" spans="1:238" s="27" customFormat="1" ht="33" customHeight="1" x14ac:dyDescent="0.2">
      <c r="A1322" s="228">
        <f t="shared" si="40"/>
        <v>1276</v>
      </c>
      <c r="B1322" s="54" t="s">
        <v>2514</v>
      </c>
      <c r="C1322" s="28" t="s">
        <v>2508</v>
      </c>
      <c r="D1322" s="224">
        <v>2014.05</v>
      </c>
      <c r="E1322" s="135" t="s">
        <v>330</v>
      </c>
      <c r="F1322" s="136">
        <v>14721</v>
      </c>
      <c r="G1322" s="49">
        <v>46379</v>
      </c>
      <c r="H1322" s="50" t="s">
        <v>2</v>
      </c>
      <c r="I1322" s="51" t="s">
        <v>53</v>
      </c>
      <c r="J1322" s="27" t="s">
        <v>1078</v>
      </c>
      <c r="K1322" s="15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</row>
    <row r="1323" spans="1:238" s="27" customFormat="1" ht="33" customHeight="1" x14ac:dyDescent="0.2">
      <c r="A1323" s="228">
        <f t="shared" si="40"/>
        <v>1277</v>
      </c>
      <c r="B1323" s="47" t="s">
        <v>2515</v>
      </c>
      <c r="C1323" s="47" t="s">
        <v>2508</v>
      </c>
      <c r="D1323" s="224">
        <v>2014.07</v>
      </c>
      <c r="E1323" s="48" t="s">
        <v>339</v>
      </c>
      <c r="F1323" s="49">
        <v>10514</v>
      </c>
      <c r="G1323" s="49">
        <v>20350</v>
      </c>
      <c r="H1323" s="50" t="s">
        <v>1390</v>
      </c>
      <c r="I1323" s="51" t="s">
        <v>53</v>
      </c>
      <c r="K1323" s="15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</row>
    <row r="1324" spans="1:238" s="27" customFormat="1" ht="33" customHeight="1" x14ac:dyDescent="0.2">
      <c r="A1324" s="228">
        <f t="shared" si="40"/>
        <v>1278</v>
      </c>
      <c r="B1324" s="47" t="s">
        <v>2516</v>
      </c>
      <c r="C1324" s="47" t="s">
        <v>2508</v>
      </c>
      <c r="D1324" s="224">
        <v>2014.07</v>
      </c>
      <c r="E1324" s="48" t="s">
        <v>339</v>
      </c>
      <c r="F1324" s="49">
        <v>6262</v>
      </c>
      <c r="G1324" s="49">
        <v>11582</v>
      </c>
      <c r="H1324" s="50" t="s">
        <v>1390</v>
      </c>
      <c r="I1324" s="51" t="s">
        <v>53</v>
      </c>
      <c r="K1324" s="15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</row>
    <row r="1325" spans="1:238" s="27" customFormat="1" ht="33" customHeight="1" x14ac:dyDescent="0.2">
      <c r="A1325" s="228">
        <f t="shared" si="40"/>
        <v>1279</v>
      </c>
      <c r="B1325" s="47" t="s">
        <v>2517</v>
      </c>
      <c r="C1325" s="47" t="s">
        <v>2508</v>
      </c>
      <c r="D1325" s="224">
        <v>2014.08</v>
      </c>
      <c r="E1325" s="48" t="s">
        <v>106</v>
      </c>
      <c r="F1325" s="49">
        <v>11586</v>
      </c>
      <c r="G1325" s="49">
        <v>18451</v>
      </c>
      <c r="H1325" s="50" t="s">
        <v>888</v>
      </c>
      <c r="I1325" s="51" t="s">
        <v>53</v>
      </c>
      <c r="K1325" s="15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</row>
    <row r="1326" spans="1:238" s="27" customFormat="1" ht="33" customHeight="1" x14ac:dyDescent="0.2">
      <c r="A1326" s="228">
        <f t="shared" si="40"/>
        <v>1280</v>
      </c>
      <c r="B1326" s="47" t="s">
        <v>2518</v>
      </c>
      <c r="C1326" s="47" t="s">
        <v>895</v>
      </c>
      <c r="D1326" s="224">
        <v>2014.12</v>
      </c>
      <c r="E1326" s="48" t="s">
        <v>240</v>
      </c>
      <c r="F1326" s="49">
        <v>7034</v>
      </c>
      <c r="G1326" s="49">
        <v>12221</v>
      </c>
      <c r="H1326" s="50" t="s">
        <v>2519</v>
      </c>
      <c r="I1326" s="51" t="s">
        <v>53</v>
      </c>
      <c r="K1326" s="15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</row>
    <row r="1327" spans="1:238" s="27" customFormat="1" ht="33" customHeight="1" x14ac:dyDescent="0.2">
      <c r="A1327" s="228">
        <f t="shared" si="40"/>
        <v>1281</v>
      </c>
      <c r="B1327" s="47" t="s">
        <v>2520</v>
      </c>
      <c r="C1327" s="47" t="s">
        <v>895</v>
      </c>
      <c r="D1327" s="224">
        <v>2015.01</v>
      </c>
      <c r="E1327" s="48" t="s">
        <v>240</v>
      </c>
      <c r="F1327" s="49">
        <v>137</v>
      </c>
      <c r="G1327" s="49">
        <v>280</v>
      </c>
      <c r="H1327" s="50" t="s">
        <v>1752</v>
      </c>
      <c r="I1327" s="51" t="s">
        <v>53</v>
      </c>
      <c r="K1327" s="15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</row>
    <row r="1328" spans="1:238" s="27" customFormat="1" ht="33" customHeight="1" x14ac:dyDescent="0.2">
      <c r="A1328" s="228">
        <f t="shared" si="40"/>
        <v>1282</v>
      </c>
      <c r="B1328" s="54" t="s">
        <v>2521</v>
      </c>
      <c r="C1328" s="54" t="s">
        <v>895</v>
      </c>
      <c r="D1328" s="224">
        <v>2015.04</v>
      </c>
      <c r="E1328" s="55" t="s">
        <v>265</v>
      </c>
      <c r="F1328" s="56">
        <v>4127</v>
      </c>
      <c r="G1328" s="56">
        <v>8816</v>
      </c>
      <c r="H1328" s="57" t="s">
        <v>2522</v>
      </c>
      <c r="I1328" s="58" t="s">
        <v>53</v>
      </c>
      <c r="J1328" s="46"/>
      <c r="K1328" s="15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</row>
    <row r="1329" spans="1:238" s="27" customFormat="1" ht="33" customHeight="1" x14ac:dyDescent="0.2">
      <c r="A1329" s="228">
        <f t="shared" si="40"/>
        <v>1283</v>
      </c>
      <c r="B1329" s="54" t="s">
        <v>2523</v>
      </c>
      <c r="C1329" s="54" t="s">
        <v>895</v>
      </c>
      <c r="D1329" s="224">
        <v>2015.05</v>
      </c>
      <c r="E1329" s="55" t="s">
        <v>268</v>
      </c>
      <c r="F1329" s="56">
        <v>9713</v>
      </c>
      <c r="G1329" s="56">
        <v>16251</v>
      </c>
      <c r="H1329" s="57" t="s">
        <v>1390</v>
      </c>
      <c r="I1329" s="58" t="s">
        <v>53</v>
      </c>
      <c r="J1329" s="45"/>
      <c r="K1329" s="15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</row>
    <row r="1330" spans="1:238" s="27" customFormat="1" ht="33" customHeight="1" x14ac:dyDescent="0.2">
      <c r="A1330" s="228">
        <f t="shared" si="40"/>
        <v>1284</v>
      </c>
      <c r="B1330" s="54" t="s">
        <v>2524</v>
      </c>
      <c r="C1330" s="54" t="s">
        <v>2525</v>
      </c>
      <c r="D1330" s="224">
        <v>2015.06</v>
      </c>
      <c r="E1330" s="55" t="s">
        <v>272</v>
      </c>
      <c r="F1330" s="56">
        <v>18028</v>
      </c>
      <c r="G1330" s="56">
        <v>25331</v>
      </c>
      <c r="H1330" s="57" t="s">
        <v>2526</v>
      </c>
      <c r="I1330" s="58" t="s">
        <v>53</v>
      </c>
      <c r="J1330" s="46"/>
      <c r="K1330" s="15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</row>
    <row r="1331" spans="1:238" s="27" customFormat="1" ht="33" customHeight="1" x14ac:dyDescent="0.2">
      <c r="A1331" s="228">
        <f t="shared" si="40"/>
        <v>1285</v>
      </c>
      <c r="B1331" s="54" t="s">
        <v>2527</v>
      </c>
      <c r="C1331" s="54" t="s">
        <v>2525</v>
      </c>
      <c r="D1331" s="224">
        <v>2015.07</v>
      </c>
      <c r="E1331" s="55" t="s">
        <v>91</v>
      </c>
      <c r="F1331" s="56">
        <v>9452</v>
      </c>
      <c r="G1331" s="56">
        <v>15471</v>
      </c>
      <c r="H1331" s="57" t="s">
        <v>888</v>
      </c>
      <c r="I1331" s="58" t="s">
        <v>53</v>
      </c>
      <c r="J1331" s="46"/>
      <c r="K1331" s="15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</row>
    <row r="1332" spans="1:238" ht="33" customHeight="1" x14ac:dyDescent="0.2">
      <c r="A1332" s="228">
        <f t="shared" si="40"/>
        <v>1286</v>
      </c>
      <c r="B1332" s="54" t="s">
        <v>2528</v>
      </c>
      <c r="C1332" s="54" t="s">
        <v>895</v>
      </c>
      <c r="D1332" s="224">
        <v>2016.03</v>
      </c>
      <c r="E1332" s="55" t="s">
        <v>250</v>
      </c>
      <c r="F1332" s="56">
        <v>7040</v>
      </c>
      <c r="G1332" s="56">
        <v>13569</v>
      </c>
      <c r="H1332" s="57" t="s">
        <v>888</v>
      </c>
      <c r="I1332" s="58" t="s">
        <v>53</v>
      </c>
      <c r="J1332" s="46"/>
    </row>
    <row r="1333" spans="1:238" ht="33" customHeight="1" x14ac:dyDescent="0.2">
      <c r="A1333" s="228">
        <f t="shared" si="40"/>
        <v>1287</v>
      </c>
      <c r="B1333" s="54" t="s">
        <v>2529</v>
      </c>
      <c r="C1333" s="54" t="s">
        <v>895</v>
      </c>
      <c r="D1333" s="224">
        <v>2016.04</v>
      </c>
      <c r="E1333" s="55" t="s">
        <v>203</v>
      </c>
      <c r="F1333" s="56">
        <v>6287</v>
      </c>
      <c r="G1333" s="56">
        <v>12929</v>
      </c>
      <c r="H1333" s="57" t="s">
        <v>2014</v>
      </c>
      <c r="I1333" s="58" t="s">
        <v>53</v>
      </c>
      <c r="J1333" s="45" t="s">
        <v>2369</v>
      </c>
    </row>
    <row r="1334" spans="1:238" ht="33" customHeight="1" x14ac:dyDescent="0.2">
      <c r="A1334" s="228">
        <f t="shared" si="40"/>
        <v>1288</v>
      </c>
      <c r="B1334" s="54" t="s">
        <v>2530</v>
      </c>
      <c r="C1334" s="28" t="s">
        <v>2531</v>
      </c>
      <c r="D1334" s="224">
        <v>2016.08</v>
      </c>
      <c r="E1334" s="55" t="s">
        <v>223</v>
      </c>
      <c r="F1334" s="56">
        <v>11351</v>
      </c>
      <c r="G1334" s="56">
        <v>22775</v>
      </c>
      <c r="H1334" s="57" t="s">
        <v>2014</v>
      </c>
      <c r="I1334" s="58" t="s">
        <v>53</v>
      </c>
      <c r="J1334" s="45"/>
    </row>
    <row r="1335" spans="1:238" ht="33" customHeight="1" x14ac:dyDescent="0.2">
      <c r="A1335" s="228">
        <f t="shared" si="40"/>
        <v>1289</v>
      </c>
      <c r="B1335" s="73" t="s">
        <v>2532</v>
      </c>
      <c r="C1335" s="73" t="s">
        <v>2506</v>
      </c>
      <c r="D1335" s="300">
        <v>2016.08</v>
      </c>
      <c r="E1335" s="99" t="s">
        <v>227</v>
      </c>
      <c r="F1335" s="74">
        <v>1674</v>
      </c>
      <c r="G1335" s="74">
        <v>3001</v>
      </c>
      <c r="H1335" s="75" t="s">
        <v>1026</v>
      </c>
      <c r="I1335" s="157" t="s">
        <v>53</v>
      </c>
      <c r="J1335" s="45"/>
    </row>
    <row r="1336" spans="1:238" ht="33" customHeight="1" x14ac:dyDescent="0.2">
      <c r="A1336" s="228">
        <f t="shared" si="40"/>
        <v>1290</v>
      </c>
      <c r="B1336" s="54" t="s">
        <v>2533</v>
      </c>
      <c r="C1336" s="28" t="s">
        <v>895</v>
      </c>
      <c r="D1336" s="224" t="s">
        <v>981</v>
      </c>
      <c r="E1336" s="55" t="s">
        <v>94</v>
      </c>
      <c r="F1336" s="56">
        <v>5579</v>
      </c>
      <c r="G1336" s="56">
        <v>15775</v>
      </c>
      <c r="H1336" s="57" t="s">
        <v>4</v>
      </c>
      <c r="I1336" s="58" t="s">
        <v>53</v>
      </c>
      <c r="J1336" s="45" t="s">
        <v>1109</v>
      </c>
    </row>
    <row r="1337" spans="1:238" ht="33" customHeight="1" x14ac:dyDescent="0.2">
      <c r="A1337" s="228">
        <f t="shared" si="40"/>
        <v>1291</v>
      </c>
      <c r="B1337" s="54" t="s">
        <v>2530</v>
      </c>
      <c r="C1337" s="61" t="s">
        <v>895</v>
      </c>
      <c r="D1337" s="224">
        <v>2016.11</v>
      </c>
      <c r="E1337" s="55" t="s">
        <v>179</v>
      </c>
      <c r="F1337" s="67">
        <v>147</v>
      </c>
      <c r="G1337" s="68">
        <v>367</v>
      </c>
      <c r="H1337" s="69" t="s">
        <v>1734</v>
      </c>
      <c r="I1337" s="70" t="s">
        <v>2534</v>
      </c>
      <c r="J1337" s="46"/>
    </row>
    <row r="1338" spans="1:238" ht="33" customHeight="1" x14ac:dyDescent="0.2">
      <c r="A1338" s="228">
        <f t="shared" si="40"/>
        <v>1292</v>
      </c>
      <c r="B1338" s="54" t="s">
        <v>2535</v>
      </c>
      <c r="C1338" s="158" t="s">
        <v>2536</v>
      </c>
      <c r="D1338" s="224">
        <v>2017.02</v>
      </c>
      <c r="E1338" s="55" t="s">
        <v>155</v>
      </c>
      <c r="F1338" s="67">
        <v>10149</v>
      </c>
      <c r="G1338" s="56">
        <v>21584</v>
      </c>
      <c r="H1338" s="57" t="s">
        <v>4</v>
      </c>
      <c r="I1338" s="70" t="s">
        <v>53</v>
      </c>
      <c r="J1338" s="46"/>
    </row>
    <row r="1339" spans="1:238" ht="33" customHeight="1" x14ac:dyDescent="0.2">
      <c r="A1339" s="228">
        <f t="shared" si="40"/>
        <v>1293</v>
      </c>
      <c r="B1339" s="54" t="s">
        <v>2537</v>
      </c>
      <c r="C1339" s="158" t="s">
        <v>2503</v>
      </c>
      <c r="D1339" s="224">
        <v>2017.03</v>
      </c>
      <c r="E1339" s="55" t="s">
        <v>153</v>
      </c>
      <c r="F1339" s="56">
        <v>8466</v>
      </c>
      <c r="G1339" s="56">
        <v>16020</v>
      </c>
      <c r="H1339" s="69" t="s">
        <v>855</v>
      </c>
      <c r="I1339" s="70" t="s">
        <v>53</v>
      </c>
      <c r="J1339" s="46"/>
    </row>
    <row r="1340" spans="1:238" ht="33" customHeight="1" x14ac:dyDescent="0.2">
      <c r="A1340" s="228">
        <f t="shared" si="40"/>
        <v>1294</v>
      </c>
      <c r="B1340" s="54" t="s">
        <v>2538</v>
      </c>
      <c r="C1340" s="54" t="s">
        <v>2508</v>
      </c>
      <c r="D1340" s="224">
        <v>2017.05</v>
      </c>
      <c r="E1340" s="55" t="s">
        <v>124</v>
      </c>
      <c r="F1340" s="56">
        <v>1622</v>
      </c>
      <c r="G1340" s="56">
        <v>3502</v>
      </c>
      <c r="H1340" s="57" t="s">
        <v>1390</v>
      </c>
      <c r="I1340" s="70" t="s">
        <v>53</v>
      </c>
      <c r="J1340" s="46"/>
    </row>
    <row r="1341" spans="1:238" ht="33" customHeight="1" x14ac:dyDescent="0.2">
      <c r="A1341" s="228">
        <f t="shared" si="40"/>
        <v>1295</v>
      </c>
      <c r="B1341" s="78" t="s">
        <v>2539</v>
      </c>
      <c r="C1341" s="158" t="s">
        <v>2508</v>
      </c>
      <c r="D1341" s="224">
        <v>2017.07</v>
      </c>
      <c r="E1341" s="55" t="s">
        <v>109</v>
      </c>
      <c r="F1341" s="56">
        <v>14104</v>
      </c>
      <c r="G1341" s="56">
        <v>29392</v>
      </c>
      <c r="H1341" s="57" t="s">
        <v>76</v>
      </c>
      <c r="I1341" s="58" t="s">
        <v>53</v>
      </c>
      <c r="J1341" s="46"/>
    </row>
    <row r="1342" spans="1:238" ht="33" customHeight="1" x14ac:dyDescent="0.2">
      <c r="A1342" s="228">
        <f t="shared" si="40"/>
        <v>1296</v>
      </c>
      <c r="B1342" s="78" t="s">
        <v>79</v>
      </c>
      <c r="C1342" s="158" t="s">
        <v>895</v>
      </c>
      <c r="D1342" s="224">
        <v>2017.07</v>
      </c>
      <c r="E1342" s="55" t="s">
        <v>93</v>
      </c>
      <c r="F1342" s="56">
        <v>13097</v>
      </c>
      <c r="G1342" s="56">
        <v>15986</v>
      </c>
      <c r="H1342" s="57" t="s">
        <v>1390</v>
      </c>
      <c r="I1342" s="58" t="s">
        <v>53</v>
      </c>
      <c r="J1342" s="46"/>
    </row>
    <row r="1343" spans="1:238" ht="33" customHeight="1" x14ac:dyDescent="0.2">
      <c r="A1343" s="228">
        <f t="shared" si="40"/>
        <v>1297</v>
      </c>
      <c r="B1343" s="78" t="s">
        <v>2540</v>
      </c>
      <c r="C1343" s="158" t="s">
        <v>2508</v>
      </c>
      <c r="D1343" s="224">
        <v>2017.07</v>
      </c>
      <c r="E1343" s="55" t="s">
        <v>90</v>
      </c>
      <c r="F1343" s="56">
        <v>10251</v>
      </c>
      <c r="G1343" s="56">
        <v>9014</v>
      </c>
      <c r="H1343" s="57" t="s">
        <v>855</v>
      </c>
      <c r="I1343" s="58" t="s">
        <v>53</v>
      </c>
      <c r="J1343" s="46"/>
    </row>
    <row r="1344" spans="1:238" ht="33" customHeight="1" x14ac:dyDescent="0.2">
      <c r="A1344" s="228">
        <f t="shared" si="40"/>
        <v>1298</v>
      </c>
      <c r="B1344" s="78" t="s">
        <v>2541</v>
      </c>
      <c r="C1344" s="54" t="s">
        <v>895</v>
      </c>
      <c r="D1344" s="224">
        <v>2017.08</v>
      </c>
      <c r="E1344" s="55" t="s">
        <v>88</v>
      </c>
      <c r="F1344" s="56">
        <v>3499</v>
      </c>
      <c r="G1344" s="56">
        <v>6999</v>
      </c>
      <c r="H1344" s="57" t="s">
        <v>2</v>
      </c>
      <c r="I1344" s="58" t="s">
        <v>53</v>
      </c>
      <c r="J1344" s="46"/>
    </row>
    <row r="1345" spans="1:10" ht="33" customHeight="1" x14ac:dyDescent="0.2">
      <c r="A1345" s="228">
        <f t="shared" ref="A1345:A1353" si="41">ROW()-46</f>
        <v>1299</v>
      </c>
      <c r="B1345" s="101" t="s">
        <v>2542</v>
      </c>
      <c r="C1345" s="159" t="s">
        <v>895</v>
      </c>
      <c r="D1345" s="300">
        <v>2017.12</v>
      </c>
      <c r="E1345" s="331" t="s">
        <v>2543</v>
      </c>
      <c r="F1345" s="74">
        <v>1576</v>
      </c>
      <c r="G1345" s="74">
        <v>2796</v>
      </c>
      <c r="H1345" s="75" t="s">
        <v>855</v>
      </c>
      <c r="I1345" s="157" t="s">
        <v>53</v>
      </c>
      <c r="J1345" s="46" t="s">
        <v>1109</v>
      </c>
    </row>
    <row r="1346" spans="1:10" ht="33" customHeight="1" x14ac:dyDescent="0.2">
      <c r="A1346" s="228">
        <f t="shared" si="41"/>
        <v>1300</v>
      </c>
      <c r="B1346" s="54" t="s">
        <v>2544</v>
      </c>
      <c r="C1346" s="54" t="s">
        <v>895</v>
      </c>
      <c r="D1346" s="224">
        <v>2018.06</v>
      </c>
      <c r="E1346" s="55" t="s">
        <v>2545</v>
      </c>
      <c r="F1346" s="56">
        <v>10227</v>
      </c>
      <c r="G1346" s="56">
        <v>19414</v>
      </c>
      <c r="H1346" s="57" t="s">
        <v>42</v>
      </c>
      <c r="I1346" s="58" t="s">
        <v>885</v>
      </c>
      <c r="J1346" s="46"/>
    </row>
    <row r="1347" spans="1:10" ht="33" customHeight="1" x14ac:dyDescent="0.2">
      <c r="A1347" s="228">
        <f t="shared" si="41"/>
        <v>1301</v>
      </c>
      <c r="B1347" s="82" t="s">
        <v>2546</v>
      </c>
      <c r="C1347" s="83" t="s">
        <v>895</v>
      </c>
      <c r="D1347" s="257">
        <v>2018.07</v>
      </c>
      <c r="E1347" s="84" t="s">
        <v>2547</v>
      </c>
      <c r="F1347" s="85">
        <v>20176</v>
      </c>
      <c r="G1347" s="85">
        <v>40027</v>
      </c>
      <c r="H1347" s="86" t="s">
        <v>855</v>
      </c>
      <c r="I1347" s="87" t="s">
        <v>885</v>
      </c>
      <c r="J1347" s="46" t="s">
        <v>1426</v>
      </c>
    </row>
    <row r="1348" spans="1:10" ht="33" customHeight="1" x14ac:dyDescent="0.2">
      <c r="A1348" s="228">
        <f t="shared" si="41"/>
        <v>1302</v>
      </c>
      <c r="B1348" s="78" t="s">
        <v>563</v>
      </c>
      <c r="C1348" s="95" t="s">
        <v>895</v>
      </c>
      <c r="D1348" s="224">
        <v>2018.11</v>
      </c>
      <c r="E1348" s="96" t="s">
        <v>2548</v>
      </c>
      <c r="F1348" s="97">
        <v>20154</v>
      </c>
      <c r="G1348" s="93">
        <v>44811</v>
      </c>
      <c r="H1348" s="98" t="s">
        <v>855</v>
      </c>
      <c r="I1348" s="94" t="s">
        <v>885</v>
      </c>
      <c r="J1348" s="46"/>
    </row>
    <row r="1349" spans="1:10" ht="33" customHeight="1" x14ac:dyDescent="0.2">
      <c r="A1349" s="228">
        <f t="shared" si="41"/>
        <v>1303</v>
      </c>
      <c r="B1349" s="78" t="s">
        <v>2549</v>
      </c>
      <c r="C1349" s="95" t="s">
        <v>895</v>
      </c>
      <c r="D1349" s="224">
        <v>2018.11</v>
      </c>
      <c r="E1349" s="55" t="s">
        <v>2550</v>
      </c>
      <c r="F1349" s="93">
        <v>3389</v>
      </c>
      <c r="G1349" s="93">
        <v>5732</v>
      </c>
      <c r="H1349" s="98" t="s">
        <v>855</v>
      </c>
      <c r="I1349" s="94" t="s">
        <v>885</v>
      </c>
      <c r="J1349" s="46" t="s">
        <v>1426</v>
      </c>
    </row>
    <row r="1350" spans="1:10" ht="33" customHeight="1" x14ac:dyDescent="0.2">
      <c r="A1350" s="228">
        <f t="shared" si="41"/>
        <v>1304</v>
      </c>
      <c r="B1350" s="78" t="s">
        <v>2551</v>
      </c>
      <c r="C1350" s="89" t="s">
        <v>2508</v>
      </c>
      <c r="D1350" s="224">
        <v>2018.11</v>
      </c>
      <c r="E1350" s="96" t="s">
        <v>2552</v>
      </c>
      <c r="F1350" s="97">
        <v>355</v>
      </c>
      <c r="G1350" s="93">
        <v>1060</v>
      </c>
      <c r="H1350" s="98" t="s">
        <v>855</v>
      </c>
      <c r="I1350" s="94" t="s">
        <v>885</v>
      </c>
      <c r="J1350" s="46"/>
    </row>
    <row r="1351" spans="1:10" ht="33" customHeight="1" x14ac:dyDescent="0.2">
      <c r="A1351" s="228">
        <f t="shared" si="41"/>
        <v>1305</v>
      </c>
      <c r="B1351" s="47" t="s">
        <v>597</v>
      </c>
      <c r="C1351" s="48" t="s">
        <v>895</v>
      </c>
      <c r="D1351" s="260">
        <v>2019.01</v>
      </c>
      <c r="E1351" s="47" t="s">
        <v>340</v>
      </c>
      <c r="F1351" s="182">
        <v>785</v>
      </c>
      <c r="G1351" s="182">
        <v>1350</v>
      </c>
      <c r="H1351" s="177" t="s">
        <v>43</v>
      </c>
      <c r="I1351" s="178" t="s">
        <v>35</v>
      </c>
    </row>
    <row r="1352" spans="1:10" ht="33" customHeight="1" x14ac:dyDescent="0.2">
      <c r="A1352" s="228">
        <f t="shared" si="41"/>
        <v>1306</v>
      </c>
      <c r="B1352" s="54" t="s">
        <v>761</v>
      </c>
      <c r="C1352" s="95" t="s">
        <v>21</v>
      </c>
      <c r="D1352" s="224">
        <v>2020.04</v>
      </c>
      <c r="E1352" s="96" t="s">
        <v>757</v>
      </c>
      <c r="F1352" s="56">
        <v>10434</v>
      </c>
      <c r="G1352" s="56">
        <v>22243</v>
      </c>
      <c r="H1352" s="98" t="s">
        <v>43</v>
      </c>
      <c r="I1352" s="94" t="s">
        <v>53</v>
      </c>
      <c r="J1352" s="27" t="s">
        <v>877</v>
      </c>
    </row>
    <row r="1353" spans="1:10" ht="33" customHeight="1" x14ac:dyDescent="0.2">
      <c r="A1353" s="228">
        <f t="shared" si="41"/>
        <v>1307</v>
      </c>
      <c r="B1353" s="216" t="s">
        <v>2553</v>
      </c>
      <c r="C1353" s="47" t="s">
        <v>21</v>
      </c>
      <c r="D1353" s="301">
        <v>2020.07</v>
      </c>
      <c r="E1353" s="302" t="s">
        <v>793</v>
      </c>
      <c r="F1353" s="137">
        <v>996</v>
      </c>
      <c r="G1353" s="137">
        <v>1829</v>
      </c>
      <c r="H1353" s="332" t="s">
        <v>43</v>
      </c>
      <c r="I1353" s="138" t="s">
        <v>53</v>
      </c>
      <c r="J1353" s="27" t="s">
        <v>877</v>
      </c>
    </row>
    <row r="1354" spans="1:10" ht="33" customHeight="1" x14ac:dyDescent="0.2">
      <c r="A1354" s="380" t="s">
        <v>524</v>
      </c>
      <c r="B1354" s="376"/>
      <c r="C1354" s="376"/>
      <c r="D1354" s="376"/>
      <c r="E1354" s="376"/>
      <c r="F1354" s="376"/>
      <c r="G1354" s="376"/>
      <c r="H1354" s="376"/>
      <c r="I1354" s="376"/>
      <c r="J1354" s="377"/>
    </row>
    <row r="1355" spans="1:10" ht="33" customHeight="1" x14ac:dyDescent="0.2">
      <c r="A1355" s="228">
        <f>ROW()-47</f>
        <v>1308</v>
      </c>
      <c r="B1355" s="47" t="s">
        <v>2554</v>
      </c>
      <c r="C1355" s="54" t="s">
        <v>2555</v>
      </c>
      <c r="D1355" s="223">
        <v>2012.06</v>
      </c>
      <c r="E1355" s="48" t="s">
        <v>418</v>
      </c>
      <c r="F1355" s="49">
        <v>2417</v>
      </c>
      <c r="G1355" s="49">
        <v>3954</v>
      </c>
      <c r="H1355" s="50" t="s">
        <v>925</v>
      </c>
      <c r="I1355" s="51" t="s">
        <v>53</v>
      </c>
    </row>
    <row r="1356" spans="1:10" ht="33" customHeight="1" x14ac:dyDescent="0.2">
      <c r="A1356" s="228">
        <f t="shared" ref="A1356:A1375" si="42">ROW()-47</f>
        <v>1309</v>
      </c>
      <c r="B1356" s="47" t="s">
        <v>2556</v>
      </c>
      <c r="C1356" s="28" t="s">
        <v>524</v>
      </c>
      <c r="D1356" s="223">
        <v>2012.09</v>
      </c>
      <c r="E1356" s="48" t="s">
        <v>84</v>
      </c>
      <c r="F1356" s="49">
        <v>3901</v>
      </c>
      <c r="G1356" s="49">
        <v>6823</v>
      </c>
      <c r="H1356" s="50" t="s">
        <v>1504</v>
      </c>
      <c r="I1356" s="51" t="s">
        <v>53</v>
      </c>
    </row>
    <row r="1357" spans="1:10" ht="33" customHeight="1" x14ac:dyDescent="0.2">
      <c r="A1357" s="228">
        <f t="shared" si="42"/>
        <v>1310</v>
      </c>
      <c r="B1357" s="47" t="s">
        <v>2557</v>
      </c>
      <c r="C1357" s="28" t="s">
        <v>524</v>
      </c>
      <c r="D1357" s="223">
        <v>2012.09</v>
      </c>
      <c r="E1357" s="48" t="s">
        <v>365</v>
      </c>
      <c r="F1357" s="49">
        <v>3299</v>
      </c>
      <c r="G1357" s="49">
        <v>4169</v>
      </c>
      <c r="H1357" s="50" t="s">
        <v>1390</v>
      </c>
      <c r="I1357" s="138" t="s">
        <v>53</v>
      </c>
    </row>
    <row r="1358" spans="1:10" ht="33" customHeight="1" x14ac:dyDescent="0.2">
      <c r="A1358" s="228">
        <f t="shared" si="42"/>
        <v>1311</v>
      </c>
      <c r="B1358" s="130" t="s">
        <v>2558</v>
      </c>
      <c r="C1358" s="130" t="s">
        <v>524</v>
      </c>
      <c r="D1358" s="220">
        <v>2013.06</v>
      </c>
      <c r="E1358" s="131" t="s">
        <v>340</v>
      </c>
      <c r="F1358" s="132">
        <v>6274</v>
      </c>
      <c r="G1358" s="132">
        <v>14181</v>
      </c>
      <c r="H1358" s="133" t="s">
        <v>2559</v>
      </c>
      <c r="I1358" s="51" t="s">
        <v>53</v>
      </c>
    </row>
    <row r="1359" spans="1:10" ht="33" customHeight="1" x14ac:dyDescent="0.2">
      <c r="A1359" s="228">
        <f t="shared" si="42"/>
        <v>1312</v>
      </c>
      <c r="B1359" s="54" t="s">
        <v>2560</v>
      </c>
      <c r="C1359" s="28" t="s">
        <v>524</v>
      </c>
      <c r="D1359" s="223">
        <v>2013.07</v>
      </c>
      <c r="E1359" s="48" t="s">
        <v>145</v>
      </c>
      <c r="F1359" s="49">
        <v>1167</v>
      </c>
      <c r="G1359" s="49">
        <v>3070</v>
      </c>
      <c r="H1359" s="50" t="s">
        <v>888</v>
      </c>
      <c r="I1359" s="51" t="s">
        <v>53</v>
      </c>
    </row>
    <row r="1360" spans="1:10" ht="33" customHeight="1" x14ac:dyDescent="0.2">
      <c r="A1360" s="228">
        <f t="shared" si="42"/>
        <v>1313</v>
      </c>
      <c r="B1360" s="54" t="s">
        <v>2561</v>
      </c>
      <c r="C1360" s="47" t="s">
        <v>524</v>
      </c>
      <c r="D1360" s="224">
        <v>2014.09</v>
      </c>
      <c r="E1360" s="48" t="s">
        <v>150</v>
      </c>
      <c r="F1360" s="49">
        <v>7658</v>
      </c>
      <c r="G1360" s="49">
        <v>17615</v>
      </c>
      <c r="H1360" s="50" t="s">
        <v>888</v>
      </c>
      <c r="I1360" s="51" t="s">
        <v>53</v>
      </c>
    </row>
    <row r="1361" spans="1:10" ht="33" customHeight="1" x14ac:dyDescent="0.2">
      <c r="A1361" s="228">
        <f t="shared" si="42"/>
        <v>1314</v>
      </c>
      <c r="B1361" s="47" t="s">
        <v>2562</v>
      </c>
      <c r="C1361" s="47" t="s">
        <v>524</v>
      </c>
      <c r="D1361" s="224" t="s">
        <v>1876</v>
      </c>
      <c r="E1361" s="48" t="s">
        <v>300</v>
      </c>
      <c r="F1361" s="49">
        <v>2354</v>
      </c>
      <c r="G1361" s="49">
        <v>2770</v>
      </c>
      <c r="H1361" s="50" t="s">
        <v>1504</v>
      </c>
      <c r="I1361" s="51" t="s">
        <v>53</v>
      </c>
    </row>
    <row r="1362" spans="1:10" ht="33" customHeight="1" x14ac:dyDescent="0.2">
      <c r="A1362" s="228">
        <f t="shared" si="42"/>
        <v>1315</v>
      </c>
      <c r="B1362" s="54" t="s">
        <v>2563</v>
      </c>
      <c r="C1362" s="28" t="s">
        <v>2564</v>
      </c>
      <c r="D1362" s="224">
        <v>2015.07</v>
      </c>
      <c r="E1362" s="55" t="s">
        <v>281</v>
      </c>
      <c r="F1362" s="56">
        <v>312</v>
      </c>
      <c r="G1362" s="56">
        <v>728</v>
      </c>
      <c r="H1362" s="57" t="s">
        <v>1504</v>
      </c>
      <c r="I1362" s="58" t="s">
        <v>53</v>
      </c>
      <c r="J1362" s="46"/>
    </row>
    <row r="1363" spans="1:10" ht="33" customHeight="1" x14ac:dyDescent="0.2">
      <c r="A1363" s="228">
        <f t="shared" si="42"/>
        <v>1316</v>
      </c>
      <c r="B1363" s="54" t="s">
        <v>2565</v>
      </c>
      <c r="C1363" s="28" t="s">
        <v>524</v>
      </c>
      <c r="D1363" s="224">
        <v>2015.08</v>
      </c>
      <c r="E1363" s="55" t="s">
        <v>287</v>
      </c>
      <c r="F1363" s="56">
        <v>2643</v>
      </c>
      <c r="G1363" s="56">
        <v>5478</v>
      </c>
      <c r="H1363" s="57" t="s">
        <v>855</v>
      </c>
      <c r="I1363" s="58" t="s">
        <v>53</v>
      </c>
      <c r="J1363" s="46"/>
    </row>
    <row r="1364" spans="1:10" ht="33" customHeight="1" x14ac:dyDescent="0.2">
      <c r="A1364" s="228">
        <f t="shared" si="42"/>
        <v>1317</v>
      </c>
      <c r="B1364" s="54" t="s">
        <v>2566</v>
      </c>
      <c r="C1364" s="28" t="s">
        <v>2567</v>
      </c>
      <c r="D1364" s="224" t="s">
        <v>1156</v>
      </c>
      <c r="E1364" s="55" t="s">
        <v>238</v>
      </c>
      <c r="F1364" s="56">
        <v>2161</v>
      </c>
      <c r="G1364" s="56">
        <v>3665</v>
      </c>
      <c r="H1364" s="57" t="s">
        <v>1504</v>
      </c>
      <c r="I1364" s="58" t="s">
        <v>53</v>
      </c>
      <c r="J1364" s="45"/>
    </row>
    <row r="1365" spans="1:10" ht="33" customHeight="1" x14ac:dyDescent="0.2">
      <c r="A1365" s="228">
        <f t="shared" si="42"/>
        <v>1318</v>
      </c>
      <c r="B1365" s="54" t="s">
        <v>2568</v>
      </c>
      <c r="C1365" s="54" t="s">
        <v>2555</v>
      </c>
      <c r="D1365" s="224" t="s">
        <v>1156</v>
      </c>
      <c r="E1365" s="55" t="s">
        <v>159</v>
      </c>
      <c r="F1365" s="56">
        <v>1617</v>
      </c>
      <c r="G1365" s="56">
        <v>2153</v>
      </c>
      <c r="H1365" s="57" t="s">
        <v>2569</v>
      </c>
      <c r="I1365" s="58" t="s">
        <v>2570</v>
      </c>
      <c r="J1365" s="46"/>
    </row>
    <row r="1366" spans="1:10" ht="33" customHeight="1" x14ac:dyDescent="0.2">
      <c r="A1366" s="228">
        <f t="shared" si="42"/>
        <v>1319</v>
      </c>
      <c r="B1366" s="54" t="s">
        <v>2571</v>
      </c>
      <c r="C1366" s="28" t="s">
        <v>524</v>
      </c>
      <c r="D1366" s="224">
        <v>2015.12</v>
      </c>
      <c r="E1366" s="55" t="s">
        <v>246</v>
      </c>
      <c r="F1366" s="56">
        <v>1601</v>
      </c>
      <c r="G1366" s="56">
        <v>3186</v>
      </c>
      <c r="H1366" s="57" t="s">
        <v>1504</v>
      </c>
      <c r="I1366" s="58" t="s">
        <v>53</v>
      </c>
      <c r="J1366" s="46"/>
    </row>
    <row r="1367" spans="1:10" ht="33" customHeight="1" x14ac:dyDescent="0.2">
      <c r="A1367" s="228">
        <f t="shared" si="42"/>
        <v>1320</v>
      </c>
      <c r="B1367" s="54" t="s">
        <v>2572</v>
      </c>
      <c r="C1367" s="28" t="s">
        <v>524</v>
      </c>
      <c r="D1367" s="224">
        <v>2016.07</v>
      </c>
      <c r="E1367" s="55" t="s">
        <v>216</v>
      </c>
      <c r="F1367" s="56">
        <v>2613</v>
      </c>
      <c r="G1367" s="56">
        <v>6699</v>
      </c>
      <c r="H1367" s="57" t="s">
        <v>2573</v>
      </c>
      <c r="I1367" s="58" t="s">
        <v>53</v>
      </c>
      <c r="J1367" s="46"/>
    </row>
    <row r="1368" spans="1:10" ht="33" customHeight="1" x14ac:dyDescent="0.2">
      <c r="A1368" s="228">
        <f t="shared" si="42"/>
        <v>1321</v>
      </c>
      <c r="B1368" s="54" t="s">
        <v>2574</v>
      </c>
      <c r="C1368" s="54" t="s">
        <v>524</v>
      </c>
      <c r="D1368" s="224">
        <v>2016.07</v>
      </c>
      <c r="E1368" s="55" t="s">
        <v>217</v>
      </c>
      <c r="F1368" s="56">
        <v>4723</v>
      </c>
      <c r="G1368" s="56">
        <v>10008</v>
      </c>
      <c r="H1368" s="57" t="s">
        <v>1504</v>
      </c>
      <c r="I1368" s="58" t="s">
        <v>53</v>
      </c>
      <c r="J1368" s="46"/>
    </row>
    <row r="1369" spans="1:10" ht="33" customHeight="1" x14ac:dyDescent="0.2">
      <c r="A1369" s="228">
        <f t="shared" si="42"/>
        <v>1322</v>
      </c>
      <c r="B1369" s="54" t="s">
        <v>2575</v>
      </c>
      <c r="C1369" s="66" t="s">
        <v>2555</v>
      </c>
      <c r="D1369" s="224">
        <v>2016.11</v>
      </c>
      <c r="E1369" s="55" t="s">
        <v>168</v>
      </c>
      <c r="F1369" s="67">
        <v>2066</v>
      </c>
      <c r="G1369" s="68">
        <v>3471</v>
      </c>
      <c r="H1369" s="57" t="s">
        <v>42</v>
      </c>
      <c r="I1369" s="76" t="s">
        <v>53</v>
      </c>
      <c r="J1369" s="46"/>
    </row>
    <row r="1370" spans="1:10" ht="33" customHeight="1" x14ac:dyDescent="0.2">
      <c r="A1370" s="228">
        <f t="shared" si="42"/>
        <v>1323</v>
      </c>
      <c r="B1370" s="165" t="s">
        <v>2576</v>
      </c>
      <c r="C1370" s="54" t="s">
        <v>524</v>
      </c>
      <c r="D1370" s="255">
        <v>2018.01</v>
      </c>
      <c r="E1370" s="59" t="s">
        <v>2577</v>
      </c>
      <c r="F1370" s="60">
        <v>5495</v>
      </c>
      <c r="G1370" s="60">
        <v>11529</v>
      </c>
      <c r="H1370" s="139" t="s">
        <v>42</v>
      </c>
      <c r="I1370" s="58" t="s">
        <v>53</v>
      </c>
      <c r="J1370" s="46" t="s">
        <v>1045</v>
      </c>
    </row>
    <row r="1371" spans="1:10" ht="33" customHeight="1" x14ac:dyDescent="0.2">
      <c r="A1371" s="228">
        <f t="shared" si="42"/>
        <v>1324</v>
      </c>
      <c r="B1371" s="54" t="s">
        <v>2578</v>
      </c>
      <c r="C1371" s="54" t="s">
        <v>524</v>
      </c>
      <c r="D1371" s="224">
        <v>2018.03</v>
      </c>
      <c r="E1371" s="55" t="s">
        <v>534</v>
      </c>
      <c r="F1371" s="56">
        <v>1961</v>
      </c>
      <c r="G1371" s="56">
        <v>3596</v>
      </c>
      <c r="H1371" s="57" t="s">
        <v>2</v>
      </c>
      <c r="I1371" s="199" t="s">
        <v>2579</v>
      </c>
      <c r="J1371" s="46"/>
    </row>
    <row r="1372" spans="1:10" ht="33" customHeight="1" x14ac:dyDescent="0.2">
      <c r="A1372" s="228">
        <f t="shared" si="42"/>
        <v>1325</v>
      </c>
      <c r="B1372" s="54" t="s">
        <v>2580</v>
      </c>
      <c r="C1372" s="54" t="s">
        <v>524</v>
      </c>
      <c r="D1372" s="224">
        <v>2019.05</v>
      </c>
      <c r="E1372" s="96" t="s">
        <v>598</v>
      </c>
      <c r="F1372" s="56">
        <v>1596</v>
      </c>
      <c r="G1372" s="56">
        <v>3799</v>
      </c>
      <c r="H1372" s="98" t="s">
        <v>43</v>
      </c>
      <c r="I1372" s="98" t="s">
        <v>53</v>
      </c>
    </row>
    <row r="1373" spans="1:10" ht="33" customHeight="1" x14ac:dyDescent="0.2">
      <c r="A1373" s="228">
        <f t="shared" si="42"/>
        <v>1326</v>
      </c>
      <c r="B1373" s="54" t="s">
        <v>2581</v>
      </c>
      <c r="C1373" s="95" t="s">
        <v>524</v>
      </c>
      <c r="D1373" s="224">
        <v>2019.07</v>
      </c>
      <c r="E1373" s="96" t="s">
        <v>662</v>
      </c>
      <c r="F1373" s="56">
        <v>4634</v>
      </c>
      <c r="G1373" s="56">
        <v>11003</v>
      </c>
      <c r="H1373" s="183" t="s">
        <v>2559</v>
      </c>
      <c r="I1373" s="98" t="s">
        <v>35</v>
      </c>
    </row>
    <row r="1374" spans="1:10" ht="33" customHeight="1" x14ac:dyDescent="0.2">
      <c r="A1374" s="228">
        <f t="shared" si="42"/>
        <v>1327</v>
      </c>
      <c r="B1374" s="54" t="s">
        <v>2582</v>
      </c>
      <c r="C1374" s="95" t="s">
        <v>524</v>
      </c>
      <c r="D1374" s="224">
        <v>2019.09</v>
      </c>
      <c r="E1374" s="96" t="s">
        <v>685</v>
      </c>
      <c r="F1374" s="56">
        <v>4103</v>
      </c>
      <c r="G1374" s="56">
        <v>8987</v>
      </c>
      <c r="H1374" s="98" t="s">
        <v>43</v>
      </c>
      <c r="I1374" s="98" t="s">
        <v>53</v>
      </c>
      <c r="J1374" s="27" t="s">
        <v>1048</v>
      </c>
    </row>
    <row r="1375" spans="1:10" ht="33" customHeight="1" x14ac:dyDescent="0.2">
      <c r="A1375" s="228">
        <f t="shared" si="42"/>
        <v>1328</v>
      </c>
      <c r="B1375" s="54" t="s">
        <v>2583</v>
      </c>
      <c r="C1375" s="95" t="s">
        <v>524</v>
      </c>
      <c r="D1375" s="224" t="s">
        <v>1042</v>
      </c>
      <c r="E1375" s="96" t="s">
        <v>697</v>
      </c>
      <c r="F1375" s="56">
        <v>3904</v>
      </c>
      <c r="G1375" s="56">
        <v>11885</v>
      </c>
      <c r="H1375" s="183" t="s">
        <v>888</v>
      </c>
      <c r="I1375" s="98" t="s">
        <v>53</v>
      </c>
      <c r="J1375" s="27" t="s">
        <v>2584</v>
      </c>
    </row>
    <row r="1376" spans="1:10" ht="33" customHeight="1" x14ac:dyDescent="0.2">
      <c r="A1376" s="380" t="s">
        <v>743</v>
      </c>
      <c r="B1376" s="376"/>
      <c r="C1376" s="376"/>
      <c r="D1376" s="376"/>
      <c r="E1376" s="376"/>
      <c r="F1376" s="376"/>
      <c r="G1376" s="376"/>
      <c r="H1376" s="376"/>
      <c r="I1376" s="376"/>
      <c r="J1376" s="377"/>
    </row>
    <row r="1377" spans="1:10" ht="33" customHeight="1" x14ac:dyDescent="0.2">
      <c r="A1377" s="151">
        <f>ROW()-48</f>
        <v>1329</v>
      </c>
      <c r="B1377" s="54" t="s">
        <v>2585</v>
      </c>
      <c r="C1377" s="61" t="s">
        <v>2586</v>
      </c>
      <c r="D1377" s="224">
        <v>2016.11</v>
      </c>
      <c r="E1377" s="55" t="s">
        <v>201</v>
      </c>
      <c r="F1377" s="67">
        <v>136</v>
      </c>
      <c r="G1377" s="68">
        <v>314</v>
      </c>
      <c r="H1377" s="69" t="s">
        <v>1752</v>
      </c>
      <c r="I1377" s="70" t="s">
        <v>53</v>
      </c>
      <c r="J1377" s="46"/>
    </row>
    <row r="1378" spans="1:10" ht="33" customHeight="1" x14ac:dyDescent="0.2">
      <c r="A1378" s="329">
        <f>ROW()-48</f>
        <v>1330</v>
      </c>
      <c r="B1378" s="83" t="s">
        <v>2587</v>
      </c>
      <c r="C1378" s="83" t="s">
        <v>2586</v>
      </c>
      <c r="D1378" s="257">
        <v>2018.07</v>
      </c>
      <c r="E1378" s="84" t="s">
        <v>2588</v>
      </c>
      <c r="F1378" s="85">
        <v>1924</v>
      </c>
      <c r="G1378" s="85">
        <v>4236</v>
      </c>
      <c r="H1378" s="86" t="s">
        <v>1504</v>
      </c>
      <c r="I1378" s="87" t="s">
        <v>32</v>
      </c>
      <c r="J1378" s="72"/>
    </row>
    <row r="1379" spans="1:10" ht="33" customHeight="1" x14ac:dyDescent="0.2">
      <c r="A1379" s="380" t="s">
        <v>737</v>
      </c>
      <c r="B1379" s="376"/>
      <c r="C1379" s="376"/>
      <c r="D1379" s="376"/>
      <c r="E1379" s="376"/>
      <c r="F1379" s="376"/>
      <c r="G1379" s="376"/>
      <c r="H1379" s="376"/>
      <c r="I1379" s="376"/>
      <c r="J1379" s="377"/>
    </row>
    <row r="1380" spans="1:10" ht="33" customHeight="1" x14ac:dyDescent="0.2">
      <c r="A1380" s="333">
        <f>ROW()-49</f>
        <v>1331</v>
      </c>
      <c r="B1380" s="83" t="s">
        <v>2589</v>
      </c>
      <c r="C1380" s="83" t="s">
        <v>2590</v>
      </c>
      <c r="D1380" s="257">
        <v>2018.07</v>
      </c>
      <c r="E1380" s="84" t="s">
        <v>2591</v>
      </c>
      <c r="F1380" s="85">
        <v>320</v>
      </c>
      <c r="G1380" s="85">
        <v>787</v>
      </c>
      <c r="H1380" s="86" t="s">
        <v>1504</v>
      </c>
      <c r="I1380" s="87" t="s">
        <v>2579</v>
      </c>
      <c r="J1380" s="72"/>
    </row>
    <row r="1381" spans="1:10" ht="33" customHeight="1" x14ac:dyDescent="0.2">
      <c r="A1381" s="333">
        <f>ROW()-49</f>
        <v>1332</v>
      </c>
      <c r="B1381" s="47" t="s">
        <v>2592</v>
      </c>
      <c r="C1381" s="83" t="s">
        <v>2593</v>
      </c>
      <c r="D1381" s="223">
        <v>2020.09</v>
      </c>
      <c r="E1381" s="48" t="s">
        <v>821</v>
      </c>
      <c r="F1381" s="49">
        <v>5472</v>
      </c>
      <c r="G1381" s="49">
        <v>14224</v>
      </c>
      <c r="H1381" s="50" t="s">
        <v>581</v>
      </c>
      <c r="I1381" s="51" t="s">
        <v>581</v>
      </c>
    </row>
    <row r="1382" spans="1:10" ht="33" customHeight="1" x14ac:dyDescent="0.2">
      <c r="A1382" s="380" t="s">
        <v>731</v>
      </c>
      <c r="B1382" s="376"/>
      <c r="C1382" s="376"/>
      <c r="D1382" s="376"/>
      <c r="E1382" s="376"/>
      <c r="F1382" s="376"/>
      <c r="G1382" s="376"/>
      <c r="H1382" s="376"/>
      <c r="I1382" s="376"/>
      <c r="J1382" s="377"/>
    </row>
    <row r="1383" spans="1:10" ht="33" customHeight="1" x14ac:dyDescent="0.2">
      <c r="A1383" s="219">
        <f>ROW()-50</f>
        <v>1333</v>
      </c>
      <c r="B1383" s="54" t="s">
        <v>2594</v>
      </c>
      <c r="C1383" s="54" t="s">
        <v>2595</v>
      </c>
      <c r="D1383" s="224">
        <v>2007.04</v>
      </c>
      <c r="E1383" s="55" t="s">
        <v>398</v>
      </c>
      <c r="F1383" s="56">
        <v>1062</v>
      </c>
      <c r="G1383" s="56">
        <v>1380</v>
      </c>
      <c r="H1383" s="199" t="s">
        <v>2</v>
      </c>
      <c r="I1383" s="51" t="s">
        <v>53</v>
      </c>
      <c r="J1383" s="46"/>
    </row>
    <row r="1384" spans="1:10" ht="33" customHeight="1" x14ac:dyDescent="0.2">
      <c r="A1384" s="219">
        <f t="shared" ref="A1384:A1436" si="43">ROW()-50</f>
        <v>1334</v>
      </c>
      <c r="B1384" s="47" t="s">
        <v>2596</v>
      </c>
      <c r="C1384" s="54" t="s">
        <v>2597</v>
      </c>
      <c r="D1384" s="224">
        <v>2009.04</v>
      </c>
      <c r="E1384" s="48" t="s">
        <v>466</v>
      </c>
      <c r="F1384" s="49">
        <v>1918</v>
      </c>
      <c r="G1384" s="49">
        <v>3655</v>
      </c>
      <c r="H1384" s="156" t="s">
        <v>2</v>
      </c>
      <c r="I1384" s="51" t="s">
        <v>53</v>
      </c>
    </row>
    <row r="1385" spans="1:10" ht="33" customHeight="1" x14ac:dyDescent="0.2">
      <c r="A1385" s="219">
        <f t="shared" si="43"/>
        <v>1335</v>
      </c>
      <c r="B1385" s="47" t="s">
        <v>2598</v>
      </c>
      <c r="C1385" s="54" t="s">
        <v>2599</v>
      </c>
      <c r="D1385" s="224">
        <v>2010.09</v>
      </c>
      <c r="E1385" s="48" t="s">
        <v>340</v>
      </c>
      <c r="F1385" s="49">
        <v>1600</v>
      </c>
      <c r="G1385" s="49">
        <v>2923</v>
      </c>
      <c r="H1385" s="156" t="s">
        <v>4</v>
      </c>
      <c r="I1385" s="51" t="s">
        <v>53</v>
      </c>
    </row>
    <row r="1386" spans="1:10" ht="33" customHeight="1" x14ac:dyDescent="0.2">
      <c r="A1386" s="219">
        <f t="shared" si="43"/>
        <v>1336</v>
      </c>
      <c r="B1386" s="47" t="s">
        <v>68</v>
      </c>
      <c r="C1386" s="54" t="s">
        <v>2599</v>
      </c>
      <c r="D1386" s="224" t="s">
        <v>2600</v>
      </c>
      <c r="E1386" s="48" t="s">
        <v>439</v>
      </c>
      <c r="F1386" s="49">
        <v>192</v>
      </c>
      <c r="G1386" s="49">
        <v>336</v>
      </c>
      <c r="H1386" s="50" t="s">
        <v>2</v>
      </c>
      <c r="I1386" s="51" t="s">
        <v>53</v>
      </c>
      <c r="J1386" s="127"/>
    </row>
    <row r="1387" spans="1:10" ht="33" customHeight="1" x14ac:dyDescent="0.2">
      <c r="A1387" s="219">
        <f t="shared" si="43"/>
        <v>1337</v>
      </c>
      <c r="B1387" s="47" t="s">
        <v>2601</v>
      </c>
      <c r="C1387" s="54" t="s">
        <v>2599</v>
      </c>
      <c r="D1387" s="224">
        <v>2010.12</v>
      </c>
      <c r="E1387" s="48" t="s">
        <v>444</v>
      </c>
      <c r="F1387" s="49">
        <v>359</v>
      </c>
      <c r="G1387" s="49">
        <v>432</v>
      </c>
      <c r="H1387" s="226" t="s">
        <v>30</v>
      </c>
      <c r="I1387" s="227" t="s">
        <v>53</v>
      </c>
      <c r="J1387" s="127"/>
    </row>
    <row r="1388" spans="1:10" ht="33" customHeight="1" x14ac:dyDescent="0.2">
      <c r="A1388" s="219">
        <f t="shared" si="43"/>
        <v>1338</v>
      </c>
      <c r="B1388" s="47" t="s">
        <v>2602</v>
      </c>
      <c r="C1388" s="54" t="s">
        <v>2599</v>
      </c>
      <c r="D1388" s="224">
        <v>2011.03</v>
      </c>
      <c r="E1388" s="48" t="s">
        <v>439</v>
      </c>
      <c r="F1388" s="49">
        <v>945</v>
      </c>
      <c r="G1388" s="49">
        <v>1376</v>
      </c>
      <c r="H1388" s="50" t="s">
        <v>2</v>
      </c>
      <c r="I1388" s="51" t="s">
        <v>53</v>
      </c>
    </row>
    <row r="1389" spans="1:10" ht="33" customHeight="1" x14ac:dyDescent="0.2">
      <c r="A1389" s="219">
        <f t="shared" si="43"/>
        <v>1339</v>
      </c>
      <c r="B1389" s="47" t="s">
        <v>2603</v>
      </c>
      <c r="C1389" s="54" t="s">
        <v>2599</v>
      </c>
      <c r="D1389" s="224">
        <v>2011.07</v>
      </c>
      <c r="E1389" s="48" t="s">
        <v>384</v>
      </c>
      <c r="F1389" s="49">
        <v>418</v>
      </c>
      <c r="G1389" s="49">
        <v>649</v>
      </c>
      <c r="H1389" s="50" t="s">
        <v>2604</v>
      </c>
      <c r="I1389" s="51" t="s">
        <v>53</v>
      </c>
    </row>
    <row r="1390" spans="1:10" ht="33" customHeight="1" x14ac:dyDescent="0.2">
      <c r="A1390" s="219">
        <f t="shared" si="43"/>
        <v>1340</v>
      </c>
      <c r="B1390" s="47" t="s">
        <v>2605</v>
      </c>
      <c r="C1390" s="54" t="s">
        <v>2599</v>
      </c>
      <c r="D1390" s="224">
        <v>2011.09</v>
      </c>
      <c r="E1390" s="48" t="s">
        <v>389</v>
      </c>
      <c r="F1390" s="49">
        <v>1194</v>
      </c>
      <c r="G1390" s="49">
        <v>1937</v>
      </c>
      <c r="H1390" s="50" t="s">
        <v>2606</v>
      </c>
      <c r="I1390" s="51" t="s">
        <v>53</v>
      </c>
    </row>
    <row r="1391" spans="1:10" ht="33" customHeight="1" x14ac:dyDescent="0.2">
      <c r="A1391" s="219">
        <f t="shared" si="43"/>
        <v>1341</v>
      </c>
      <c r="B1391" s="47" t="s">
        <v>47</v>
      </c>
      <c r="C1391" s="54" t="s">
        <v>2599</v>
      </c>
      <c r="D1391" s="224">
        <v>2011.12</v>
      </c>
      <c r="E1391" s="48" t="s">
        <v>135</v>
      </c>
      <c r="F1391" s="49">
        <v>384</v>
      </c>
      <c r="G1391" s="49">
        <v>842</v>
      </c>
      <c r="H1391" s="156" t="s">
        <v>4</v>
      </c>
      <c r="I1391" s="51" t="s">
        <v>53</v>
      </c>
    </row>
    <row r="1392" spans="1:10" ht="33" customHeight="1" x14ac:dyDescent="0.2">
      <c r="A1392" s="219">
        <f t="shared" si="43"/>
        <v>1342</v>
      </c>
      <c r="B1392" s="47" t="s">
        <v>2607</v>
      </c>
      <c r="C1392" s="54" t="s">
        <v>2599</v>
      </c>
      <c r="D1392" s="223">
        <v>2012.06</v>
      </c>
      <c r="E1392" s="48" t="s">
        <v>144</v>
      </c>
      <c r="F1392" s="49">
        <v>775</v>
      </c>
      <c r="G1392" s="49">
        <v>1647</v>
      </c>
      <c r="H1392" s="50" t="s">
        <v>925</v>
      </c>
      <c r="I1392" s="51" t="s">
        <v>53</v>
      </c>
    </row>
    <row r="1393" spans="1:10" ht="33" customHeight="1" x14ac:dyDescent="0.2">
      <c r="A1393" s="219">
        <f t="shared" si="43"/>
        <v>1343</v>
      </c>
      <c r="B1393" s="47" t="s">
        <v>2608</v>
      </c>
      <c r="C1393" s="54" t="s">
        <v>2599</v>
      </c>
      <c r="D1393" s="223">
        <v>2012.08</v>
      </c>
      <c r="E1393" s="48" t="s">
        <v>358</v>
      </c>
      <c r="F1393" s="49">
        <v>2828</v>
      </c>
      <c r="G1393" s="49">
        <v>6965</v>
      </c>
      <c r="H1393" s="50" t="s">
        <v>925</v>
      </c>
      <c r="I1393" s="51" t="s">
        <v>53</v>
      </c>
    </row>
    <row r="1394" spans="1:10" ht="33" customHeight="1" x14ac:dyDescent="0.2">
      <c r="A1394" s="219">
        <f t="shared" si="43"/>
        <v>1344</v>
      </c>
      <c r="B1394" s="54" t="s">
        <v>2609</v>
      </c>
      <c r="C1394" s="54" t="s">
        <v>2599</v>
      </c>
      <c r="D1394" s="223">
        <v>2013.02</v>
      </c>
      <c r="E1394" s="48" t="s">
        <v>376</v>
      </c>
      <c r="F1394" s="49">
        <v>1197</v>
      </c>
      <c r="G1394" s="49">
        <v>2423</v>
      </c>
      <c r="H1394" s="50" t="s">
        <v>2604</v>
      </c>
      <c r="I1394" s="51" t="s">
        <v>53</v>
      </c>
    </row>
    <row r="1395" spans="1:10" ht="33" customHeight="1" x14ac:dyDescent="0.2">
      <c r="A1395" s="219">
        <f t="shared" si="43"/>
        <v>1345</v>
      </c>
      <c r="B1395" s="54" t="s">
        <v>2610</v>
      </c>
      <c r="C1395" s="54" t="s">
        <v>2599</v>
      </c>
      <c r="D1395" s="223">
        <v>2013.09</v>
      </c>
      <c r="E1395" s="48" t="s">
        <v>351</v>
      </c>
      <c r="F1395" s="49">
        <v>431</v>
      </c>
      <c r="G1395" s="49">
        <v>978</v>
      </c>
      <c r="H1395" s="50" t="s">
        <v>2611</v>
      </c>
      <c r="I1395" s="51" t="s">
        <v>53</v>
      </c>
    </row>
    <row r="1396" spans="1:10" ht="33" customHeight="1" x14ac:dyDescent="0.2">
      <c r="A1396" s="219">
        <f t="shared" si="43"/>
        <v>1346</v>
      </c>
      <c r="B1396" s="54" t="s">
        <v>2612</v>
      </c>
      <c r="C1396" s="54" t="s">
        <v>2599</v>
      </c>
      <c r="D1396" s="223">
        <v>2013.09</v>
      </c>
      <c r="E1396" s="48" t="s">
        <v>251</v>
      </c>
      <c r="F1396" s="49">
        <v>795</v>
      </c>
      <c r="G1396" s="49">
        <v>1798</v>
      </c>
      <c r="H1396" s="50" t="s">
        <v>2613</v>
      </c>
      <c r="I1396" s="51" t="s">
        <v>53</v>
      </c>
    </row>
    <row r="1397" spans="1:10" ht="33" customHeight="1" x14ac:dyDescent="0.2">
      <c r="A1397" s="219">
        <f t="shared" si="43"/>
        <v>1347</v>
      </c>
      <c r="B1397" s="54" t="s">
        <v>2614</v>
      </c>
      <c r="C1397" s="54" t="s">
        <v>2599</v>
      </c>
      <c r="D1397" s="223">
        <v>2013.09</v>
      </c>
      <c r="E1397" s="48" t="s">
        <v>251</v>
      </c>
      <c r="F1397" s="49">
        <v>1421</v>
      </c>
      <c r="G1397" s="49">
        <v>2446</v>
      </c>
      <c r="H1397" s="50" t="s">
        <v>2604</v>
      </c>
      <c r="I1397" s="51" t="s">
        <v>53</v>
      </c>
    </row>
    <row r="1398" spans="1:10" ht="33" customHeight="1" x14ac:dyDescent="0.2">
      <c r="A1398" s="219">
        <f t="shared" si="43"/>
        <v>1348</v>
      </c>
      <c r="B1398" s="73" t="s">
        <v>2615</v>
      </c>
      <c r="C1398" s="54" t="s">
        <v>2599</v>
      </c>
      <c r="D1398" s="223">
        <v>2013.09</v>
      </c>
      <c r="E1398" s="48" t="s">
        <v>352</v>
      </c>
      <c r="F1398" s="49">
        <v>3874</v>
      </c>
      <c r="G1398" s="49">
        <v>6835</v>
      </c>
      <c r="H1398" s="50" t="s">
        <v>2616</v>
      </c>
      <c r="I1398" s="138" t="s">
        <v>53</v>
      </c>
    </row>
    <row r="1399" spans="1:10" ht="33" customHeight="1" x14ac:dyDescent="0.2">
      <c r="A1399" s="219">
        <f t="shared" si="43"/>
        <v>1349</v>
      </c>
      <c r="B1399" s="54" t="s">
        <v>2617</v>
      </c>
      <c r="C1399" s="54" t="s">
        <v>2599</v>
      </c>
      <c r="D1399" s="224">
        <v>2014.03</v>
      </c>
      <c r="E1399" s="135" t="s">
        <v>505</v>
      </c>
      <c r="F1399" s="136">
        <v>743</v>
      </c>
      <c r="G1399" s="49">
        <v>1550</v>
      </c>
      <c r="H1399" s="50" t="s">
        <v>2618</v>
      </c>
      <c r="I1399" s="51" t="s">
        <v>53</v>
      </c>
      <c r="J1399" s="45"/>
    </row>
    <row r="1400" spans="1:10" ht="33" customHeight="1" x14ac:dyDescent="0.2">
      <c r="A1400" s="219">
        <f t="shared" si="43"/>
        <v>1350</v>
      </c>
      <c r="B1400" s="54" t="s">
        <v>2619</v>
      </c>
      <c r="C1400" s="54" t="s">
        <v>2599</v>
      </c>
      <c r="D1400" s="224">
        <v>2014.04</v>
      </c>
      <c r="E1400" s="135" t="s">
        <v>237</v>
      </c>
      <c r="F1400" s="136">
        <v>2043</v>
      </c>
      <c r="G1400" s="49">
        <v>2043</v>
      </c>
      <c r="H1400" s="50" t="s">
        <v>2</v>
      </c>
      <c r="I1400" s="51" t="s">
        <v>53</v>
      </c>
      <c r="J1400" s="45"/>
    </row>
    <row r="1401" spans="1:10" ht="33" customHeight="1" x14ac:dyDescent="0.2">
      <c r="A1401" s="219">
        <f t="shared" si="43"/>
        <v>1351</v>
      </c>
      <c r="B1401" s="47" t="s">
        <v>2620</v>
      </c>
      <c r="C1401" s="54" t="s">
        <v>2599</v>
      </c>
      <c r="D1401" s="224">
        <v>2014.07</v>
      </c>
      <c r="E1401" s="48" t="s">
        <v>261</v>
      </c>
      <c r="F1401" s="49">
        <v>1260</v>
      </c>
      <c r="G1401" s="49">
        <v>2100</v>
      </c>
      <c r="H1401" s="50" t="s">
        <v>2621</v>
      </c>
      <c r="I1401" s="51" t="s">
        <v>53</v>
      </c>
    </row>
    <row r="1402" spans="1:10" ht="33" customHeight="1" x14ac:dyDescent="0.2">
      <c r="A1402" s="219">
        <f t="shared" si="43"/>
        <v>1352</v>
      </c>
      <c r="B1402" s="47" t="s">
        <v>2622</v>
      </c>
      <c r="C1402" s="54" t="s">
        <v>2599</v>
      </c>
      <c r="D1402" s="224">
        <v>2014.07</v>
      </c>
      <c r="E1402" s="48" t="s">
        <v>336</v>
      </c>
      <c r="F1402" s="49">
        <v>333</v>
      </c>
      <c r="G1402" s="49">
        <v>432</v>
      </c>
      <c r="H1402" s="50" t="s">
        <v>2623</v>
      </c>
      <c r="I1402" s="51" t="s">
        <v>53</v>
      </c>
      <c r="J1402" s="27" t="s">
        <v>836</v>
      </c>
    </row>
    <row r="1403" spans="1:10" ht="33" customHeight="1" x14ac:dyDescent="0.2">
      <c r="A1403" s="219">
        <f t="shared" si="43"/>
        <v>1353</v>
      </c>
      <c r="B1403" s="47" t="s">
        <v>2624</v>
      </c>
      <c r="C1403" s="54" t="s">
        <v>2599</v>
      </c>
      <c r="D1403" s="224">
        <v>2014.07</v>
      </c>
      <c r="E1403" s="48" t="s">
        <v>337</v>
      </c>
      <c r="F1403" s="49">
        <v>516</v>
      </c>
      <c r="G1403" s="49">
        <v>1126</v>
      </c>
      <c r="H1403" s="50" t="s">
        <v>2625</v>
      </c>
      <c r="I1403" s="51" t="s">
        <v>53</v>
      </c>
    </row>
    <row r="1404" spans="1:10" ht="33" customHeight="1" x14ac:dyDescent="0.2">
      <c r="A1404" s="219">
        <f t="shared" si="43"/>
        <v>1354</v>
      </c>
      <c r="B1404" s="47" t="s">
        <v>2626</v>
      </c>
      <c r="C1404" s="54" t="s">
        <v>2599</v>
      </c>
      <c r="D1404" s="224">
        <v>2014.09</v>
      </c>
      <c r="E1404" s="48" t="s">
        <v>227</v>
      </c>
      <c r="F1404" s="49">
        <v>360</v>
      </c>
      <c r="G1404" s="49">
        <v>774</v>
      </c>
      <c r="H1404" s="50" t="s">
        <v>30</v>
      </c>
      <c r="I1404" s="51" t="s">
        <v>53</v>
      </c>
    </row>
    <row r="1405" spans="1:10" ht="33" customHeight="1" x14ac:dyDescent="0.2">
      <c r="A1405" s="219">
        <f t="shared" si="43"/>
        <v>1355</v>
      </c>
      <c r="B1405" s="54" t="s">
        <v>2627</v>
      </c>
      <c r="C1405" s="54" t="s">
        <v>2599</v>
      </c>
      <c r="D1405" s="224">
        <v>2015.03</v>
      </c>
      <c r="E1405" s="55" t="s">
        <v>256</v>
      </c>
      <c r="F1405" s="56">
        <v>2710</v>
      </c>
      <c r="G1405" s="56">
        <v>414</v>
      </c>
      <c r="H1405" s="57" t="s">
        <v>30</v>
      </c>
      <c r="I1405" s="58" t="s">
        <v>53</v>
      </c>
      <c r="J1405" s="46"/>
    </row>
    <row r="1406" spans="1:10" ht="33" customHeight="1" x14ac:dyDescent="0.2">
      <c r="A1406" s="219">
        <f t="shared" si="43"/>
        <v>1356</v>
      </c>
      <c r="B1406" s="54" t="s">
        <v>2628</v>
      </c>
      <c r="C1406" s="54" t="s">
        <v>2599</v>
      </c>
      <c r="D1406" s="224">
        <v>2015.07</v>
      </c>
      <c r="E1406" s="55" t="s">
        <v>276</v>
      </c>
      <c r="F1406" s="56">
        <v>1168</v>
      </c>
      <c r="G1406" s="56">
        <v>1228</v>
      </c>
      <c r="H1406" s="57" t="s">
        <v>30</v>
      </c>
      <c r="I1406" s="58" t="s">
        <v>53</v>
      </c>
      <c r="J1406" s="46"/>
    </row>
    <row r="1407" spans="1:10" ht="33" customHeight="1" x14ac:dyDescent="0.2">
      <c r="A1407" s="219">
        <f t="shared" si="43"/>
        <v>1357</v>
      </c>
      <c r="B1407" s="54" t="s">
        <v>2629</v>
      </c>
      <c r="C1407" s="54" t="s">
        <v>2599</v>
      </c>
      <c r="D1407" s="224">
        <v>2015.08</v>
      </c>
      <c r="E1407" s="55" t="s">
        <v>291</v>
      </c>
      <c r="F1407" s="56">
        <v>561</v>
      </c>
      <c r="G1407" s="56">
        <v>841</v>
      </c>
      <c r="H1407" s="57" t="s">
        <v>2604</v>
      </c>
      <c r="I1407" s="58" t="s">
        <v>53</v>
      </c>
      <c r="J1407" s="46"/>
    </row>
    <row r="1408" spans="1:10" ht="33" customHeight="1" x14ac:dyDescent="0.2">
      <c r="A1408" s="219">
        <f t="shared" si="43"/>
        <v>1358</v>
      </c>
      <c r="B1408" s="54" t="s">
        <v>2630</v>
      </c>
      <c r="C1408" s="54" t="s">
        <v>2599</v>
      </c>
      <c r="D1408" s="224">
        <v>2015.11</v>
      </c>
      <c r="E1408" s="55" t="s">
        <v>153</v>
      </c>
      <c r="F1408" s="56">
        <v>669</v>
      </c>
      <c r="G1408" s="56">
        <v>1141</v>
      </c>
      <c r="H1408" s="57" t="s">
        <v>1026</v>
      </c>
      <c r="I1408" s="58" t="s">
        <v>53</v>
      </c>
      <c r="J1408" s="46"/>
    </row>
    <row r="1409" spans="1:10" ht="33" customHeight="1" x14ac:dyDescent="0.2">
      <c r="A1409" s="219">
        <f t="shared" si="43"/>
        <v>1359</v>
      </c>
      <c r="B1409" s="54" t="s">
        <v>2631</v>
      </c>
      <c r="C1409" s="130" t="s">
        <v>2599</v>
      </c>
      <c r="D1409" s="224">
        <v>2016.03</v>
      </c>
      <c r="E1409" s="55" t="s">
        <v>249</v>
      </c>
      <c r="F1409" s="56">
        <v>247</v>
      </c>
      <c r="G1409" s="74">
        <v>404</v>
      </c>
      <c r="H1409" s="75" t="s">
        <v>30</v>
      </c>
      <c r="I1409" s="157" t="s">
        <v>53</v>
      </c>
      <c r="J1409" s="46"/>
    </row>
    <row r="1410" spans="1:10" ht="33" customHeight="1" x14ac:dyDescent="0.2">
      <c r="A1410" s="219">
        <f t="shared" si="43"/>
        <v>1360</v>
      </c>
      <c r="B1410" s="130" t="s">
        <v>2632</v>
      </c>
      <c r="C1410" s="130" t="s">
        <v>2633</v>
      </c>
      <c r="D1410" s="255">
        <v>2016.03</v>
      </c>
      <c r="E1410" s="59" t="s">
        <v>240</v>
      </c>
      <c r="F1410" s="60">
        <v>4183</v>
      </c>
      <c r="G1410" s="56">
        <v>10382</v>
      </c>
      <c r="H1410" s="57" t="s">
        <v>1248</v>
      </c>
      <c r="I1410" s="58" t="s">
        <v>53</v>
      </c>
      <c r="J1410" s="46"/>
    </row>
    <row r="1411" spans="1:10" ht="33" customHeight="1" x14ac:dyDescent="0.2">
      <c r="A1411" s="219">
        <f t="shared" si="43"/>
        <v>1361</v>
      </c>
      <c r="B1411" s="54" t="s">
        <v>2634</v>
      </c>
      <c r="C1411" s="54" t="s">
        <v>2599</v>
      </c>
      <c r="D1411" s="224">
        <v>2016.05</v>
      </c>
      <c r="E1411" s="55" t="s">
        <v>153</v>
      </c>
      <c r="F1411" s="56">
        <v>1496</v>
      </c>
      <c r="G1411" s="56">
        <v>3711</v>
      </c>
      <c r="H1411" s="57" t="s">
        <v>4</v>
      </c>
      <c r="I1411" s="58" t="s">
        <v>53</v>
      </c>
      <c r="J1411" s="46"/>
    </row>
    <row r="1412" spans="1:10" ht="33" customHeight="1" x14ac:dyDescent="0.2">
      <c r="A1412" s="219">
        <f t="shared" si="43"/>
        <v>1362</v>
      </c>
      <c r="B1412" s="54" t="s">
        <v>2635</v>
      </c>
      <c r="C1412" s="54" t="s">
        <v>2599</v>
      </c>
      <c r="D1412" s="224">
        <v>2016.06</v>
      </c>
      <c r="E1412" s="55" t="s">
        <v>212</v>
      </c>
      <c r="F1412" s="56">
        <v>430</v>
      </c>
      <c r="G1412" s="56">
        <v>424</v>
      </c>
      <c r="H1412" s="57" t="s">
        <v>2636</v>
      </c>
      <c r="I1412" s="58" t="s">
        <v>53</v>
      </c>
      <c r="J1412" s="46"/>
    </row>
    <row r="1413" spans="1:10" ht="33" customHeight="1" x14ac:dyDescent="0.2">
      <c r="A1413" s="219">
        <f t="shared" si="43"/>
        <v>1363</v>
      </c>
      <c r="B1413" s="54" t="s">
        <v>2637</v>
      </c>
      <c r="C1413" s="54" t="s">
        <v>2599</v>
      </c>
      <c r="D1413" s="224">
        <v>2016.07</v>
      </c>
      <c r="E1413" s="55" t="s">
        <v>219</v>
      </c>
      <c r="F1413" s="56">
        <v>874</v>
      </c>
      <c r="G1413" s="56">
        <v>1681</v>
      </c>
      <c r="H1413" s="57" t="s">
        <v>2638</v>
      </c>
      <c r="I1413" s="58" t="s">
        <v>53</v>
      </c>
      <c r="J1413" s="46"/>
    </row>
    <row r="1414" spans="1:10" ht="33" customHeight="1" x14ac:dyDescent="0.2">
      <c r="A1414" s="219">
        <f t="shared" si="43"/>
        <v>1364</v>
      </c>
      <c r="B1414" s="54" t="s">
        <v>2639</v>
      </c>
      <c r="C1414" s="54" t="s">
        <v>2599</v>
      </c>
      <c r="D1414" s="224">
        <v>2016.08</v>
      </c>
      <c r="E1414" s="55" t="s">
        <v>166</v>
      </c>
      <c r="F1414" s="56">
        <v>1053</v>
      </c>
      <c r="G1414" s="56">
        <v>2091</v>
      </c>
      <c r="H1414" s="57" t="s">
        <v>30</v>
      </c>
      <c r="I1414" s="58" t="s">
        <v>53</v>
      </c>
      <c r="J1414" s="45"/>
    </row>
    <row r="1415" spans="1:10" ht="33" customHeight="1" x14ac:dyDescent="0.2">
      <c r="A1415" s="219">
        <f t="shared" si="43"/>
        <v>1365</v>
      </c>
      <c r="B1415" s="54" t="s">
        <v>2640</v>
      </c>
      <c r="C1415" s="54" t="s">
        <v>2599</v>
      </c>
      <c r="D1415" s="224" t="s">
        <v>981</v>
      </c>
      <c r="E1415" s="55" t="s">
        <v>193</v>
      </c>
      <c r="F1415" s="56">
        <v>899</v>
      </c>
      <c r="G1415" s="56">
        <v>1724</v>
      </c>
      <c r="H1415" s="57" t="s">
        <v>42</v>
      </c>
      <c r="I1415" s="58" t="s">
        <v>53</v>
      </c>
      <c r="J1415" s="46"/>
    </row>
    <row r="1416" spans="1:10" ht="33" customHeight="1" x14ac:dyDescent="0.2">
      <c r="A1416" s="219">
        <f t="shared" si="43"/>
        <v>1366</v>
      </c>
      <c r="B1416" s="54" t="s">
        <v>2641</v>
      </c>
      <c r="C1416" s="54" t="s">
        <v>2599</v>
      </c>
      <c r="D1416" s="224">
        <v>2016.12</v>
      </c>
      <c r="E1416" s="55" t="s">
        <v>138</v>
      </c>
      <c r="F1416" s="56">
        <v>2105</v>
      </c>
      <c r="G1416" s="56">
        <v>5035</v>
      </c>
      <c r="H1416" s="57" t="s">
        <v>42</v>
      </c>
      <c r="I1416" s="70" t="s">
        <v>53</v>
      </c>
      <c r="J1416" s="46"/>
    </row>
    <row r="1417" spans="1:10" ht="33" customHeight="1" x14ac:dyDescent="0.2">
      <c r="A1417" s="219">
        <f t="shared" si="43"/>
        <v>1367</v>
      </c>
      <c r="B1417" s="54" t="s">
        <v>2642</v>
      </c>
      <c r="C1417" s="54" t="s">
        <v>2599</v>
      </c>
      <c r="D1417" s="224">
        <v>2017.02</v>
      </c>
      <c r="E1417" s="55" t="s">
        <v>133</v>
      </c>
      <c r="F1417" s="67">
        <v>1208</v>
      </c>
      <c r="G1417" s="56">
        <v>2910</v>
      </c>
      <c r="H1417" s="57" t="s">
        <v>42</v>
      </c>
      <c r="I1417" s="70" t="s">
        <v>53</v>
      </c>
      <c r="J1417" s="46"/>
    </row>
    <row r="1418" spans="1:10" ht="33" customHeight="1" x14ac:dyDescent="0.2">
      <c r="A1418" s="219">
        <f t="shared" si="43"/>
        <v>1368</v>
      </c>
      <c r="B1418" s="78" t="s">
        <v>2643</v>
      </c>
      <c r="C1418" s="54" t="s">
        <v>2599</v>
      </c>
      <c r="D1418" s="224">
        <v>2017.04</v>
      </c>
      <c r="E1418" s="55" t="s">
        <v>153</v>
      </c>
      <c r="F1418" s="56">
        <v>2307</v>
      </c>
      <c r="G1418" s="56">
        <v>4485</v>
      </c>
      <c r="H1418" s="57" t="s">
        <v>1026</v>
      </c>
      <c r="I1418" s="70" t="s">
        <v>53</v>
      </c>
      <c r="J1418" s="46"/>
    </row>
    <row r="1419" spans="1:10" ht="33" customHeight="1" x14ac:dyDescent="0.2">
      <c r="A1419" s="219">
        <f t="shared" si="43"/>
        <v>1369</v>
      </c>
      <c r="B1419" s="54" t="s">
        <v>2644</v>
      </c>
      <c r="C1419" s="54" t="s">
        <v>2599</v>
      </c>
      <c r="D1419" s="224">
        <v>2017.05</v>
      </c>
      <c r="E1419" s="55" t="s">
        <v>112</v>
      </c>
      <c r="F1419" s="56">
        <v>2191</v>
      </c>
      <c r="G1419" s="56">
        <v>4156</v>
      </c>
      <c r="H1419" s="57" t="s">
        <v>944</v>
      </c>
      <c r="I1419" s="70" t="s">
        <v>53</v>
      </c>
      <c r="J1419" s="46"/>
    </row>
    <row r="1420" spans="1:10" ht="33" customHeight="1" x14ac:dyDescent="0.2">
      <c r="A1420" s="219">
        <f t="shared" si="43"/>
        <v>1370</v>
      </c>
      <c r="B1420" s="78" t="s">
        <v>2645</v>
      </c>
      <c r="C1420" s="54" t="s">
        <v>2599</v>
      </c>
      <c r="D1420" s="224">
        <v>2017.06</v>
      </c>
      <c r="E1420" s="55" t="s">
        <v>94</v>
      </c>
      <c r="F1420" s="56">
        <v>2680</v>
      </c>
      <c r="G1420" s="56">
        <v>5541</v>
      </c>
      <c r="H1420" s="57" t="s">
        <v>42</v>
      </c>
      <c r="I1420" s="58" t="s">
        <v>53</v>
      </c>
      <c r="J1420" s="46"/>
    </row>
    <row r="1421" spans="1:10" ht="33" customHeight="1" x14ac:dyDescent="0.2">
      <c r="A1421" s="219">
        <f t="shared" si="43"/>
        <v>1371</v>
      </c>
      <c r="B1421" s="78" t="s">
        <v>2646</v>
      </c>
      <c r="C1421" s="54" t="s">
        <v>2599</v>
      </c>
      <c r="D1421" s="224">
        <v>2017.06</v>
      </c>
      <c r="E1421" s="55" t="s">
        <v>111</v>
      </c>
      <c r="F1421" s="56">
        <v>311</v>
      </c>
      <c r="G1421" s="56">
        <v>688</v>
      </c>
      <c r="H1421" s="57" t="s">
        <v>42</v>
      </c>
      <c r="I1421" s="70" t="s">
        <v>53</v>
      </c>
      <c r="J1421" s="46"/>
    </row>
    <row r="1422" spans="1:10" ht="33" customHeight="1" x14ac:dyDescent="0.2">
      <c r="A1422" s="219">
        <f t="shared" si="43"/>
        <v>1372</v>
      </c>
      <c r="B1422" s="78" t="s">
        <v>2647</v>
      </c>
      <c r="C1422" s="54" t="s">
        <v>2599</v>
      </c>
      <c r="D1422" s="224">
        <v>2017.11</v>
      </c>
      <c r="E1422" s="55" t="s">
        <v>145</v>
      </c>
      <c r="F1422" s="56">
        <v>483</v>
      </c>
      <c r="G1422" s="56">
        <v>1019</v>
      </c>
      <c r="H1422" s="57" t="s">
        <v>42</v>
      </c>
      <c r="I1422" s="58" t="s">
        <v>53</v>
      </c>
      <c r="J1422" s="46"/>
    </row>
    <row r="1423" spans="1:10" ht="33" customHeight="1" x14ac:dyDescent="0.2">
      <c r="A1423" s="219">
        <f t="shared" si="43"/>
        <v>1373</v>
      </c>
      <c r="B1423" s="78" t="s">
        <v>2648</v>
      </c>
      <c r="C1423" s="54" t="s">
        <v>2599</v>
      </c>
      <c r="D1423" s="224">
        <v>2017.11</v>
      </c>
      <c r="E1423" s="55" t="s">
        <v>385</v>
      </c>
      <c r="F1423" s="56">
        <v>1953</v>
      </c>
      <c r="G1423" s="56">
        <v>2007</v>
      </c>
      <c r="H1423" s="57" t="s">
        <v>4</v>
      </c>
      <c r="I1423" s="58" t="s">
        <v>53</v>
      </c>
      <c r="J1423" s="46" t="s">
        <v>2649</v>
      </c>
    </row>
    <row r="1424" spans="1:10" ht="33" customHeight="1" x14ac:dyDescent="0.2">
      <c r="A1424" s="219">
        <f t="shared" si="43"/>
        <v>1374</v>
      </c>
      <c r="B1424" s="78" t="s">
        <v>2650</v>
      </c>
      <c r="C1424" s="54" t="s">
        <v>2599</v>
      </c>
      <c r="D1424" s="224">
        <v>2018.05</v>
      </c>
      <c r="E1424" s="55" t="s">
        <v>85</v>
      </c>
      <c r="F1424" s="56">
        <v>1006</v>
      </c>
      <c r="G1424" s="56">
        <v>2349</v>
      </c>
      <c r="H1424" s="57" t="s">
        <v>4</v>
      </c>
      <c r="I1424" s="58" t="s">
        <v>45</v>
      </c>
      <c r="J1424" s="46"/>
    </row>
    <row r="1425" spans="1:11" ht="33" customHeight="1" x14ac:dyDescent="0.2">
      <c r="A1425" s="219">
        <f t="shared" si="43"/>
        <v>1375</v>
      </c>
      <c r="B1425" s="54" t="s">
        <v>2651</v>
      </c>
      <c r="C1425" s="54" t="s">
        <v>2599</v>
      </c>
      <c r="D1425" s="224">
        <v>2018.12</v>
      </c>
      <c r="E1425" s="96" t="s">
        <v>181</v>
      </c>
      <c r="F1425" s="56">
        <v>362</v>
      </c>
      <c r="G1425" s="56">
        <v>737</v>
      </c>
      <c r="H1425" s="98" t="s">
        <v>30</v>
      </c>
      <c r="I1425" s="94" t="s">
        <v>2652</v>
      </c>
      <c r="J1425" s="46"/>
    </row>
    <row r="1426" spans="1:11" ht="33" customHeight="1" x14ac:dyDescent="0.2">
      <c r="A1426" s="219">
        <f t="shared" si="43"/>
        <v>1376</v>
      </c>
      <c r="B1426" s="54" t="s">
        <v>2653</v>
      </c>
      <c r="C1426" s="54" t="s">
        <v>2599</v>
      </c>
      <c r="D1426" s="224">
        <v>2019.03</v>
      </c>
      <c r="E1426" s="96" t="s">
        <v>613</v>
      </c>
      <c r="F1426" s="56">
        <v>625</v>
      </c>
      <c r="G1426" s="56">
        <v>1269</v>
      </c>
      <c r="H1426" s="183" t="s">
        <v>1038</v>
      </c>
      <c r="I1426" s="94" t="s">
        <v>35</v>
      </c>
    </row>
    <row r="1427" spans="1:11" ht="33" customHeight="1" x14ac:dyDescent="0.2">
      <c r="A1427" s="219">
        <f t="shared" si="43"/>
        <v>1377</v>
      </c>
      <c r="B1427" s="73" t="s">
        <v>2654</v>
      </c>
      <c r="C1427" s="54" t="s">
        <v>2599</v>
      </c>
      <c r="D1427" s="224">
        <v>2019.04</v>
      </c>
      <c r="E1427" s="96" t="s">
        <v>629</v>
      </c>
      <c r="F1427" s="56">
        <v>865</v>
      </c>
      <c r="G1427" s="56">
        <v>1787</v>
      </c>
      <c r="H1427" s="98" t="s">
        <v>43</v>
      </c>
      <c r="I1427" s="166" t="s">
        <v>53</v>
      </c>
      <c r="J1427" s="27" t="s">
        <v>835</v>
      </c>
    </row>
    <row r="1428" spans="1:11" ht="33" customHeight="1" x14ac:dyDescent="0.2">
      <c r="A1428" s="219">
        <f t="shared" si="43"/>
        <v>1378</v>
      </c>
      <c r="B1428" s="54" t="s">
        <v>2655</v>
      </c>
      <c r="C1428" s="130" t="s">
        <v>2599</v>
      </c>
      <c r="D1428" s="255">
        <v>2019.04</v>
      </c>
      <c r="E1428" s="168" t="s">
        <v>629</v>
      </c>
      <c r="F1428" s="60">
        <v>2116</v>
      </c>
      <c r="G1428" s="60">
        <v>4120</v>
      </c>
      <c r="H1428" s="169" t="s">
        <v>43</v>
      </c>
      <c r="I1428" s="94" t="s">
        <v>53</v>
      </c>
      <c r="J1428" s="27" t="s">
        <v>835</v>
      </c>
    </row>
    <row r="1429" spans="1:11" ht="33" customHeight="1" x14ac:dyDescent="0.2">
      <c r="A1429" s="219">
        <f t="shared" si="43"/>
        <v>1379</v>
      </c>
      <c r="B1429" s="54" t="s">
        <v>652</v>
      </c>
      <c r="C1429" s="54" t="s">
        <v>2599</v>
      </c>
      <c r="D1429" s="224">
        <v>2019.06</v>
      </c>
      <c r="E1429" s="96" t="s">
        <v>646</v>
      </c>
      <c r="F1429" s="56">
        <v>1763</v>
      </c>
      <c r="G1429" s="56">
        <v>2797</v>
      </c>
      <c r="H1429" s="183" t="s">
        <v>2656</v>
      </c>
      <c r="I1429" s="94" t="s">
        <v>35</v>
      </c>
    </row>
    <row r="1430" spans="1:11" ht="33" customHeight="1" x14ac:dyDescent="0.2">
      <c r="A1430" s="219">
        <f t="shared" si="43"/>
        <v>1380</v>
      </c>
      <c r="B1430" s="54" t="s">
        <v>2657</v>
      </c>
      <c r="C1430" s="54" t="s">
        <v>2599</v>
      </c>
      <c r="D1430" s="224">
        <v>2019.11</v>
      </c>
      <c r="E1430" s="96" t="s">
        <v>636</v>
      </c>
      <c r="F1430" s="56">
        <v>1682</v>
      </c>
      <c r="G1430" s="56">
        <v>3579</v>
      </c>
      <c r="H1430" s="98" t="s">
        <v>43</v>
      </c>
      <c r="I1430" s="94" t="s">
        <v>53</v>
      </c>
    </row>
    <row r="1431" spans="1:11" ht="33" customHeight="1" x14ac:dyDescent="0.2">
      <c r="A1431" s="219">
        <f t="shared" si="43"/>
        <v>1381</v>
      </c>
      <c r="B1431" s="47" t="s">
        <v>779</v>
      </c>
      <c r="C1431" s="47" t="s">
        <v>2599</v>
      </c>
      <c r="D1431" s="223">
        <v>2020.06</v>
      </c>
      <c r="E1431" s="48" t="s">
        <v>780</v>
      </c>
      <c r="F1431" s="49">
        <v>1696</v>
      </c>
      <c r="G1431" s="49">
        <v>3150</v>
      </c>
      <c r="H1431" s="50" t="s">
        <v>43</v>
      </c>
      <c r="I1431" s="51" t="s">
        <v>53</v>
      </c>
      <c r="J1431" s="27" t="s">
        <v>2658</v>
      </c>
      <c r="K1431" s="231"/>
    </row>
    <row r="1432" spans="1:11" ht="33" customHeight="1" x14ac:dyDescent="0.2">
      <c r="A1432" s="219">
        <f t="shared" si="43"/>
        <v>1382</v>
      </c>
      <c r="B1432" s="47" t="s">
        <v>2659</v>
      </c>
      <c r="C1432" s="47" t="s">
        <v>2599</v>
      </c>
      <c r="D1432" s="223">
        <v>2020.07</v>
      </c>
      <c r="E1432" s="48" t="s">
        <v>789</v>
      </c>
      <c r="F1432" s="49">
        <v>1364</v>
      </c>
      <c r="G1432" s="49">
        <v>1968</v>
      </c>
      <c r="H1432" s="50" t="s">
        <v>43</v>
      </c>
      <c r="I1432" s="51" t="s">
        <v>53</v>
      </c>
      <c r="K1432" s="231"/>
    </row>
    <row r="1433" spans="1:11" ht="33" customHeight="1" x14ac:dyDescent="0.2">
      <c r="A1433" s="219">
        <f t="shared" si="43"/>
        <v>1383</v>
      </c>
      <c r="B1433" s="47" t="s">
        <v>2660</v>
      </c>
      <c r="C1433" s="47" t="s">
        <v>2599</v>
      </c>
      <c r="D1433" s="223">
        <v>2020.07</v>
      </c>
      <c r="E1433" s="48" t="s">
        <v>619</v>
      </c>
      <c r="F1433" s="49">
        <v>1249</v>
      </c>
      <c r="G1433" s="49">
        <v>2313</v>
      </c>
      <c r="H1433" s="50" t="s">
        <v>43</v>
      </c>
      <c r="I1433" s="51" t="s">
        <v>53</v>
      </c>
      <c r="K1433" s="231"/>
    </row>
    <row r="1434" spans="1:11" ht="33" customHeight="1" x14ac:dyDescent="0.2">
      <c r="A1434" s="219">
        <f t="shared" si="43"/>
        <v>1384</v>
      </c>
      <c r="B1434" s="47" t="s">
        <v>2661</v>
      </c>
      <c r="C1434" s="47" t="s">
        <v>2599</v>
      </c>
      <c r="D1434" s="223">
        <v>2020.07</v>
      </c>
      <c r="E1434" s="48" t="s">
        <v>790</v>
      </c>
      <c r="F1434" s="49">
        <v>1357</v>
      </c>
      <c r="G1434" s="49">
        <v>2323</v>
      </c>
      <c r="H1434" s="50" t="s">
        <v>43</v>
      </c>
      <c r="I1434" s="51" t="s">
        <v>53</v>
      </c>
      <c r="K1434" s="231"/>
    </row>
    <row r="1435" spans="1:11" ht="33" customHeight="1" x14ac:dyDescent="0.2">
      <c r="A1435" s="219">
        <f t="shared" si="43"/>
        <v>1385</v>
      </c>
      <c r="B1435" s="47" t="s">
        <v>2662</v>
      </c>
      <c r="C1435" s="47" t="s">
        <v>2599</v>
      </c>
      <c r="D1435" s="223">
        <v>2020.09</v>
      </c>
      <c r="E1435" s="48" t="s">
        <v>813</v>
      </c>
      <c r="F1435" s="49">
        <v>4673</v>
      </c>
      <c r="G1435" s="49">
        <v>7096</v>
      </c>
      <c r="H1435" s="50" t="s">
        <v>43</v>
      </c>
      <c r="I1435" s="51" t="s">
        <v>53</v>
      </c>
      <c r="K1435" s="231"/>
    </row>
    <row r="1436" spans="1:11" ht="33" customHeight="1" x14ac:dyDescent="0.2">
      <c r="A1436" s="219">
        <f t="shared" si="43"/>
        <v>1386</v>
      </c>
      <c r="B1436" s="47" t="s">
        <v>2663</v>
      </c>
      <c r="C1436" s="47" t="s">
        <v>2599</v>
      </c>
      <c r="D1436" s="223">
        <v>2020.11</v>
      </c>
      <c r="E1436" s="48" t="s">
        <v>757</v>
      </c>
      <c r="F1436" s="49">
        <v>1062</v>
      </c>
      <c r="G1436" s="49">
        <v>2057</v>
      </c>
      <c r="H1436" s="50" t="s">
        <v>43</v>
      </c>
      <c r="I1436" s="51" t="s">
        <v>53</v>
      </c>
      <c r="J1436" s="27" t="s">
        <v>803</v>
      </c>
      <c r="K1436" s="231"/>
    </row>
    <row r="1437" spans="1:11" ht="33" customHeight="1" x14ac:dyDescent="0.2">
      <c r="A1437" s="380" t="s">
        <v>839</v>
      </c>
      <c r="B1437" s="376"/>
      <c r="C1437" s="376"/>
      <c r="D1437" s="376"/>
      <c r="E1437" s="376"/>
      <c r="F1437" s="376"/>
      <c r="G1437" s="376"/>
      <c r="H1437" s="376"/>
      <c r="I1437" s="376"/>
      <c r="J1437" s="377"/>
    </row>
    <row r="1438" spans="1:11" ht="33" customHeight="1" x14ac:dyDescent="0.2">
      <c r="A1438" s="228">
        <f>ROW()-51</f>
        <v>1387</v>
      </c>
      <c r="B1438" s="47" t="s">
        <v>55</v>
      </c>
      <c r="C1438" s="54" t="s">
        <v>2664</v>
      </c>
      <c r="D1438" s="224">
        <v>2010.08</v>
      </c>
      <c r="E1438" s="48" t="s">
        <v>135</v>
      </c>
      <c r="F1438" s="49">
        <v>1602</v>
      </c>
      <c r="G1438" s="49">
        <v>2755</v>
      </c>
      <c r="H1438" s="156" t="s">
        <v>4</v>
      </c>
      <c r="I1438" s="156" t="s">
        <v>53</v>
      </c>
    </row>
    <row r="1439" spans="1:11" ht="33" customHeight="1" x14ac:dyDescent="0.2">
      <c r="A1439" s="228">
        <f t="shared" ref="A1439:A1470" si="44">ROW()-51</f>
        <v>1388</v>
      </c>
      <c r="B1439" s="129" t="s">
        <v>2665</v>
      </c>
      <c r="C1439" s="130" t="s">
        <v>837</v>
      </c>
      <c r="D1439" s="255">
        <v>2011.03</v>
      </c>
      <c r="E1439" s="131" t="s">
        <v>188</v>
      </c>
      <c r="F1439" s="132">
        <v>1386</v>
      </c>
      <c r="G1439" s="132">
        <v>2733</v>
      </c>
      <c r="H1439" s="133" t="s">
        <v>1146</v>
      </c>
      <c r="I1439" s="334" t="s">
        <v>53</v>
      </c>
      <c r="J1439" s="221"/>
    </row>
    <row r="1440" spans="1:11" ht="33" customHeight="1" x14ac:dyDescent="0.2">
      <c r="A1440" s="228">
        <f t="shared" si="44"/>
        <v>1389</v>
      </c>
      <c r="B1440" s="47" t="s">
        <v>2666</v>
      </c>
      <c r="C1440" s="54" t="s">
        <v>2667</v>
      </c>
      <c r="D1440" s="224">
        <v>2011.06</v>
      </c>
      <c r="E1440" s="48" t="s">
        <v>416</v>
      </c>
      <c r="F1440" s="49">
        <v>1732</v>
      </c>
      <c r="G1440" s="49">
        <v>3481</v>
      </c>
      <c r="H1440" s="50" t="s">
        <v>2</v>
      </c>
      <c r="I1440" s="156" t="s">
        <v>53</v>
      </c>
    </row>
    <row r="1441" spans="1:10" ht="33" customHeight="1" x14ac:dyDescent="0.2">
      <c r="A1441" s="228">
        <f t="shared" si="44"/>
        <v>1390</v>
      </c>
      <c r="B1441" s="47" t="s">
        <v>2668</v>
      </c>
      <c r="C1441" s="54" t="s">
        <v>2669</v>
      </c>
      <c r="D1441" s="224" t="s">
        <v>2670</v>
      </c>
      <c r="E1441" s="48" t="s">
        <v>393</v>
      </c>
      <c r="F1441" s="49">
        <v>535</v>
      </c>
      <c r="G1441" s="49">
        <v>808</v>
      </c>
      <c r="H1441" s="50" t="s">
        <v>861</v>
      </c>
      <c r="I1441" s="156" t="s">
        <v>53</v>
      </c>
    </row>
    <row r="1442" spans="1:10" ht="33" customHeight="1" x14ac:dyDescent="0.2">
      <c r="A1442" s="228">
        <f t="shared" si="44"/>
        <v>1391</v>
      </c>
      <c r="B1442" s="47" t="s">
        <v>2671</v>
      </c>
      <c r="C1442" s="130" t="s">
        <v>2672</v>
      </c>
      <c r="D1442" s="223">
        <v>2012.09</v>
      </c>
      <c r="E1442" s="48" t="s">
        <v>319</v>
      </c>
      <c r="F1442" s="49">
        <v>989</v>
      </c>
      <c r="G1442" s="49">
        <v>2034</v>
      </c>
      <c r="H1442" s="50" t="s">
        <v>1186</v>
      </c>
      <c r="I1442" s="156" t="s">
        <v>53</v>
      </c>
    </row>
    <row r="1443" spans="1:10" ht="33" customHeight="1" x14ac:dyDescent="0.2">
      <c r="A1443" s="228">
        <f t="shared" si="44"/>
        <v>1392</v>
      </c>
      <c r="B1443" s="218" t="s">
        <v>2673</v>
      </c>
      <c r="C1443" s="54" t="s">
        <v>2674</v>
      </c>
      <c r="D1443" s="224">
        <v>2012.11</v>
      </c>
      <c r="E1443" s="48" t="s">
        <v>368</v>
      </c>
      <c r="F1443" s="49">
        <v>967</v>
      </c>
      <c r="G1443" s="49">
        <v>3047</v>
      </c>
      <c r="H1443" s="50" t="s">
        <v>925</v>
      </c>
      <c r="I1443" s="156" t="s">
        <v>53</v>
      </c>
    </row>
    <row r="1444" spans="1:10" ht="33" customHeight="1" x14ac:dyDescent="0.2">
      <c r="A1444" s="228">
        <f t="shared" si="44"/>
        <v>1393</v>
      </c>
      <c r="B1444" s="54" t="s">
        <v>2675</v>
      </c>
      <c r="C1444" s="54" t="s">
        <v>2672</v>
      </c>
      <c r="D1444" s="223">
        <v>2013.09</v>
      </c>
      <c r="E1444" s="48" t="s">
        <v>353</v>
      </c>
      <c r="F1444" s="49">
        <v>1706</v>
      </c>
      <c r="G1444" s="49">
        <v>4233</v>
      </c>
      <c r="H1444" s="50" t="s">
        <v>2676</v>
      </c>
      <c r="I1444" s="156" t="s">
        <v>53</v>
      </c>
    </row>
    <row r="1445" spans="1:10" ht="33" customHeight="1" x14ac:dyDescent="0.2">
      <c r="A1445" s="228">
        <f t="shared" si="44"/>
        <v>1394</v>
      </c>
      <c r="B1445" s="54" t="s">
        <v>2677</v>
      </c>
      <c r="C1445" s="54" t="s">
        <v>2678</v>
      </c>
      <c r="D1445" s="224">
        <v>2014.04</v>
      </c>
      <c r="E1445" s="135" t="s">
        <v>125</v>
      </c>
      <c r="F1445" s="136">
        <v>3664</v>
      </c>
      <c r="G1445" s="49">
        <v>3995</v>
      </c>
      <c r="H1445" s="50" t="s">
        <v>2</v>
      </c>
      <c r="I1445" s="156" t="s">
        <v>53</v>
      </c>
      <c r="J1445" s="45"/>
    </row>
    <row r="1446" spans="1:10" ht="33" customHeight="1" x14ac:dyDescent="0.2">
      <c r="A1446" s="228">
        <f t="shared" si="44"/>
        <v>1395</v>
      </c>
      <c r="B1446" s="47" t="s">
        <v>2679</v>
      </c>
      <c r="C1446" s="54" t="s">
        <v>2680</v>
      </c>
      <c r="D1446" s="224">
        <v>2014.08</v>
      </c>
      <c r="E1446" s="48" t="s">
        <v>292</v>
      </c>
      <c r="F1446" s="49">
        <v>1053</v>
      </c>
      <c r="G1446" s="49">
        <v>2208</v>
      </c>
      <c r="H1446" s="50" t="s">
        <v>1120</v>
      </c>
      <c r="I1446" s="156" t="s">
        <v>53</v>
      </c>
    </row>
    <row r="1447" spans="1:10" ht="33" customHeight="1" x14ac:dyDescent="0.2">
      <c r="A1447" s="228">
        <f t="shared" si="44"/>
        <v>1396</v>
      </c>
      <c r="B1447" s="47" t="s">
        <v>2681</v>
      </c>
      <c r="C1447" s="54" t="s">
        <v>2682</v>
      </c>
      <c r="D1447" s="224">
        <v>2014.08</v>
      </c>
      <c r="E1447" s="48" t="s">
        <v>135</v>
      </c>
      <c r="F1447" s="49">
        <v>3090</v>
      </c>
      <c r="G1447" s="49">
        <v>6098</v>
      </c>
      <c r="H1447" s="50" t="s">
        <v>2611</v>
      </c>
      <c r="I1447" s="156" t="s">
        <v>53</v>
      </c>
    </row>
    <row r="1448" spans="1:10" ht="33" customHeight="1" x14ac:dyDescent="0.2">
      <c r="A1448" s="228">
        <f t="shared" si="44"/>
        <v>1397</v>
      </c>
      <c r="B1448" s="47" t="s">
        <v>2683</v>
      </c>
      <c r="C1448" s="54" t="s">
        <v>2684</v>
      </c>
      <c r="D1448" s="224">
        <v>2014.09</v>
      </c>
      <c r="E1448" s="48" t="s">
        <v>299</v>
      </c>
      <c r="F1448" s="49">
        <v>2718</v>
      </c>
      <c r="G1448" s="49">
        <v>7025</v>
      </c>
      <c r="H1448" s="50" t="s">
        <v>2685</v>
      </c>
      <c r="I1448" s="156" t="s">
        <v>53</v>
      </c>
    </row>
    <row r="1449" spans="1:10" ht="33" customHeight="1" x14ac:dyDescent="0.2">
      <c r="A1449" s="228">
        <f t="shared" si="44"/>
        <v>1398</v>
      </c>
      <c r="B1449" s="47" t="s">
        <v>2686</v>
      </c>
      <c r="C1449" s="54" t="s">
        <v>2687</v>
      </c>
      <c r="D1449" s="224">
        <v>2014.11</v>
      </c>
      <c r="E1449" s="48" t="s">
        <v>305</v>
      </c>
      <c r="F1449" s="49">
        <v>1085</v>
      </c>
      <c r="G1449" s="49">
        <v>2315</v>
      </c>
      <c r="H1449" s="50" t="s">
        <v>2688</v>
      </c>
      <c r="I1449" s="156" t="s">
        <v>53</v>
      </c>
    </row>
    <row r="1450" spans="1:10" ht="33" customHeight="1" x14ac:dyDescent="0.2">
      <c r="A1450" s="228">
        <f t="shared" si="44"/>
        <v>1399</v>
      </c>
      <c r="B1450" s="47" t="s">
        <v>2689</v>
      </c>
      <c r="C1450" s="54" t="s">
        <v>837</v>
      </c>
      <c r="D1450" s="224">
        <v>2014.11</v>
      </c>
      <c r="E1450" s="48" t="s">
        <v>296</v>
      </c>
      <c r="F1450" s="49">
        <v>1061</v>
      </c>
      <c r="G1450" s="49">
        <v>1459</v>
      </c>
      <c r="H1450" s="50" t="s">
        <v>2690</v>
      </c>
      <c r="I1450" s="156" t="s">
        <v>53</v>
      </c>
    </row>
    <row r="1451" spans="1:10" ht="33" customHeight="1" x14ac:dyDescent="0.2">
      <c r="A1451" s="228">
        <f t="shared" si="44"/>
        <v>1400</v>
      </c>
      <c r="B1451" s="47" t="s">
        <v>2691</v>
      </c>
      <c r="C1451" s="54" t="s">
        <v>2682</v>
      </c>
      <c r="D1451" s="224">
        <v>2014.12</v>
      </c>
      <c r="E1451" s="48" t="s">
        <v>292</v>
      </c>
      <c r="F1451" s="49">
        <v>447</v>
      </c>
      <c r="G1451" s="49">
        <v>905</v>
      </c>
      <c r="H1451" s="50" t="s">
        <v>931</v>
      </c>
      <c r="I1451" s="156" t="s">
        <v>53</v>
      </c>
    </row>
    <row r="1452" spans="1:10" ht="33" customHeight="1" x14ac:dyDescent="0.2">
      <c r="A1452" s="228">
        <f t="shared" si="44"/>
        <v>1401</v>
      </c>
      <c r="B1452" s="54" t="s">
        <v>2692</v>
      </c>
      <c r="C1452" s="28" t="s">
        <v>2674</v>
      </c>
      <c r="D1452" s="224">
        <v>2015.02</v>
      </c>
      <c r="E1452" s="55" t="s">
        <v>169</v>
      </c>
      <c r="F1452" s="56">
        <v>224</v>
      </c>
      <c r="G1452" s="56">
        <v>395</v>
      </c>
      <c r="H1452" s="50" t="s">
        <v>935</v>
      </c>
      <c r="I1452" s="199" t="s">
        <v>53</v>
      </c>
      <c r="J1452" s="46"/>
    </row>
    <row r="1453" spans="1:10" ht="33" customHeight="1" x14ac:dyDescent="0.2">
      <c r="A1453" s="228">
        <f t="shared" si="44"/>
        <v>1402</v>
      </c>
      <c r="B1453" s="54" t="s">
        <v>2693</v>
      </c>
      <c r="C1453" s="28" t="s">
        <v>2664</v>
      </c>
      <c r="D1453" s="224">
        <v>2015.04</v>
      </c>
      <c r="E1453" s="55" t="s">
        <v>267</v>
      </c>
      <c r="F1453" s="56">
        <v>856</v>
      </c>
      <c r="G1453" s="56">
        <v>1749</v>
      </c>
      <c r="H1453" s="57" t="s">
        <v>1219</v>
      </c>
      <c r="I1453" s="199" t="s">
        <v>53</v>
      </c>
      <c r="J1453" s="46"/>
    </row>
    <row r="1454" spans="1:10" ht="33" customHeight="1" x14ac:dyDescent="0.2">
      <c r="A1454" s="228">
        <f t="shared" si="44"/>
        <v>1403</v>
      </c>
      <c r="B1454" s="54" t="s">
        <v>2694</v>
      </c>
      <c r="C1454" s="54" t="s">
        <v>2672</v>
      </c>
      <c r="D1454" s="224">
        <v>2015.05</v>
      </c>
      <c r="E1454" s="55" t="s">
        <v>269</v>
      </c>
      <c r="F1454" s="56">
        <v>1118</v>
      </c>
      <c r="G1454" s="56">
        <v>2086</v>
      </c>
      <c r="H1454" s="57" t="s">
        <v>2695</v>
      </c>
      <c r="I1454" s="199" t="s">
        <v>2696</v>
      </c>
      <c r="J1454" s="45"/>
    </row>
    <row r="1455" spans="1:10" ht="33" customHeight="1" x14ac:dyDescent="0.2">
      <c r="A1455" s="228">
        <f t="shared" si="44"/>
        <v>1404</v>
      </c>
      <c r="B1455" s="54" t="s">
        <v>2697</v>
      </c>
      <c r="C1455" s="54" t="s">
        <v>2698</v>
      </c>
      <c r="D1455" s="224">
        <v>2015.08</v>
      </c>
      <c r="E1455" s="55" t="s">
        <v>288</v>
      </c>
      <c r="F1455" s="56">
        <v>1186</v>
      </c>
      <c r="G1455" s="56">
        <v>2572</v>
      </c>
      <c r="H1455" s="57" t="s">
        <v>2699</v>
      </c>
      <c r="I1455" s="199" t="s">
        <v>53</v>
      </c>
      <c r="J1455" s="46"/>
    </row>
    <row r="1456" spans="1:10" ht="33" customHeight="1" x14ac:dyDescent="0.2">
      <c r="A1456" s="228">
        <f t="shared" si="44"/>
        <v>1405</v>
      </c>
      <c r="B1456" s="54" t="s">
        <v>2700</v>
      </c>
      <c r="C1456" s="54" t="s">
        <v>2680</v>
      </c>
      <c r="D1456" s="224">
        <v>2016.07</v>
      </c>
      <c r="E1456" s="55" t="s">
        <v>213</v>
      </c>
      <c r="F1456" s="56">
        <v>973</v>
      </c>
      <c r="G1456" s="56">
        <v>2083</v>
      </c>
      <c r="H1456" s="57" t="s">
        <v>4</v>
      </c>
      <c r="I1456" s="199" t="s">
        <v>53</v>
      </c>
      <c r="J1456" s="215"/>
    </row>
    <row r="1457" spans="1:10" ht="33" customHeight="1" x14ac:dyDescent="0.2">
      <c r="A1457" s="228">
        <f t="shared" si="44"/>
        <v>1406</v>
      </c>
      <c r="B1457" s="54" t="s">
        <v>2701</v>
      </c>
      <c r="C1457" s="54" t="s">
        <v>2702</v>
      </c>
      <c r="D1457" s="224">
        <v>2016.08</v>
      </c>
      <c r="E1457" s="55" t="s">
        <v>151</v>
      </c>
      <c r="F1457" s="56">
        <v>494</v>
      </c>
      <c r="G1457" s="56">
        <v>995</v>
      </c>
      <c r="H1457" s="57" t="s">
        <v>4</v>
      </c>
      <c r="I1457" s="199" t="s">
        <v>53</v>
      </c>
      <c r="J1457" s="335"/>
    </row>
    <row r="1458" spans="1:10" ht="33" customHeight="1" x14ac:dyDescent="0.2">
      <c r="A1458" s="228">
        <f t="shared" si="44"/>
        <v>1407</v>
      </c>
      <c r="B1458" s="54" t="s">
        <v>2703</v>
      </c>
      <c r="C1458" s="54" t="s">
        <v>2698</v>
      </c>
      <c r="D1458" s="224">
        <v>2016.08</v>
      </c>
      <c r="E1458" s="55" t="s">
        <v>129</v>
      </c>
      <c r="F1458" s="56">
        <v>2038</v>
      </c>
      <c r="G1458" s="56">
        <v>4193</v>
      </c>
      <c r="H1458" s="57" t="s">
        <v>4</v>
      </c>
      <c r="I1458" s="199" t="s">
        <v>53</v>
      </c>
      <c r="J1458" s="336"/>
    </row>
    <row r="1459" spans="1:10" ht="33" customHeight="1" x14ac:dyDescent="0.2">
      <c r="A1459" s="228">
        <f t="shared" si="44"/>
        <v>1408</v>
      </c>
      <c r="B1459" s="54" t="s">
        <v>2704</v>
      </c>
      <c r="C1459" s="54" t="s">
        <v>2667</v>
      </c>
      <c r="D1459" s="224" t="s">
        <v>981</v>
      </c>
      <c r="E1459" s="55" t="s">
        <v>191</v>
      </c>
      <c r="F1459" s="56">
        <v>1531</v>
      </c>
      <c r="G1459" s="56">
        <v>2965</v>
      </c>
      <c r="H1459" s="57" t="s">
        <v>4</v>
      </c>
      <c r="I1459" s="199" t="s">
        <v>53</v>
      </c>
      <c r="J1459" s="215"/>
    </row>
    <row r="1460" spans="1:10" ht="33" customHeight="1" x14ac:dyDescent="0.2">
      <c r="A1460" s="228">
        <f t="shared" si="44"/>
        <v>1409</v>
      </c>
      <c r="B1460" s="54" t="s">
        <v>2705</v>
      </c>
      <c r="C1460" s="54" t="s">
        <v>2698</v>
      </c>
      <c r="D1460" s="224">
        <v>2016.11</v>
      </c>
      <c r="E1460" s="55" t="s">
        <v>201</v>
      </c>
      <c r="F1460" s="67">
        <v>2379</v>
      </c>
      <c r="G1460" s="68">
        <v>4838</v>
      </c>
      <c r="H1460" s="69" t="s">
        <v>1151</v>
      </c>
      <c r="I1460" s="69" t="s">
        <v>53</v>
      </c>
      <c r="J1460" s="215"/>
    </row>
    <row r="1461" spans="1:10" ht="33" customHeight="1" x14ac:dyDescent="0.2">
      <c r="A1461" s="228">
        <f t="shared" si="44"/>
        <v>1410</v>
      </c>
      <c r="B1461" s="54" t="s">
        <v>2706</v>
      </c>
      <c r="C1461" s="54" t="s">
        <v>2707</v>
      </c>
      <c r="D1461" s="224">
        <v>2016.11</v>
      </c>
      <c r="E1461" s="55" t="s">
        <v>190</v>
      </c>
      <c r="F1461" s="67">
        <v>512</v>
      </c>
      <c r="G1461" s="68">
        <v>1344</v>
      </c>
      <c r="H1461" s="57" t="s">
        <v>4</v>
      </c>
      <c r="I1461" s="69" t="s">
        <v>53</v>
      </c>
      <c r="J1461" s="215"/>
    </row>
    <row r="1462" spans="1:10" ht="33" customHeight="1" x14ac:dyDescent="0.2">
      <c r="A1462" s="228">
        <f t="shared" si="44"/>
        <v>1411</v>
      </c>
      <c r="B1462" s="54" t="s">
        <v>2708</v>
      </c>
      <c r="C1462" s="54" t="s">
        <v>2709</v>
      </c>
      <c r="D1462" s="224">
        <v>2016.12</v>
      </c>
      <c r="E1462" s="55" t="s">
        <v>140</v>
      </c>
      <c r="F1462" s="67">
        <v>544</v>
      </c>
      <c r="G1462" s="68">
        <v>1137</v>
      </c>
      <c r="H1462" s="57" t="s">
        <v>42</v>
      </c>
      <c r="I1462" s="69" t="s">
        <v>53</v>
      </c>
      <c r="J1462" s="215"/>
    </row>
    <row r="1463" spans="1:10" ht="33" customHeight="1" x14ac:dyDescent="0.2">
      <c r="A1463" s="228">
        <f t="shared" si="44"/>
        <v>1412</v>
      </c>
      <c r="B1463" s="54" t="s">
        <v>2710</v>
      </c>
      <c r="C1463" s="54" t="s">
        <v>2702</v>
      </c>
      <c r="D1463" s="224">
        <v>2017.03</v>
      </c>
      <c r="E1463" s="55" t="s">
        <v>112</v>
      </c>
      <c r="F1463" s="67">
        <v>1301</v>
      </c>
      <c r="G1463" s="56">
        <v>2116</v>
      </c>
      <c r="H1463" s="69" t="s">
        <v>2711</v>
      </c>
      <c r="I1463" s="69" t="s">
        <v>53</v>
      </c>
      <c r="J1463" s="215"/>
    </row>
    <row r="1464" spans="1:10" ht="33" customHeight="1" x14ac:dyDescent="0.2">
      <c r="A1464" s="228">
        <f t="shared" si="44"/>
        <v>1413</v>
      </c>
      <c r="B1464" s="54" t="s">
        <v>2712</v>
      </c>
      <c r="C1464" s="54" t="s">
        <v>2713</v>
      </c>
      <c r="D1464" s="224">
        <v>2017.05</v>
      </c>
      <c r="E1464" s="55" t="s">
        <v>129</v>
      </c>
      <c r="F1464" s="56">
        <v>1487</v>
      </c>
      <c r="G1464" s="56">
        <v>3132</v>
      </c>
      <c r="H1464" s="57" t="s">
        <v>4</v>
      </c>
      <c r="I1464" s="69" t="s">
        <v>53</v>
      </c>
      <c r="J1464" s="215"/>
    </row>
    <row r="1465" spans="1:10" ht="33" customHeight="1" x14ac:dyDescent="0.2">
      <c r="A1465" s="228">
        <f t="shared" si="44"/>
        <v>1414</v>
      </c>
      <c r="B1465" s="54" t="s">
        <v>2714</v>
      </c>
      <c r="C1465" s="54" t="s">
        <v>2715</v>
      </c>
      <c r="D1465" s="224">
        <v>2017.05</v>
      </c>
      <c r="E1465" s="55" t="s">
        <v>121</v>
      </c>
      <c r="F1465" s="56">
        <v>1309</v>
      </c>
      <c r="G1465" s="56">
        <v>2924</v>
      </c>
      <c r="H1465" s="57" t="s">
        <v>4</v>
      </c>
      <c r="I1465" s="69" t="s">
        <v>53</v>
      </c>
      <c r="J1465" s="215"/>
    </row>
    <row r="1466" spans="1:10" ht="33" customHeight="1" x14ac:dyDescent="0.2">
      <c r="A1466" s="228">
        <f t="shared" si="44"/>
        <v>1415</v>
      </c>
      <c r="B1466" s="78" t="s">
        <v>2716</v>
      </c>
      <c r="C1466" s="54" t="s">
        <v>2698</v>
      </c>
      <c r="D1466" s="224">
        <v>2017.11</v>
      </c>
      <c r="E1466" s="55" t="s">
        <v>514</v>
      </c>
      <c r="F1466" s="56">
        <v>601</v>
      </c>
      <c r="G1466" s="56">
        <v>1035</v>
      </c>
      <c r="H1466" s="57" t="s">
        <v>4</v>
      </c>
      <c r="I1466" s="199" t="s">
        <v>53</v>
      </c>
      <c r="J1466" s="215"/>
    </row>
    <row r="1467" spans="1:10" ht="33" customHeight="1" x14ac:dyDescent="0.2">
      <c r="A1467" s="228">
        <f t="shared" si="44"/>
        <v>1416</v>
      </c>
      <c r="B1467" s="78" t="s">
        <v>2717</v>
      </c>
      <c r="C1467" s="54" t="s">
        <v>2718</v>
      </c>
      <c r="D1467" s="224">
        <v>2018.02</v>
      </c>
      <c r="E1467" s="55" t="s">
        <v>126</v>
      </c>
      <c r="F1467" s="56">
        <v>878</v>
      </c>
      <c r="G1467" s="56">
        <v>1960</v>
      </c>
      <c r="H1467" s="57" t="s">
        <v>4</v>
      </c>
      <c r="I1467" s="199" t="s">
        <v>2719</v>
      </c>
      <c r="J1467" s="214"/>
    </row>
    <row r="1468" spans="1:10" ht="33" customHeight="1" x14ac:dyDescent="0.2">
      <c r="A1468" s="228">
        <f>ROW()-51</f>
        <v>1417</v>
      </c>
      <c r="B1468" s="47" t="s">
        <v>2720</v>
      </c>
      <c r="C1468" s="47" t="s">
        <v>808</v>
      </c>
      <c r="D1468" s="223">
        <v>2020.09</v>
      </c>
      <c r="E1468" s="48" t="s">
        <v>809</v>
      </c>
      <c r="F1468" s="49">
        <v>6656</v>
      </c>
      <c r="G1468" s="49">
        <v>14917</v>
      </c>
      <c r="H1468" s="98" t="s">
        <v>54</v>
      </c>
      <c r="I1468" s="156" t="s">
        <v>677</v>
      </c>
      <c r="J1468" s="214"/>
    </row>
    <row r="1469" spans="1:10" ht="32.4" x14ac:dyDescent="0.2">
      <c r="A1469" s="228">
        <f t="shared" si="44"/>
        <v>1418</v>
      </c>
      <c r="B1469" s="47" t="s">
        <v>827</v>
      </c>
      <c r="C1469" s="47" t="s">
        <v>808</v>
      </c>
      <c r="D1469" s="223" t="s">
        <v>822</v>
      </c>
      <c r="E1469" s="48" t="s">
        <v>551</v>
      </c>
      <c r="F1469" s="49">
        <v>5095</v>
      </c>
      <c r="G1469" s="49">
        <v>10446</v>
      </c>
      <c r="H1469" s="50" t="s">
        <v>43</v>
      </c>
      <c r="I1469" s="156" t="s">
        <v>53</v>
      </c>
    </row>
    <row r="1470" spans="1:10" ht="32.4" x14ac:dyDescent="0.2">
      <c r="A1470" s="347">
        <f t="shared" si="44"/>
        <v>1419</v>
      </c>
      <c r="B1470" s="47" t="s">
        <v>2742</v>
      </c>
      <c r="C1470" s="47" t="s">
        <v>808</v>
      </c>
      <c r="D1470" s="223">
        <v>2020.12</v>
      </c>
      <c r="E1470" s="48" t="s">
        <v>2737</v>
      </c>
      <c r="F1470" s="49">
        <v>3075</v>
      </c>
      <c r="G1470" s="49">
        <v>7422</v>
      </c>
      <c r="H1470" s="50" t="s">
        <v>54</v>
      </c>
      <c r="I1470" s="156" t="s">
        <v>53</v>
      </c>
      <c r="J1470" s="27" t="s">
        <v>803</v>
      </c>
    </row>
    <row r="1471" spans="1:10" ht="32.4" x14ac:dyDescent="0.2">
      <c r="A1471" s="357" t="s">
        <v>820</v>
      </c>
      <c r="B1471" s="358"/>
      <c r="C1471" s="358"/>
      <c r="D1471" s="358"/>
      <c r="E1471" s="358"/>
      <c r="F1471" s="358"/>
      <c r="G1471" s="358"/>
      <c r="H1471" s="358"/>
      <c r="I1471" s="358"/>
      <c r="J1471" s="359"/>
    </row>
    <row r="1472" spans="1:10" ht="33" thickBot="1" x14ac:dyDescent="0.25">
      <c r="A1472" s="346">
        <f>ROW()-52</f>
        <v>1420</v>
      </c>
      <c r="B1472" s="337" t="s">
        <v>2740</v>
      </c>
      <c r="C1472" s="337" t="s">
        <v>2739</v>
      </c>
      <c r="D1472" s="338">
        <v>2020.12</v>
      </c>
      <c r="E1472" s="339" t="s">
        <v>661</v>
      </c>
      <c r="F1472" s="340">
        <v>1165</v>
      </c>
      <c r="G1472" s="340">
        <v>3507</v>
      </c>
      <c r="H1472" s="341" t="s">
        <v>43</v>
      </c>
      <c r="I1472" s="342" t="s">
        <v>53</v>
      </c>
      <c r="J1472" s="356"/>
    </row>
    <row r="1473" spans="1:10" ht="32.4" x14ac:dyDescent="0.2">
      <c r="A1473" s="348"/>
      <c r="B1473" s="349"/>
      <c r="C1473" s="349"/>
      <c r="D1473" s="350"/>
      <c r="E1473" s="351"/>
      <c r="F1473" s="352"/>
      <c r="G1473" s="352"/>
      <c r="H1473" s="353"/>
      <c r="I1473" s="354"/>
      <c r="J1473" s="355"/>
    </row>
    <row r="1474" spans="1:10" ht="32.4" x14ac:dyDescent="0.2"/>
    <row r="1475" spans="1:10" ht="32.4" x14ac:dyDescent="0.2"/>
    <row r="1476" spans="1:10" ht="32.4" x14ac:dyDescent="0.2"/>
    <row r="1477" spans="1:10" ht="32.4" x14ac:dyDescent="0.2"/>
    <row r="1478" spans="1:10" ht="32.4" x14ac:dyDescent="0.2"/>
  </sheetData>
  <mergeCells count="57">
    <mergeCell ref="A1382:J1382"/>
    <mergeCell ref="A1437:J1437"/>
    <mergeCell ref="A1238:J1238"/>
    <mergeCell ref="A1243:J1243"/>
    <mergeCell ref="A1279:J1279"/>
    <mergeCell ref="A1354:J1354"/>
    <mergeCell ref="A1376:J1376"/>
    <mergeCell ref="A1379:J1379"/>
    <mergeCell ref="A1235:J1235"/>
    <mergeCell ref="A681:J681"/>
    <mergeCell ref="A684:J684"/>
    <mergeCell ref="A867:J867"/>
    <mergeCell ref="A872:J872"/>
    <mergeCell ref="A1043:J1043"/>
    <mergeCell ref="A1064:J1064"/>
    <mergeCell ref="A1071:J1071"/>
    <mergeCell ref="A1088:J1088"/>
    <mergeCell ref="A1223:J1223"/>
    <mergeCell ref="A1230:J1230"/>
    <mergeCell ref="A1233:J1233"/>
    <mergeCell ref="A223:J223"/>
    <mergeCell ref="A230:J230"/>
    <mergeCell ref="A233:J233"/>
    <mergeCell ref="A235:J235"/>
    <mergeCell ref="A677:J677"/>
    <mergeCell ref="A445:J445"/>
    <mergeCell ref="A448:J448"/>
    <mergeCell ref="A458:J458"/>
    <mergeCell ref="A579:J579"/>
    <mergeCell ref="A583:J583"/>
    <mergeCell ref="A585:J585"/>
    <mergeCell ref="A590:J590"/>
    <mergeCell ref="A593:J593"/>
    <mergeCell ref="A613:J613"/>
    <mergeCell ref="A615:J615"/>
    <mergeCell ref="A662:J662"/>
    <mergeCell ref="A151:J151"/>
    <mergeCell ref="A157:J157"/>
    <mergeCell ref="A173:J173"/>
    <mergeCell ref="A192:J192"/>
    <mergeCell ref="A201:J201"/>
    <mergeCell ref="A1471:J1471"/>
    <mergeCell ref="A41:J41"/>
    <mergeCell ref="A2:E2"/>
    <mergeCell ref="A3:A4"/>
    <mergeCell ref="B3:B4"/>
    <mergeCell ref="C3:C4"/>
    <mergeCell ref="D3:D4"/>
    <mergeCell ref="E3:E4"/>
    <mergeCell ref="H3:H4"/>
    <mergeCell ref="I3:I4"/>
    <mergeCell ref="J3:J4"/>
    <mergeCell ref="A5:J5"/>
    <mergeCell ref="A24:J24"/>
    <mergeCell ref="A438:J438"/>
    <mergeCell ref="A44:J44"/>
    <mergeCell ref="A140:J140"/>
  </mergeCells>
  <phoneticPr fontId="2"/>
  <dataValidations count="4">
    <dataValidation type="list" allowBlank="1" showInputMessage="1" showErrorMessage="1" sqref="C1438:C1441 WVK984495:WVK985605 WLO984495:WLO985605 WBS984495:WBS985605 VRW984495:VRW985605 VIA984495:VIA985605 UYE984495:UYE985605 UOI984495:UOI985605 UEM984495:UEM985605 TUQ984495:TUQ985605 TKU984495:TKU985605 TAY984495:TAY985605 SRC984495:SRC985605 SHG984495:SHG985605 RXK984495:RXK985605 RNO984495:RNO985605 RDS984495:RDS985605 QTW984495:QTW985605 QKA984495:QKA985605 QAE984495:QAE985605 PQI984495:PQI985605 PGM984495:PGM985605 OWQ984495:OWQ985605 OMU984495:OMU985605 OCY984495:OCY985605 NTC984495:NTC985605 NJG984495:NJG985605 MZK984495:MZK985605 MPO984495:MPO985605 MFS984495:MFS985605 LVW984495:LVW985605 LMA984495:LMA985605 LCE984495:LCE985605 KSI984495:KSI985605 KIM984495:KIM985605 JYQ984495:JYQ985605 JOU984495:JOU985605 JEY984495:JEY985605 IVC984495:IVC985605 ILG984495:ILG985605 IBK984495:IBK985605 HRO984495:HRO985605 HHS984495:HHS985605 GXW984495:GXW985605 GOA984495:GOA985605 GEE984495:GEE985605 FUI984495:FUI985605 FKM984495:FKM985605 FAQ984495:FAQ985605 EQU984495:EQU985605 EGY984495:EGY985605 DXC984495:DXC985605 DNG984495:DNG985605 DDK984495:DDK985605 CTO984495:CTO985605 CJS984495:CJS985605 BZW984495:BZW985605 BQA984495:BQA985605 BGE984495:BGE985605 AWI984495:AWI985605 AMM984495:AMM985605 ACQ984495:ACQ985605 SU984495:SU985605 IY984495:IY985605 C984495:C985605 WVK918959:WVK920069 WLO918959:WLO920069 WBS918959:WBS920069 VRW918959:VRW920069 VIA918959:VIA920069 UYE918959:UYE920069 UOI918959:UOI920069 UEM918959:UEM920069 TUQ918959:TUQ920069 TKU918959:TKU920069 TAY918959:TAY920069 SRC918959:SRC920069 SHG918959:SHG920069 RXK918959:RXK920069 RNO918959:RNO920069 RDS918959:RDS920069 QTW918959:QTW920069 QKA918959:QKA920069 QAE918959:QAE920069 PQI918959:PQI920069 PGM918959:PGM920069 OWQ918959:OWQ920069 OMU918959:OMU920069 OCY918959:OCY920069 NTC918959:NTC920069 NJG918959:NJG920069 MZK918959:MZK920069 MPO918959:MPO920069 MFS918959:MFS920069 LVW918959:LVW920069 LMA918959:LMA920069 LCE918959:LCE920069 KSI918959:KSI920069 KIM918959:KIM920069 JYQ918959:JYQ920069 JOU918959:JOU920069 JEY918959:JEY920069 IVC918959:IVC920069 ILG918959:ILG920069 IBK918959:IBK920069 HRO918959:HRO920069 HHS918959:HHS920069 GXW918959:GXW920069 GOA918959:GOA920069 GEE918959:GEE920069 FUI918959:FUI920069 FKM918959:FKM920069 FAQ918959:FAQ920069 EQU918959:EQU920069 EGY918959:EGY920069 DXC918959:DXC920069 DNG918959:DNG920069 DDK918959:DDK920069 CTO918959:CTO920069 CJS918959:CJS920069 BZW918959:BZW920069 BQA918959:BQA920069 BGE918959:BGE920069 AWI918959:AWI920069 AMM918959:AMM920069 ACQ918959:ACQ920069 SU918959:SU920069 IY918959:IY920069 C918959:C920069 WVK853423:WVK854533 WLO853423:WLO854533 WBS853423:WBS854533 VRW853423:VRW854533 VIA853423:VIA854533 UYE853423:UYE854533 UOI853423:UOI854533 UEM853423:UEM854533 TUQ853423:TUQ854533 TKU853423:TKU854533 TAY853423:TAY854533 SRC853423:SRC854533 SHG853423:SHG854533 RXK853423:RXK854533 RNO853423:RNO854533 RDS853423:RDS854533 QTW853423:QTW854533 QKA853423:QKA854533 QAE853423:QAE854533 PQI853423:PQI854533 PGM853423:PGM854533 OWQ853423:OWQ854533 OMU853423:OMU854533 OCY853423:OCY854533 NTC853423:NTC854533 NJG853423:NJG854533 MZK853423:MZK854533 MPO853423:MPO854533 MFS853423:MFS854533 LVW853423:LVW854533 LMA853423:LMA854533 LCE853423:LCE854533 KSI853423:KSI854533 KIM853423:KIM854533 JYQ853423:JYQ854533 JOU853423:JOU854533 JEY853423:JEY854533 IVC853423:IVC854533 ILG853423:ILG854533 IBK853423:IBK854533 HRO853423:HRO854533 HHS853423:HHS854533 GXW853423:GXW854533 GOA853423:GOA854533 GEE853423:GEE854533 FUI853423:FUI854533 FKM853423:FKM854533 FAQ853423:FAQ854533 EQU853423:EQU854533 EGY853423:EGY854533 DXC853423:DXC854533 DNG853423:DNG854533 DDK853423:DDK854533 CTO853423:CTO854533 CJS853423:CJS854533 BZW853423:BZW854533 BQA853423:BQA854533 BGE853423:BGE854533 AWI853423:AWI854533 AMM853423:AMM854533 ACQ853423:ACQ854533 SU853423:SU854533 IY853423:IY854533 C853423:C854533 WVK787887:WVK788997 WLO787887:WLO788997 WBS787887:WBS788997 VRW787887:VRW788997 VIA787887:VIA788997 UYE787887:UYE788997 UOI787887:UOI788997 UEM787887:UEM788997 TUQ787887:TUQ788997 TKU787887:TKU788997 TAY787887:TAY788997 SRC787887:SRC788997 SHG787887:SHG788997 RXK787887:RXK788997 RNO787887:RNO788997 RDS787887:RDS788997 QTW787887:QTW788997 QKA787887:QKA788997 QAE787887:QAE788997 PQI787887:PQI788997 PGM787887:PGM788997 OWQ787887:OWQ788997 OMU787887:OMU788997 OCY787887:OCY788997 NTC787887:NTC788997 NJG787887:NJG788997 MZK787887:MZK788997 MPO787887:MPO788997 MFS787887:MFS788997 LVW787887:LVW788997 LMA787887:LMA788997 LCE787887:LCE788997 KSI787887:KSI788997 KIM787887:KIM788997 JYQ787887:JYQ788997 JOU787887:JOU788997 JEY787887:JEY788997 IVC787887:IVC788997 ILG787887:ILG788997 IBK787887:IBK788997 HRO787887:HRO788997 HHS787887:HHS788997 GXW787887:GXW788997 GOA787887:GOA788997 GEE787887:GEE788997 FUI787887:FUI788997 FKM787887:FKM788997 FAQ787887:FAQ788997 EQU787887:EQU788997 EGY787887:EGY788997 DXC787887:DXC788997 DNG787887:DNG788997 DDK787887:DDK788997 CTO787887:CTO788997 CJS787887:CJS788997 BZW787887:BZW788997 BQA787887:BQA788997 BGE787887:BGE788997 AWI787887:AWI788997 AMM787887:AMM788997 ACQ787887:ACQ788997 SU787887:SU788997 IY787887:IY788997 C787887:C788997 WVK722351:WVK723461 WLO722351:WLO723461 WBS722351:WBS723461 VRW722351:VRW723461 VIA722351:VIA723461 UYE722351:UYE723461 UOI722351:UOI723461 UEM722351:UEM723461 TUQ722351:TUQ723461 TKU722351:TKU723461 TAY722351:TAY723461 SRC722351:SRC723461 SHG722351:SHG723461 RXK722351:RXK723461 RNO722351:RNO723461 RDS722351:RDS723461 QTW722351:QTW723461 QKA722351:QKA723461 QAE722351:QAE723461 PQI722351:PQI723461 PGM722351:PGM723461 OWQ722351:OWQ723461 OMU722351:OMU723461 OCY722351:OCY723461 NTC722351:NTC723461 NJG722351:NJG723461 MZK722351:MZK723461 MPO722351:MPO723461 MFS722351:MFS723461 LVW722351:LVW723461 LMA722351:LMA723461 LCE722351:LCE723461 KSI722351:KSI723461 KIM722351:KIM723461 JYQ722351:JYQ723461 JOU722351:JOU723461 JEY722351:JEY723461 IVC722351:IVC723461 ILG722351:ILG723461 IBK722351:IBK723461 HRO722351:HRO723461 HHS722351:HHS723461 GXW722351:GXW723461 GOA722351:GOA723461 GEE722351:GEE723461 FUI722351:FUI723461 FKM722351:FKM723461 FAQ722351:FAQ723461 EQU722351:EQU723461 EGY722351:EGY723461 DXC722351:DXC723461 DNG722351:DNG723461 DDK722351:DDK723461 CTO722351:CTO723461 CJS722351:CJS723461 BZW722351:BZW723461 BQA722351:BQA723461 BGE722351:BGE723461 AWI722351:AWI723461 AMM722351:AMM723461 ACQ722351:ACQ723461 SU722351:SU723461 IY722351:IY723461 C722351:C723461 WVK656815:WVK657925 WLO656815:WLO657925 WBS656815:WBS657925 VRW656815:VRW657925 VIA656815:VIA657925 UYE656815:UYE657925 UOI656815:UOI657925 UEM656815:UEM657925 TUQ656815:TUQ657925 TKU656815:TKU657925 TAY656815:TAY657925 SRC656815:SRC657925 SHG656815:SHG657925 RXK656815:RXK657925 RNO656815:RNO657925 RDS656815:RDS657925 QTW656815:QTW657925 QKA656815:QKA657925 QAE656815:QAE657925 PQI656815:PQI657925 PGM656815:PGM657925 OWQ656815:OWQ657925 OMU656815:OMU657925 OCY656815:OCY657925 NTC656815:NTC657925 NJG656815:NJG657925 MZK656815:MZK657925 MPO656815:MPO657925 MFS656815:MFS657925 LVW656815:LVW657925 LMA656815:LMA657925 LCE656815:LCE657925 KSI656815:KSI657925 KIM656815:KIM657925 JYQ656815:JYQ657925 JOU656815:JOU657925 JEY656815:JEY657925 IVC656815:IVC657925 ILG656815:ILG657925 IBK656815:IBK657925 HRO656815:HRO657925 HHS656815:HHS657925 GXW656815:GXW657925 GOA656815:GOA657925 GEE656815:GEE657925 FUI656815:FUI657925 FKM656815:FKM657925 FAQ656815:FAQ657925 EQU656815:EQU657925 EGY656815:EGY657925 DXC656815:DXC657925 DNG656815:DNG657925 DDK656815:DDK657925 CTO656815:CTO657925 CJS656815:CJS657925 BZW656815:BZW657925 BQA656815:BQA657925 BGE656815:BGE657925 AWI656815:AWI657925 AMM656815:AMM657925 ACQ656815:ACQ657925 SU656815:SU657925 IY656815:IY657925 C656815:C657925 WVK591279:WVK592389 WLO591279:WLO592389 WBS591279:WBS592389 VRW591279:VRW592389 VIA591279:VIA592389 UYE591279:UYE592389 UOI591279:UOI592389 UEM591279:UEM592389 TUQ591279:TUQ592389 TKU591279:TKU592389 TAY591279:TAY592389 SRC591279:SRC592389 SHG591279:SHG592389 RXK591279:RXK592389 RNO591279:RNO592389 RDS591279:RDS592389 QTW591279:QTW592389 QKA591279:QKA592389 QAE591279:QAE592389 PQI591279:PQI592389 PGM591279:PGM592389 OWQ591279:OWQ592389 OMU591279:OMU592389 OCY591279:OCY592389 NTC591279:NTC592389 NJG591279:NJG592389 MZK591279:MZK592389 MPO591279:MPO592389 MFS591279:MFS592389 LVW591279:LVW592389 LMA591279:LMA592389 LCE591279:LCE592389 KSI591279:KSI592389 KIM591279:KIM592389 JYQ591279:JYQ592389 JOU591279:JOU592389 JEY591279:JEY592389 IVC591279:IVC592389 ILG591279:ILG592389 IBK591279:IBK592389 HRO591279:HRO592389 HHS591279:HHS592389 GXW591279:GXW592389 GOA591279:GOA592389 GEE591279:GEE592389 FUI591279:FUI592389 FKM591279:FKM592389 FAQ591279:FAQ592389 EQU591279:EQU592389 EGY591279:EGY592389 DXC591279:DXC592389 DNG591279:DNG592389 DDK591279:DDK592389 CTO591279:CTO592389 CJS591279:CJS592389 BZW591279:BZW592389 BQA591279:BQA592389 BGE591279:BGE592389 AWI591279:AWI592389 AMM591279:AMM592389 ACQ591279:ACQ592389 SU591279:SU592389 IY591279:IY592389 C591279:C592389 WVK525743:WVK526853 WLO525743:WLO526853 WBS525743:WBS526853 VRW525743:VRW526853 VIA525743:VIA526853 UYE525743:UYE526853 UOI525743:UOI526853 UEM525743:UEM526853 TUQ525743:TUQ526853 TKU525743:TKU526853 TAY525743:TAY526853 SRC525743:SRC526853 SHG525743:SHG526853 RXK525743:RXK526853 RNO525743:RNO526853 RDS525743:RDS526853 QTW525743:QTW526853 QKA525743:QKA526853 QAE525743:QAE526853 PQI525743:PQI526853 PGM525743:PGM526853 OWQ525743:OWQ526853 OMU525743:OMU526853 OCY525743:OCY526853 NTC525743:NTC526853 NJG525743:NJG526853 MZK525743:MZK526853 MPO525743:MPO526853 MFS525743:MFS526853 LVW525743:LVW526853 LMA525743:LMA526853 LCE525743:LCE526853 KSI525743:KSI526853 KIM525743:KIM526853 JYQ525743:JYQ526853 JOU525743:JOU526853 JEY525743:JEY526853 IVC525743:IVC526853 ILG525743:ILG526853 IBK525743:IBK526853 HRO525743:HRO526853 HHS525743:HHS526853 GXW525743:GXW526853 GOA525743:GOA526853 GEE525743:GEE526853 FUI525743:FUI526853 FKM525743:FKM526853 FAQ525743:FAQ526853 EQU525743:EQU526853 EGY525743:EGY526853 DXC525743:DXC526853 DNG525743:DNG526853 DDK525743:DDK526853 CTO525743:CTO526853 CJS525743:CJS526853 BZW525743:BZW526853 BQA525743:BQA526853 BGE525743:BGE526853 AWI525743:AWI526853 AMM525743:AMM526853 ACQ525743:ACQ526853 SU525743:SU526853 IY525743:IY526853 C525743:C526853 WVK460207:WVK461317 WLO460207:WLO461317 WBS460207:WBS461317 VRW460207:VRW461317 VIA460207:VIA461317 UYE460207:UYE461317 UOI460207:UOI461317 UEM460207:UEM461317 TUQ460207:TUQ461317 TKU460207:TKU461317 TAY460207:TAY461317 SRC460207:SRC461317 SHG460207:SHG461317 RXK460207:RXK461317 RNO460207:RNO461317 RDS460207:RDS461317 QTW460207:QTW461317 QKA460207:QKA461317 QAE460207:QAE461317 PQI460207:PQI461317 PGM460207:PGM461317 OWQ460207:OWQ461317 OMU460207:OMU461317 OCY460207:OCY461317 NTC460207:NTC461317 NJG460207:NJG461317 MZK460207:MZK461317 MPO460207:MPO461317 MFS460207:MFS461317 LVW460207:LVW461317 LMA460207:LMA461317 LCE460207:LCE461317 KSI460207:KSI461317 KIM460207:KIM461317 JYQ460207:JYQ461317 JOU460207:JOU461317 JEY460207:JEY461317 IVC460207:IVC461317 ILG460207:ILG461317 IBK460207:IBK461317 HRO460207:HRO461317 HHS460207:HHS461317 GXW460207:GXW461317 GOA460207:GOA461317 GEE460207:GEE461317 FUI460207:FUI461317 FKM460207:FKM461317 FAQ460207:FAQ461317 EQU460207:EQU461317 EGY460207:EGY461317 DXC460207:DXC461317 DNG460207:DNG461317 DDK460207:DDK461317 CTO460207:CTO461317 CJS460207:CJS461317 BZW460207:BZW461317 BQA460207:BQA461317 BGE460207:BGE461317 AWI460207:AWI461317 AMM460207:AMM461317 ACQ460207:ACQ461317 SU460207:SU461317 IY460207:IY461317 C460207:C461317 WVK394671:WVK395781 WLO394671:WLO395781 WBS394671:WBS395781 VRW394671:VRW395781 VIA394671:VIA395781 UYE394671:UYE395781 UOI394671:UOI395781 UEM394671:UEM395781 TUQ394671:TUQ395781 TKU394671:TKU395781 TAY394671:TAY395781 SRC394671:SRC395781 SHG394671:SHG395781 RXK394671:RXK395781 RNO394671:RNO395781 RDS394671:RDS395781 QTW394671:QTW395781 QKA394671:QKA395781 QAE394671:QAE395781 PQI394671:PQI395781 PGM394671:PGM395781 OWQ394671:OWQ395781 OMU394671:OMU395781 OCY394671:OCY395781 NTC394671:NTC395781 NJG394671:NJG395781 MZK394671:MZK395781 MPO394671:MPO395781 MFS394671:MFS395781 LVW394671:LVW395781 LMA394671:LMA395781 LCE394671:LCE395781 KSI394671:KSI395781 KIM394671:KIM395781 JYQ394671:JYQ395781 JOU394671:JOU395781 JEY394671:JEY395781 IVC394671:IVC395781 ILG394671:ILG395781 IBK394671:IBK395781 HRO394671:HRO395781 HHS394671:HHS395781 GXW394671:GXW395781 GOA394671:GOA395781 GEE394671:GEE395781 FUI394671:FUI395781 FKM394671:FKM395781 FAQ394671:FAQ395781 EQU394671:EQU395781 EGY394671:EGY395781 DXC394671:DXC395781 DNG394671:DNG395781 DDK394671:DDK395781 CTO394671:CTO395781 CJS394671:CJS395781 BZW394671:BZW395781 BQA394671:BQA395781 BGE394671:BGE395781 AWI394671:AWI395781 AMM394671:AMM395781 ACQ394671:ACQ395781 SU394671:SU395781 IY394671:IY395781 C394671:C395781 WVK329135:WVK330245 WLO329135:WLO330245 WBS329135:WBS330245 VRW329135:VRW330245 VIA329135:VIA330245 UYE329135:UYE330245 UOI329135:UOI330245 UEM329135:UEM330245 TUQ329135:TUQ330245 TKU329135:TKU330245 TAY329135:TAY330245 SRC329135:SRC330245 SHG329135:SHG330245 RXK329135:RXK330245 RNO329135:RNO330245 RDS329135:RDS330245 QTW329135:QTW330245 QKA329135:QKA330245 QAE329135:QAE330245 PQI329135:PQI330245 PGM329135:PGM330245 OWQ329135:OWQ330245 OMU329135:OMU330245 OCY329135:OCY330245 NTC329135:NTC330245 NJG329135:NJG330245 MZK329135:MZK330245 MPO329135:MPO330245 MFS329135:MFS330245 LVW329135:LVW330245 LMA329135:LMA330245 LCE329135:LCE330245 KSI329135:KSI330245 KIM329135:KIM330245 JYQ329135:JYQ330245 JOU329135:JOU330245 JEY329135:JEY330245 IVC329135:IVC330245 ILG329135:ILG330245 IBK329135:IBK330245 HRO329135:HRO330245 HHS329135:HHS330245 GXW329135:GXW330245 GOA329135:GOA330245 GEE329135:GEE330245 FUI329135:FUI330245 FKM329135:FKM330245 FAQ329135:FAQ330245 EQU329135:EQU330245 EGY329135:EGY330245 DXC329135:DXC330245 DNG329135:DNG330245 DDK329135:DDK330245 CTO329135:CTO330245 CJS329135:CJS330245 BZW329135:BZW330245 BQA329135:BQA330245 BGE329135:BGE330245 AWI329135:AWI330245 AMM329135:AMM330245 ACQ329135:ACQ330245 SU329135:SU330245 IY329135:IY330245 C329135:C330245 WVK263599:WVK264709 WLO263599:WLO264709 WBS263599:WBS264709 VRW263599:VRW264709 VIA263599:VIA264709 UYE263599:UYE264709 UOI263599:UOI264709 UEM263599:UEM264709 TUQ263599:TUQ264709 TKU263599:TKU264709 TAY263599:TAY264709 SRC263599:SRC264709 SHG263599:SHG264709 RXK263599:RXK264709 RNO263599:RNO264709 RDS263599:RDS264709 QTW263599:QTW264709 QKA263599:QKA264709 QAE263599:QAE264709 PQI263599:PQI264709 PGM263599:PGM264709 OWQ263599:OWQ264709 OMU263599:OMU264709 OCY263599:OCY264709 NTC263599:NTC264709 NJG263599:NJG264709 MZK263599:MZK264709 MPO263599:MPO264709 MFS263599:MFS264709 LVW263599:LVW264709 LMA263599:LMA264709 LCE263599:LCE264709 KSI263599:KSI264709 KIM263599:KIM264709 JYQ263599:JYQ264709 JOU263599:JOU264709 JEY263599:JEY264709 IVC263599:IVC264709 ILG263599:ILG264709 IBK263599:IBK264709 HRO263599:HRO264709 HHS263599:HHS264709 GXW263599:GXW264709 GOA263599:GOA264709 GEE263599:GEE264709 FUI263599:FUI264709 FKM263599:FKM264709 FAQ263599:FAQ264709 EQU263599:EQU264709 EGY263599:EGY264709 DXC263599:DXC264709 DNG263599:DNG264709 DDK263599:DDK264709 CTO263599:CTO264709 CJS263599:CJS264709 BZW263599:BZW264709 BQA263599:BQA264709 BGE263599:BGE264709 AWI263599:AWI264709 AMM263599:AMM264709 ACQ263599:ACQ264709 SU263599:SU264709 IY263599:IY264709 C263599:C264709 WVK198063:WVK199173 WLO198063:WLO199173 WBS198063:WBS199173 VRW198063:VRW199173 VIA198063:VIA199173 UYE198063:UYE199173 UOI198063:UOI199173 UEM198063:UEM199173 TUQ198063:TUQ199173 TKU198063:TKU199173 TAY198063:TAY199173 SRC198063:SRC199173 SHG198063:SHG199173 RXK198063:RXK199173 RNO198063:RNO199173 RDS198063:RDS199173 QTW198063:QTW199173 QKA198063:QKA199173 QAE198063:QAE199173 PQI198063:PQI199173 PGM198063:PGM199173 OWQ198063:OWQ199173 OMU198063:OMU199173 OCY198063:OCY199173 NTC198063:NTC199173 NJG198063:NJG199173 MZK198063:MZK199173 MPO198063:MPO199173 MFS198063:MFS199173 LVW198063:LVW199173 LMA198063:LMA199173 LCE198063:LCE199173 KSI198063:KSI199173 KIM198063:KIM199173 JYQ198063:JYQ199173 JOU198063:JOU199173 JEY198063:JEY199173 IVC198063:IVC199173 ILG198063:ILG199173 IBK198063:IBK199173 HRO198063:HRO199173 HHS198063:HHS199173 GXW198063:GXW199173 GOA198063:GOA199173 GEE198063:GEE199173 FUI198063:FUI199173 FKM198063:FKM199173 FAQ198063:FAQ199173 EQU198063:EQU199173 EGY198063:EGY199173 DXC198063:DXC199173 DNG198063:DNG199173 DDK198063:DDK199173 CTO198063:CTO199173 CJS198063:CJS199173 BZW198063:BZW199173 BQA198063:BQA199173 BGE198063:BGE199173 AWI198063:AWI199173 AMM198063:AMM199173 ACQ198063:ACQ199173 SU198063:SU199173 IY198063:IY199173 C198063:C199173 WVK132527:WVK133637 WLO132527:WLO133637 WBS132527:WBS133637 VRW132527:VRW133637 VIA132527:VIA133637 UYE132527:UYE133637 UOI132527:UOI133637 UEM132527:UEM133637 TUQ132527:TUQ133637 TKU132527:TKU133637 TAY132527:TAY133637 SRC132527:SRC133637 SHG132527:SHG133637 RXK132527:RXK133637 RNO132527:RNO133637 RDS132527:RDS133637 QTW132527:QTW133637 QKA132527:QKA133637 QAE132527:QAE133637 PQI132527:PQI133637 PGM132527:PGM133637 OWQ132527:OWQ133637 OMU132527:OMU133637 OCY132527:OCY133637 NTC132527:NTC133637 NJG132527:NJG133637 MZK132527:MZK133637 MPO132527:MPO133637 MFS132527:MFS133637 LVW132527:LVW133637 LMA132527:LMA133637 LCE132527:LCE133637 KSI132527:KSI133637 KIM132527:KIM133637 JYQ132527:JYQ133637 JOU132527:JOU133637 JEY132527:JEY133637 IVC132527:IVC133637 ILG132527:ILG133637 IBK132527:IBK133637 HRO132527:HRO133637 HHS132527:HHS133637 GXW132527:GXW133637 GOA132527:GOA133637 GEE132527:GEE133637 FUI132527:FUI133637 FKM132527:FKM133637 FAQ132527:FAQ133637 EQU132527:EQU133637 EGY132527:EGY133637 DXC132527:DXC133637 DNG132527:DNG133637 DDK132527:DDK133637 CTO132527:CTO133637 CJS132527:CJS133637 BZW132527:BZW133637 BQA132527:BQA133637 BGE132527:BGE133637 AWI132527:AWI133637 AMM132527:AMM133637 ACQ132527:ACQ133637 SU132527:SU133637 IY132527:IY133637 C132527:C133637 WVK66991:WVK68101 WLO66991:WLO68101 WBS66991:WBS68101 VRW66991:VRW68101 VIA66991:VIA68101 UYE66991:UYE68101 UOI66991:UOI68101 UEM66991:UEM68101 TUQ66991:TUQ68101 TKU66991:TKU68101 TAY66991:TAY68101 SRC66991:SRC68101 SHG66991:SHG68101 RXK66991:RXK68101 RNO66991:RNO68101 RDS66991:RDS68101 QTW66991:QTW68101 QKA66991:QKA68101 QAE66991:QAE68101 PQI66991:PQI68101 PGM66991:PGM68101 OWQ66991:OWQ68101 OMU66991:OMU68101 OCY66991:OCY68101 NTC66991:NTC68101 NJG66991:NJG68101 MZK66991:MZK68101 MPO66991:MPO68101 MFS66991:MFS68101 LVW66991:LVW68101 LMA66991:LMA68101 LCE66991:LCE68101 KSI66991:KSI68101 KIM66991:KIM68101 JYQ66991:JYQ68101 JOU66991:JOU68101 JEY66991:JEY68101 IVC66991:IVC68101 ILG66991:ILG68101 IBK66991:IBK68101 HRO66991:HRO68101 HHS66991:HHS68101 GXW66991:GXW68101 GOA66991:GOA68101 GEE66991:GEE68101 FUI66991:FUI68101 FKM66991:FKM68101 FAQ66991:FAQ68101 EQU66991:EQU68101 EGY66991:EGY68101 DXC66991:DXC68101 DNG66991:DNG68101 DDK66991:DDK68101 CTO66991:CTO68101 CJS66991:CJS68101 BZW66991:BZW68101 BQA66991:BQA68101 BGE66991:BGE68101 AWI66991:AWI68101 AMM66991:AMM68101 ACQ66991:ACQ68101 SU66991:SU68101 IY66991:IY68101 C66991:C68101 WVK1244:WVK1246 WVK984471:WVK984477 WLO984471:WLO984477 WBS984471:WBS984477 VRW984471:VRW984477 VIA984471:VIA984477 UYE984471:UYE984477 UOI984471:UOI984477 UEM984471:UEM984477 TUQ984471:TUQ984477 TKU984471:TKU984477 TAY984471:TAY984477 SRC984471:SRC984477 SHG984471:SHG984477 RXK984471:RXK984477 RNO984471:RNO984477 RDS984471:RDS984477 QTW984471:QTW984477 QKA984471:QKA984477 QAE984471:QAE984477 PQI984471:PQI984477 PGM984471:PGM984477 OWQ984471:OWQ984477 OMU984471:OMU984477 OCY984471:OCY984477 NTC984471:NTC984477 NJG984471:NJG984477 MZK984471:MZK984477 MPO984471:MPO984477 MFS984471:MFS984477 LVW984471:LVW984477 LMA984471:LMA984477 LCE984471:LCE984477 KSI984471:KSI984477 KIM984471:KIM984477 JYQ984471:JYQ984477 JOU984471:JOU984477 JEY984471:JEY984477 IVC984471:IVC984477 ILG984471:ILG984477 IBK984471:IBK984477 HRO984471:HRO984477 HHS984471:HHS984477 GXW984471:GXW984477 GOA984471:GOA984477 GEE984471:GEE984477 FUI984471:FUI984477 FKM984471:FKM984477 FAQ984471:FAQ984477 EQU984471:EQU984477 EGY984471:EGY984477 DXC984471:DXC984477 DNG984471:DNG984477 DDK984471:DDK984477 CTO984471:CTO984477 CJS984471:CJS984477 BZW984471:BZW984477 BQA984471:BQA984477 BGE984471:BGE984477 AWI984471:AWI984477 AMM984471:AMM984477 ACQ984471:ACQ984477 SU984471:SU984477 IY984471:IY984477 C984471:C984477 WVK918935:WVK918941 WLO918935:WLO918941 WBS918935:WBS918941 VRW918935:VRW918941 VIA918935:VIA918941 UYE918935:UYE918941 UOI918935:UOI918941 UEM918935:UEM918941 TUQ918935:TUQ918941 TKU918935:TKU918941 TAY918935:TAY918941 SRC918935:SRC918941 SHG918935:SHG918941 RXK918935:RXK918941 RNO918935:RNO918941 RDS918935:RDS918941 QTW918935:QTW918941 QKA918935:QKA918941 QAE918935:QAE918941 PQI918935:PQI918941 PGM918935:PGM918941 OWQ918935:OWQ918941 OMU918935:OMU918941 OCY918935:OCY918941 NTC918935:NTC918941 NJG918935:NJG918941 MZK918935:MZK918941 MPO918935:MPO918941 MFS918935:MFS918941 LVW918935:LVW918941 LMA918935:LMA918941 LCE918935:LCE918941 KSI918935:KSI918941 KIM918935:KIM918941 JYQ918935:JYQ918941 JOU918935:JOU918941 JEY918935:JEY918941 IVC918935:IVC918941 ILG918935:ILG918941 IBK918935:IBK918941 HRO918935:HRO918941 HHS918935:HHS918941 GXW918935:GXW918941 GOA918935:GOA918941 GEE918935:GEE918941 FUI918935:FUI918941 FKM918935:FKM918941 FAQ918935:FAQ918941 EQU918935:EQU918941 EGY918935:EGY918941 DXC918935:DXC918941 DNG918935:DNG918941 DDK918935:DDK918941 CTO918935:CTO918941 CJS918935:CJS918941 BZW918935:BZW918941 BQA918935:BQA918941 BGE918935:BGE918941 AWI918935:AWI918941 AMM918935:AMM918941 ACQ918935:ACQ918941 SU918935:SU918941 IY918935:IY918941 C918935:C918941 WVK853399:WVK853405 WLO853399:WLO853405 WBS853399:WBS853405 VRW853399:VRW853405 VIA853399:VIA853405 UYE853399:UYE853405 UOI853399:UOI853405 UEM853399:UEM853405 TUQ853399:TUQ853405 TKU853399:TKU853405 TAY853399:TAY853405 SRC853399:SRC853405 SHG853399:SHG853405 RXK853399:RXK853405 RNO853399:RNO853405 RDS853399:RDS853405 QTW853399:QTW853405 QKA853399:QKA853405 QAE853399:QAE853405 PQI853399:PQI853405 PGM853399:PGM853405 OWQ853399:OWQ853405 OMU853399:OMU853405 OCY853399:OCY853405 NTC853399:NTC853405 NJG853399:NJG853405 MZK853399:MZK853405 MPO853399:MPO853405 MFS853399:MFS853405 LVW853399:LVW853405 LMA853399:LMA853405 LCE853399:LCE853405 KSI853399:KSI853405 KIM853399:KIM853405 JYQ853399:JYQ853405 JOU853399:JOU853405 JEY853399:JEY853405 IVC853399:IVC853405 ILG853399:ILG853405 IBK853399:IBK853405 HRO853399:HRO853405 HHS853399:HHS853405 GXW853399:GXW853405 GOA853399:GOA853405 GEE853399:GEE853405 FUI853399:FUI853405 FKM853399:FKM853405 FAQ853399:FAQ853405 EQU853399:EQU853405 EGY853399:EGY853405 DXC853399:DXC853405 DNG853399:DNG853405 DDK853399:DDK853405 CTO853399:CTO853405 CJS853399:CJS853405 BZW853399:BZW853405 BQA853399:BQA853405 BGE853399:BGE853405 AWI853399:AWI853405 AMM853399:AMM853405 ACQ853399:ACQ853405 SU853399:SU853405 IY853399:IY853405 C853399:C853405 WVK787863:WVK787869 WLO787863:WLO787869 WBS787863:WBS787869 VRW787863:VRW787869 VIA787863:VIA787869 UYE787863:UYE787869 UOI787863:UOI787869 UEM787863:UEM787869 TUQ787863:TUQ787869 TKU787863:TKU787869 TAY787863:TAY787869 SRC787863:SRC787869 SHG787863:SHG787869 RXK787863:RXK787869 RNO787863:RNO787869 RDS787863:RDS787869 QTW787863:QTW787869 QKA787863:QKA787869 QAE787863:QAE787869 PQI787863:PQI787869 PGM787863:PGM787869 OWQ787863:OWQ787869 OMU787863:OMU787869 OCY787863:OCY787869 NTC787863:NTC787869 NJG787863:NJG787869 MZK787863:MZK787869 MPO787863:MPO787869 MFS787863:MFS787869 LVW787863:LVW787869 LMA787863:LMA787869 LCE787863:LCE787869 KSI787863:KSI787869 KIM787863:KIM787869 JYQ787863:JYQ787869 JOU787863:JOU787869 JEY787863:JEY787869 IVC787863:IVC787869 ILG787863:ILG787869 IBK787863:IBK787869 HRO787863:HRO787869 HHS787863:HHS787869 GXW787863:GXW787869 GOA787863:GOA787869 GEE787863:GEE787869 FUI787863:FUI787869 FKM787863:FKM787869 FAQ787863:FAQ787869 EQU787863:EQU787869 EGY787863:EGY787869 DXC787863:DXC787869 DNG787863:DNG787869 DDK787863:DDK787869 CTO787863:CTO787869 CJS787863:CJS787869 BZW787863:BZW787869 BQA787863:BQA787869 BGE787863:BGE787869 AWI787863:AWI787869 AMM787863:AMM787869 ACQ787863:ACQ787869 SU787863:SU787869 IY787863:IY787869 C787863:C787869 WVK722327:WVK722333 WLO722327:WLO722333 WBS722327:WBS722333 VRW722327:VRW722333 VIA722327:VIA722333 UYE722327:UYE722333 UOI722327:UOI722333 UEM722327:UEM722333 TUQ722327:TUQ722333 TKU722327:TKU722333 TAY722327:TAY722333 SRC722327:SRC722333 SHG722327:SHG722333 RXK722327:RXK722333 RNO722327:RNO722333 RDS722327:RDS722333 QTW722327:QTW722333 QKA722327:QKA722333 QAE722327:QAE722333 PQI722327:PQI722333 PGM722327:PGM722333 OWQ722327:OWQ722333 OMU722327:OMU722333 OCY722327:OCY722333 NTC722327:NTC722333 NJG722327:NJG722333 MZK722327:MZK722333 MPO722327:MPO722333 MFS722327:MFS722333 LVW722327:LVW722333 LMA722327:LMA722333 LCE722327:LCE722333 KSI722327:KSI722333 KIM722327:KIM722333 JYQ722327:JYQ722333 JOU722327:JOU722333 JEY722327:JEY722333 IVC722327:IVC722333 ILG722327:ILG722333 IBK722327:IBK722333 HRO722327:HRO722333 HHS722327:HHS722333 GXW722327:GXW722333 GOA722327:GOA722333 GEE722327:GEE722333 FUI722327:FUI722333 FKM722327:FKM722333 FAQ722327:FAQ722333 EQU722327:EQU722333 EGY722327:EGY722333 DXC722327:DXC722333 DNG722327:DNG722333 DDK722327:DDK722333 CTO722327:CTO722333 CJS722327:CJS722333 BZW722327:BZW722333 BQA722327:BQA722333 BGE722327:BGE722333 AWI722327:AWI722333 AMM722327:AMM722333 ACQ722327:ACQ722333 SU722327:SU722333 IY722327:IY722333 C722327:C722333 WVK656791:WVK656797 WLO656791:WLO656797 WBS656791:WBS656797 VRW656791:VRW656797 VIA656791:VIA656797 UYE656791:UYE656797 UOI656791:UOI656797 UEM656791:UEM656797 TUQ656791:TUQ656797 TKU656791:TKU656797 TAY656791:TAY656797 SRC656791:SRC656797 SHG656791:SHG656797 RXK656791:RXK656797 RNO656791:RNO656797 RDS656791:RDS656797 QTW656791:QTW656797 QKA656791:QKA656797 QAE656791:QAE656797 PQI656791:PQI656797 PGM656791:PGM656797 OWQ656791:OWQ656797 OMU656791:OMU656797 OCY656791:OCY656797 NTC656791:NTC656797 NJG656791:NJG656797 MZK656791:MZK656797 MPO656791:MPO656797 MFS656791:MFS656797 LVW656791:LVW656797 LMA656791:LMA656797 LCE656791:LCE656797 KSI656791:KSI656797 KIM656791:KIM656797 JYQ656791:JYQ656797 JOU656791:JOU656797 JEY656791:JEY656797 IVC656791:IVC656797 ILG656791:ILG656797 IBK656791:IBK656797 HRO656791:HRO656797 HHS656791:HHS656797 GXW656791:GXW656797 GOA656791:GOA656797 GEE656791:GEE656797 FUI656791:FUI656797 FKM656791:FKM656797 FAQ656791:FAQ656797 EQU656791:EQU656797 EGY656791:EGY656797 DXC656791:DXC656797 DNG656791:DNG656797 DDK656791:DDK656797 CTO656791:CTO656797 CJS656791:CJS656797 BZW656791:BZW656797 BQA656791:BQA656797 BGE656791:BGE656797 AWI656791:AWI656797 AMM656791:AMM656797 ACQ656791:ACQ656797 SU656791:SU656797 IY656791:IY656797 C656791:C656797 WVK591255:WVK591261 WLO591255:WLO591261 WBS591255:WBS591261 VRW591255:VRW591261 VIA591255:VIA591261 UYE591255:UYE591261 UOI591255:UOI591261 UEM591255:UEM591261 TUQ591255:TUQ591261 TKU591255:TKU591261 TAY591255:TAY591261 SRC591255:SRC591261 SHG591255:SHG591261 RXK591255:RXK591261 RNO591255:RNO591261 RDS591255:RDS591261 QTW591255:QTW591261 QKA591255:QKA591261 QAE591255:QAE591261 PQI591255:PQI591261 PGM591255:PGM591261 OWQ591255:OWQ591261 OMU591255:OMU591261 OCY591255:OCY591261 NTC591255:NTC591261 NJG591255:NJG591261 MZK591255:MZK591261 MPO591255:MPO591261 MFS591255:MFS591261 LVW591255:LVW591261 LMA591255:LMA591261 LCE591255:LCE591261 KSI591255:KSI591261 KIM591255:KIM591261 JYQ591255:JYQ591261 JOU591255:JOU591261 JEY591255:JEY591261 IVC591255:IVC591261 ILG591255:ILG591261 IBK591255:IBK591261 HRO591255:HRO591261 HHS591255:HHS591261 GXW591255:GXW591261 GOA591255:GOA591261 GEE591255:GEE591261 FUI591255:FUI591261 FKM591255:FKM591261 FAQ591255:FAQ591261 EQU591255:EQU591261 EGY591255:EGY591261 DXC591255:DXC591261 DNG591255:DNG591261 DDK591255:DDK591261 CTO591255:CTO591261 CJS591255:CJS591261 BZW591255:BZW591261 BQA591255:BQA591261 BGE591255:BGE591261 AWI591255:AWI591261 AMM591255:AMM591261 ACQ591255:ACQ591261 SU591255:SU591261 IY591255:IY591261 C591255:C591261 WVK525719:WVK525725 WLO525719:WLO525725 WBS525719:WBS525725 VRW525719:VRW525725 VIA525719:VIA525725 UYE525719:UYE525725 UOI525719:UOI525725 UEM525719:UEM525725 TUQ525719:TUQ525725 TKU525719:TKU525725 TAY525719:TAY525725 SRC525719:SRC525725 SHG525719:SHG525725 RXK525719:RXK525725 RNO525719:RNO525725 RDS525719:RDS525725 QTW525719:QTW525725 QKA525719:QKA525725 QAE525719:QAE525725 PQI525719:PQI525725 PGM525719:PGM525725 OWQ525719:OWQ525725 OMU525719:OMU525725 OCY525719:OCY525725 NTC525719:NTC525725 NJG525719:NJG525725 MZK525719:MZK525725 MPO525719:MPO525725 MFS525719:MFS525725 LVW525719:LVW525725 LMA525719:LMA525725 LCE525719:LCE525725 KSI525719:KSI525725 KIM525719:KIM525725 JYQ525719:JYQ525725 JOU525719:JOU525725 JEY525719:JEY525725 IVC525719:IVC525725 ILG525719:ILG525725 IBK525719:IBK525725 HRO525719:HRO525725 HHS525719:HHS525725 GXW525719:GXW525725 GOA525719:GOA525725 GEE525719:GEE525725 FUI525719:FUI525725 FKM525719:FKM525725 FAQ525719:FAQ525725 EQU525719:EQU525725 EGY525719:EGY525725 DXC525719:DXC525725 DNG525719:DNG525725 DDK525719:DDK525725 CTO525719:CTO525725 CJS525719:CJS525725 BZW525719:BZW525725 BQA525719:BQA525725 BGE525719:BGE525725 AWI525719:AWI525725 AMM525719:AMM525725 ACQ525719:ACQ525725 SU525719:SU525725 IY525719:IY525725 C525719:C525725 WVK460183:WVK460189 WLO460183:WLO460189 WBS460183:WBS460189 VRW460183:VRW460189 VIA460183:VIA460189 UYE460183:UYE460189 UOI460183:UOI460189 UEM460183:UEM460189 TUQ460183:TUQ460189 TKU460183:TKU460189 TAY460183:TAY460189 SRC460183:SRC460189 SHG460183:SHG460189 RXK460183:RXK460189 RNO460183:RNO460189 RDS460183:RDS460189 QTW460183:QTW460189 QKA460183:QKA460189 QAE460183:QAE460189 PQI460183:PQI460189 PGM460183:PGM460189 OWQ460183:OWQ460189 OMU460183:OMU460189 OCY460183:OCY460189 NTC460183:NTC460189 NJG460183:NJG460189 MZK460183:MZK460189 MPO460183:MPO460189 MFS460183:MFS460189 LVW460183:LVW460189 LMA460183:LMA460189 LCE460183:LCE460189 KSI460183:KSI460189 KIM460183:KIM460189 JYQ460183:JYQ460189 JOU460183:JOU460189 JEY460183:JEY460189 IVC460183:IVC460189 ILG460183:ILG460189 IBK460183:IBK460189 HRO460183:HRO460189 HHS460183:HHS460189 GXW460183:GXW460189 GOA460183:GOA460189 GEE460183:GEE460189 FUI460183:FUI460189 FKM460183:FKM460189 FAQ460183:FAQ460189 EQU460183:EQU460189 EGY460183:EGY460189 DXC460183:DXC460189 DNG460183:DNG460189 DDK460183:DDK460189 CTO460183:CTO460189 CJS460183:CJS460189 BZW460183:BZW460189 BQA460183:BQA460189 BGE460183:BGE460189 AWI460183:AWI460189 AMM460183:AMM460189 ACQ460183:ACQ460189 SU460183:SU460189 IY460183:IY460189 C460183:C460189 WVK394647:WVK394653 WLO394647:WLO394653 WBS394647:WBS394653 VRW394647:VRW394653 VIA394647:VIA394653 UYE394647:UYE394653 UOI394647:UOI394653 UEM394647:UEM394653 TUQ394647:TUQ394653 TKU394647:TKU394653 TAY394647:TAY394653 SRC394647:SRC394653 SHG394647:SHG394653 RXK394647:RXK394653 RNO394647:RNO394653 RDS394647:RDS394653 QTW394647:QTW394653 QKA394647:QKA394653 QAE394647:QAE394653 PQI394647:PQI394653 PGM394647:PGM394653 OWQ394647:OWQ394653 OMU394647:OMU394653 OCY394647:OCY394653 NTC394647:NTC394653 NJG394647:NJG394653 MZK394647:MZK394653 MPO394647:MPO394653 MFS394647:MFS394653 LVW394647:LVW394653 LMA394647:LMA394653 LCE394647:LCE394653 KSI394647:KSI394653 KIM394647:KIM394653 JYQ394647:JYQ394653 JOU394647:JOU394653 JEY394647:JEY394653 IVC394647:IVC394653 ILG394647:ILG394653 IBK394647:IBK394653 HRO394647:HRO394653 HHS394647:HHS394653 GXW394647:GXW394653 GOA394647:GOA394653 GEE394647:GEE394653 FUI394647:FUI394653 FKM394647:FKM394653 FAQ394647:FAQ394653 EQU394647:EQU394653 EGY394647:EGY394653 DXC394647:DXC394653 DNG394647:DNG394653 DDK394647:DDK394653 CTO394647:CTO394653 CJS394647:CJS394653 BZW394647:BZW394653 BQA394647:BQA394653 BGE394647:BGE394653 AWI394647:AWI394653 AMM394647:AMM394653 ACQ394647:ACQ394653 SU394647:SU394653 IY394647:IY394653 C394647:C394653 WVK329111:WVK329117 WLO329111:WLO329117 WBS329111:WBS329117 VRW329111:VRW329117 VIA329111:VIA329117 UYE329111:UYE329117 UOI329111:UOI329117 UEM329111:UEM329117 TUQ329111:TUQ329117 TKU329111:TKU329117 TAY329111:TAY329117 SRC329111:SRC329117 SHG329111:SHG329117 RXK329111:RXK329117 RNO329111:RNO329117 RDS329111:RDS329117 QTW329111:QTW329117 QKA329111:QKA329117 QAE329111:QAE329117 PQI329111:PQI329117 PGM329111:PGM329117 OWQ329111:OWQ329117 OMU329111:OMU329117 OCY329111:OCY329117 NTC329111:NTC329117 NJG329111:NJG329117 MZK329111:MZK329117 MPO329111:MPO329117 MFS329111:MFS329117 LVW329111:LVW329117 LMA329111:LMA329117 LCE329111:LCE329117 KSI329111:KSI329117 KIM329111:KIM329117 JYQ329111:JYQ329117 JOU329111:JOU329117 JEY329111:JEY329117 IVC329111:IVC329117 ILG329111:ILG329117 IBK329111:IBK329117 HRO329111:HRO329117 HHS329111:HHS329117 GXW329111:GXW329117 GOA329111:GOA329117 GEE329111:GEE329117 FUI329111:FUI329117 FKM329111:FKM329117 FAQ329111:FAQ329117 EQU329111:EQU329117 EGY329111:EGY329117 DXC329111:DXC329117 DNG329111:DNG329117 DDK329111:DDK329117 CTO329111:CTO329117 CJS329111:CJS329117 BZW329111:BZW329117 BQA329111:BQA329117 BGE329111:BGE329117 AWI329111:AWI329117 AMM329111:AMM329117 ACQ329111:ACQ329117 SU329111:SU329117 IY329111:IY329117 C329111:C329117 WVK263575:WVK263581 WLO263575:WLO263581 WBS263575:WBS263581 VRW263575:VRW263581 VIA263575:VIA263581 UYE263575:UYE263581 UOI263575:UOI263581 UEM263575:UEM263581 TUQ263575:TUQ263581 TKU263575:TKU263581 TAY263575:TAY263581 SRC263575:SRC263581 SHG263575:SHG263581 RXK263575:RXK263581 RNO263575:RNO263581 RDS263575:RDS263581 QTW263575:QTW263581 QKA263575:QKA263581 QAE263575:QAE263581 PQI263575:PQI263581 PGM263575:PGM263581 OWQ263575:OWQ263581 OMU263575:OMU263581 OCY263575:OCY263581 NTC263575:NTC263581 NJG263575:NJG263581 MZK263575:MZK263581 MPO263575:MPO263581 MFS263575:MFS263581 LVW263575:LVW263581 LMA263575:LMA263581 LCE263575:LCE263581 KSI263575:KSI263581 KIM263575:KIM263581 JYQ263575:JYQ263581 JOU263575:JOU263581 JEY263575:JEY263581 IVC263575:IVC263581 ILG263575:ILG263581 IBK263575:IBK263581 HRO263575:HRO263581 HHS263575:HHS263581 GXW263575:GXW263581 GOA263575:GOA263581 GEE263575:GEE263581 FUI263575:FUI263581 FKM263575:FKM263581 FAQ263575:FAQ263581 EQU263575:EQU263581 EGY263575:EGY263581 DXC263575:DXC263581 DNG263575:DNG263581 DDK263575:DDK263581 CTO263575:CTO263581 CJS263575:CJS263581 BZW263575:BZW263581 BQA263575:BQA263581 BGE263575:BGE263581 AWI263575:AWI263581 AMM263575:AMM263581 ACQ263575:ACQ263581 SU263575:SU263581 IY263575:IY263581 C263575:C263581 WVK198039:WVK198045 WLO198039:WLO198045 WBS198039:WBS198045 VRW198039:VRW198045 VIA198039:VIA198045 UYE198039:UYE198045 UOI198039:UOI198045 UEM198039:UEM198045 TUQ198039:TUQ198045 TKU198039:TKU198045 TAY198039:TAY198045 SRC198039:SRC198045 SHG198039:SHG198045 RXK198039:RXK198045 RNO198039:RNO198045 RDS198039:RDS198045 QTW198039:QTW198045 QKA198039:QKA198045 QAE198039:QAE198045 PQI198039:PQI198045 PGM198039:PGM198045 OWQ198039:OWQ198045 OMU198039:OMU198045 OCY198039:OCY198045 NTC198039:NTC198045 NJG198039:NJG198045 MZK198039:MZK198045 MPO198039:MPO198045 MFS198039:MFS198045 LVW198039:LVW198045 LMA198039:LMA198045 LCE198039:LCE198045 KSI198039:KSI198045 KIM198039:KIM198045 JYQ198039:JYQ198045 JOU198039:JOU198045 JEY198039:JEY198045 IVC198039:IVC198045 ILG198039:ILG198045 IBK198039:IBK198045 HRO198039:HRO198045 HHS198039:HHS198045 GXW198039:GXW198045 GOA198039:GOA198045 GEE198039:GEE198045 FUI198039:FUI198045 FKM198039:FKM198045 FAQ198039:FAQ198045 EQU198039:EQU198045 EGY198039:EGY198045 DXC198039:DXC198045 DNG198039:DNG198045 DDK198039:DDK198045 CTO198039:CTO198045 CJS198039:CJS198045 BZW198039:BZW198045 BQA198039:BQA198045 BGE198039:BGE198045 AWI198039:AWI198045 AMM198039:AMM198045 ACQ198039:ACQ198045 SU198039:SU198045 IY198039:IY198045 C198039:C198045 WVK132503:WVK132509 WLO132503:WLO132509 WBS132503:WBS132509 VRW132503:VRW132509 VIA132503:VIA132509 UYE132503:UYE132509 UOI132503:UOI132509 UEM132503:UEM132509 TUQ132503:TUQ132509 TKU132503:TKU132509 TAY132503:TAY132509 SRC132503:SRC132509 SHG132503:SHG132509 RXK132503:RXK132509 RNO132503:RNO132509 RDS132503:RDS132509 QTW132503:QTW132509 QKA132503:QKA132509 QAE132503:QAE132509 PQI132503:PQI132509 PGM132503:PGM132509 OWQ132503:OWQ132509 OMU132503:OMU132509 OCY132503:OCY132509 NTC132503:NTC132509 NJG132503:NJG132509 MZK132503:MZK132509 MPO132503:MPO132509 MFS132503:MFS132509 LVW132503:LVW132509 LMA132503:LMA132509 LCE132503:LCE132509 KSI132503:KSI132509 KIM132503:KIM132509 JYQ132503:JYQ132509 JOU132503:JOU132509 JEY132503:JEY132509 IVC132503:IVC132509 ILG132503:ILG132509 IBK132503:IBK132509 HRO132503:HRO132509 HHS132503:HHS132509 GXW132503:GXW132509 GOA132503:GOA132509 GEE132503:GEE132509 FUI132503:FUI132509 FKM132503:FKM132509 FAQ132503:FAQ132509 EQU132503:EQU132509 EGY132503:EGY132509 DXC132503:DXC132509 DNG132503:DNG132509 DDK132503:DDK132509 CTO132503:CTO132509 CJS132503:CJS132509 BZW132503:BZW132509 BQA132503:BQA132509 BGE132503:BGE132509 AWI132503:AWI132509 AMM132503:AMM132509 ACQ132503:ACQ132509 SU132503:SU132509 IY132503:IY132509 C132503:C132509 WVK66967:WVK66973 WLO66967:WLO66973 WBS66967:WBS66973 VRW66967:VRW66973 VIA66967:VIA66973 UYE66967:UYE66973 UOI66967:UOI66973 UEM66967:UEM66973 TUQ66967:TUQ66973 TKU66967:TKU66973 TAY66967:TAY66973 SRC66967:SRC66973 SHG66967:SHG66973 RXK66967:RXK66973 RNO66967:RNO66973 RDS66967:RDS66973 QTW66967:QTW66973 QKA66967:QKA66973 QAE66967:QAE66973 PQI66967:PQI66973 PGM66967:PGM66973 OWQ66967:OWQ66973 OMU66967:OMU66973 OCY66967:OCY66973 NTC66967:NTC66973 NJG66967:NJG66973 MZK66967:MZK66973 MPO66967:MPO66973 MFS66967:MFS66973 LVW66967:LVW66973 LMA66967:LMA66973 LCE66967:LCE66973 KSI66967:KSI66973 KIM66967:KIM66973 JYQ66967:JYQ66973 JOU66967:JOU66973 JEY66967:JEY66973 IVC66967:IVC66973 ILG66967:ILG66973 IBK66967:IBK66973 HRO66967:HRO66973 HHS66967:HHS66973 GXW66967:GXW66973 GOA66967:GOA66973 GEE66967:GEE66973 FUI66967:FUI66973 FKM66967:FKM66973 FAQ66967:FAQ66973 EQU66967:EQU66973 EGY66967:EGY66973 DXC66967:DXC66973 DNG66967:DNG66973 DDK66967:DDK66973 CTO66967:CTO66973 CJS66967:CJS66973 BZW66967:BZW66973 BQA66967:BQA66973 BGE66967:BGE66973 AWI66967:AWI66973 AMM66967:AMM66973 ACQ66967:ACQ66973 SU66967:SU66973 IY66967:IY66973 C66967:C66973 WVK984484:WVK984490 WLO984484:WLO984490 WBS984484:WBS984490 VRW984484:VRW984490 VIA984484:VIA984490 UYE984484:UYE984490 UOI984484:UOI984490 UEM984484:UEM984490 TUQ984484:TUQ984490 TKU984484:TKU984490 TAY984484:TAY984490 SRC984484:SRC984490 SHG984484:SHG984490 RXK984484:RXK984490 RNO984484:RNO984490 RDS984484:RDS984490 QTW984484:QTW984490 QKA984484:QKA984490 QAE984484:QAE984490 PQI984484:PQI984490 PGM984484:PGM984490 OWQ984484:OWQ984490 OMU984484:OMU984490 OCY984484:OCY984490 NTC984484:NTC984490 NJG984484:NJG984490 MZK984484:MZK984490 MPO984484:MPO984490 MFS984484:MFS984490 LVW984484:LVW984490 LMA984484:LMA984490 LCE984484:LCE984490 KSI984484:KSI984490 KIM984484:KIM984490 JYQ984484:JYQ984490 JOU984484:JOU984490 JEY984484:JEY984490 IVC984484:IVC984490 ILG984484:ILG984490 IBK984484:IBK984490 HRO984484:HRO984490 HHS984484:HHS984490 GXW984484:GXW984490 GOA984484:GOA984490 GEE984484:GEE984490 FUI984484:FUI984490 FKM984484:FKM984490 FAQ984484:FAQ984490 EQU984484:EQU984490 EGY984484:EGY984490 DXC984484:DXC984490 DNG984484:DNG984490 DDK984484:DDK984490 CTO984484:CTO984490 CJS984484:CJS984490 BZW984484:BZW984490 BQA984484:BQA984490 BGE984484:BGE984490 AWI984484:AWI984490 AMM984484:AMM984490 ACQ984484:ACQ984490 SU984484:SU984490 IY984484:IY984490 C984484:C984490 WVK918948:WVK918954 WLO918948:WLO918954 WBS918948:WBS918954 VRW918948:VRW918954 VIA918948:VIA918954 UYE918948:UYE918954 UOI918948:UOI918954 UEM918948:UEM918954 TUQ918948:TUQ918954 TKU918948:TKU918954 TAY918948:TAY918954 SRC918948:SRC918954 SHG918948:SHG918954 RXK918948:RXK918954 RNO918948:RNO918954 RDS918948:RDS918954 QTW918948:QTW918954 QKA918948:QKA918954 QAE918948:QAE918954 PQI918948:PQI918954 PGM918948:PGM918954 OWQ918948:OWQ918954 OMU918948:OMU918954 OCY918948:OCY918954 NTC918948:NTC918954 NJG918948:NJG918954 MZK918948:MZK918954 MPO918948:MPO918954 MFS918948:MFS918954 LVW918948:LVW918954 LMA918948:LMA918954 LCE918948:LCE918954 KSI918948:KSI918954 KIM918948:KIM918954 JYQ918948:JYQ918954 JOU918948:JOU918954 JEY918948:JEY918954 IVC918948:IVC918954 ILG918948:ILG918954 IBK918948:IBK918954 HRO918948:HRO918954 HHS918948:HHS918954 GXW918948:GXW918954 GOA918948:GOA918954 GEE918948:GEE918954 FUI918948:FUI918954 FKM918948:FKM918954 FAQ918948:FAQ918954 EQU918948:EQU918954 EGY918948:EGY918954 DXC918948:DXC918954 DNG918948:DNG918954 DDK918948:DDK918954 CTO918948:CTO918954 CJS918948:CJS918954 BZW918948:BZW918954 BQA918948:BQA918954 BGE918948:BGE918954 AWI918948:AWI918954 AMM918948:AMM918954 ACQ918948:ACQ918954 SU918948:SU918954 IY918948:IY918954 C918948:C918954 WVK853412:WVK853418 WLO853412:WLO853418 WBS853412:WBS853418 VRW853412:VRW853418 VIA853412:VIA853418 UYE853412:UYE853418 UOI853412:UOI853418 UEM853412:UEM853418 TUQ853412:TUQ853418 TKU853412:TKU853418 TAY853412:TAY853418 SRC853412:SRC853418 SHG853412:SHG853418 RXK853412:RXK853418 RNO853412:RNO853418 RDS853412:RDS853418 QTW853412:QTW853418 QKA853412:QKA853418 QAE853412:QAE853418 PQI853412:PQI853418 PGM853412:PGM853418 OWQ853412:OWQ853418 OMU853412:OMU853418 OCY853412:OCY853418 NTC853412:NTC853418 NJG853412:NJG853418 MZK853412:MZK853418 MPO853412:MPO853418 MFS853412:MFS853418 LVW853412:LVW853418 LMA853412:LMA853418 LCE853412:LCE853418 KSI853412:KSI853418 KIM853412:KIM853418 JYQ853412:JYQ853418 JOU853412:JOU853418 JEY853412:JEY853418 IVC853412:IVC853418 ILG853412:ILG853418 IBK853412:IBK853418 HRO853412:HRO853418 HHS853412:HHS853418 GXW853412:GXW853418 GOA853412:GOA853418 GEE853412:GEE853418 FUI853412:FUI853418 FKM853412:FKM853418 FAQ853412:FAQ853418 EQU853412:EQU853418 EGY853412:EGY853418 DXC853412:DXC853418 DNG853412:DNG853418 DDK853412:DDK853418 CTO853412:CTO853418 CJS853412:CJS853418 BZW853412:BZW853418 BQA853412:BQA853418 BGE853412:BGE853418 AWI853412:AWI853418 AMM853412:AMM853418 ACQ853412:ACQ853418 SU853412:SU853418 IY853412:IY853418 C853412:C853418 WVK787876:WVK787882 WLO787876:WLO787882 WBS787876:WBS787882 VRW787876:VRW787882 VIA787876:VIA787882 UYE787876:UYE787882 UOI787876:UOI787882 UEM787876:UEM787882 TUQ787876:TUQ787882 TKU787876:TKU787882 TAY787876:TAY787882 SRC787876:SRC787882 SHG787876:SHG787882 RXK787876:RXK787882 RNO787876:RNO787882 RDS787876:RDS787882 QTW787876:QTW787882 QKA787876:QKA787882 QAE787876:QAE787882 PQI787876:PQI787882 PGM787876:PGM787882 OWQ787876:OWQ787882 OMU787876:OMU787882 OCY787876:OCY787882 NTC787876:NTC787882 NJG787876:NJG787882 MZK787876:MZK787882 MPO787876:MPO787882 MFS787876:MFS787882 LVW787876:LVW787882 LMA787876:LMA787882 LCE787876:LCE787882 KSI787876:KSI787882 KIM787876:KIM787882 JYQ787876:JYQ787882 JOU787876:JOU787882 JEY787876:JEY787882 IVC787876:IVC787882 ILG787876:ILG787882 IBK787876:IBK787882 HRO787876:HRO787882 HHS787876:HHS787882 GXW787876:GXW787882 GOA787876:GOA787882 GEE787876:GEE787882 FUI787876:FUI787882 FKM787876:FKM787882 FAQ787876:FAQ787882 EQU787876:EQU787882 EGY787876:EGY787882 DXC787876:DXC787882 DNG787876:DNG787882 DDK787876:DDK787882 CTO787876:CTO787882 CJS787876:CJS787882 BZW787876:BZW787882 BQA787876:BQA787882 BGE787876:BGE787882 AWI787876:AWI787882 AMM787876:AMM787882 ACQ787876:ACQ787882 SU787876:SU787882 IY787876:IY787882 C787876:C787882 WVK722340:WVK722346 WLO722340:WLO722346 WBS722340:WBS722346 VRW722340:VRW722346 VIA722340:VIA722346 UYE722340:UYE722346 UOI722340:UOI722346 UEM722340:UEM722346 TUQ722340:TUQ722346 TKU722340:TKU722346 TAY722340:TAY722346 SRC722340:SRC722346 SHG722340:SHG722346 RXK722340:RXK722346 RNO722340:RNO722346 RDS722340:RDS722346 QTW722340:QTW722346 QKA722340:QKA722346 QAE722340:QAE722346 PQI722340:PQI722346 PGM722340:PGM722346 OWQ722340:OWQ722346 OMU722340:OMU722346 OCY722340:OCY722346 NTC722340:NTC722346 NJG722340:NJG722346 MZK722340:MZK722346 MPO722340:MPO722346 MFS722340:MFS722346 LVW722340:LVW722346 LMA722340:LMA722346 LCE722340:LCE722346 KSI722340:KSI722346 KIM722340:KIM722346 JYQ722340:JYQ722346 JOU722340:JOU722346 JEY722340:JEY722346 IVC722340:IVC722346 ILG722340:ILG722346 IBK722340:IBK722346 HRO722340:HRO722346 HHS722340:HHS722346 GXW722340:GXW722346 GOA722340:GOA722346 GEE722340:GEE722346 FUI722340:FUI722346 FKM722340:FKM722346 FAQ722340:FAQ722346 EQU722340:EQU722346 EGY722340:EGY722346 DXC722340:DXC722346 DNG722340:DNG722346 DDK722340:DDK722346 CTO722340:CTO722346 CJS722340:CJS722346 BZW722340:BZW722346 BQA722340:BQA722346 BGE722340:BGE722346 AWI722340:AWI722346 AMM722340:AMM722346 ACQ722340:ACQ722346 SU722340:SU722346 IY722340:IY722346 C722340:C722346 WVK656804:WVK656810 WLO656804:WLO656810 WBS656804:WBS656810 VRW656804:VRW656810 VIA656804:VIA656810 UYE656804:UYE656810 UOI656804:UOI656810 UEM656804:UEM656810 TUQ656804:TUQ656810 TKU656804:TKU656810 TAY656804:TAY656810 SRC656804:SRC656810 SHG656804:SHG656810 RXK656804:RXK656810 RNO656804:RNO656810 RDS656804:RDS656810 QTW656804:QTW656810 QKA656804:QKA656810 QAE656804:QAE656810 PQI656804:PQI656810 PGM656804:PGM656810 OWQ656804:OWQ656810 OMU656804:OMU656810 OCY656804:OCY656810 NTC656804:NTC656810 NJG656804:NJG656810 MZK656804:MZK656810 MPO656804:MPO656810 MFS656804:MFS656810 LVW656804:LVW656810 LMA656804:LMA656810 LCE656804:LCE656810 KSI656804:KSI656810 KIM656804:KIM656810 JYQ656804:JYQ656810 JOU656804:JOU656810 JEY656804:JEY656810 IVC656804:IVC656810 ILG656804:ILG656810 IBK656804:IBK656810 HRO656804:HRO656810 HHS656804:HHS656810 GXW656804:GXW656810 GOA656804:GOA656810 GEE656804:GEE656810 FUI656804:FUI656810 FKM656804:FKM656810 FAQ656804:FAQ656810 EQU656804:EQU656810 EGY656804:EGY656810 DXC656804:DXC656810 DNG656804:DNG656810 DDK656804:DDK656810 CTO656804:CTO656810 CJS656804:CJS656810 BZW656804:BZW656810 BQA656804:BQA656810 BGE656804:BGE656810 AWI656804:AWI656810 AMM656804:AMM656810 ACQ656804:ACQ656810 SU656804:SU656810 IY656804:IY656810 C656804:C656810 WVK591268:WVK591274 WLO591268:WLO591274 WBS591268:WBS591274 VRW591268:VRW591274 VIA591268:VIA591274 UYE591268:UYE591274 UOI591268:UOI591274 UEM591268:UEM591274 TUQ591268:TUQ591274 TKU591268:TKU591274 TAY591268:TAY591274 SRC591268:SRC591274 SHG591268:SHG591274 RXK591268:RXK591274 RNO591268:RNO591274 RDS591268:RDS591274 QTW591268:QTW591274 QKA591268:QKA591274 QAE591268:QAE591274 PQI591268:PQI591274 PGM591268:PGM591274 OWQ591268:OWQ591274 OMU591268:OMU591274 OCY591268:OCY591274 NTC591268:NTC591274 NJG591268:NJG591274 MZK591268:MZK591274 MPO591268:MPO591274 MFS591268:MFS591274 LVW591268:LVW591274 LMA591268:LMA591274 LCE591268:LCE591274 KSI591268:KSI591274 KIM591268:KIM591274 JYQ591268:JYQ591274 JOU591268:JOU591274 JEY591268:JEY591274 IVC591268:IVC591274 ILG591268:ILG591274 IBK591268:IBK591274 HRO591268:HRO591274 HHS591268:HHS591274 GXW591268:GXW591274 GOA591268:GOA591274 GEE591268:GEE591274 FUI591268:FUI591274 FKM591268:FKM591274 FAQ591268:FAQ591274 EQU591268:EQU591274 EGY591268:EGY591274 DXC591268:DXC591274 DNG591268:DNG591274 DDK591268:DDK591274 CTO591268:CTO591274 CJS591268:CJS591274 BZW591268:BZW591274 BQA591268:BQA591274 BGE591268:BGE591274 AWI591268:AWI591274 AMM591268:AMM591274 ACQ591268:ACQ591274 SU591268:SU591274 IY591268:IY591274 C591268:C591274 WVK525732:WVK525738 WLO525732:WLO525738 WBS525732:WBS525738 VRW525732:VRW525738 VIA525732:VIA525738 UYE525732:UYE525738 UOI525732:UOI525738 UEM525732:UEM525738 TUQ525732:TUQ525738 TKU525732:TKU525738 TAY525732:TAY525738 SRC525732:SRC525738 SHG525732:SHG525738 RXK525732:RXK525738 RNO525732:RNO525738 RDS525732:RDS525738 QTW525732:QTW525738 QKA525732:QKA525738 QAE525732:QAE525738 PQI525732:PQI525738 PGM525732:PGM525738 OWQ525732:OWQ525738 OMU525732:OMU525738 OCY525732:OCY525738 NTC525732:NTC525738 NJG525732:NJG525738 MZK525732:MZK525738 MPO525732:MPO525738 MFS525732:MFS525738 LVW525732:LVW525738 LMA525732:LMA525738 LCE525732:LCE525738 KSI525732:KSI525738 KIM525732:KIM525738 JYQ525732:JYQ525738 JOU525732:JOU525738 JEY525732:JEY525738 IVC525732:IVC525738 ILG525732:ILG525738 IBK525732:IBK525738 HRO525732:HRO525738 HHS525732:HHS525738 GXW525732:GXW525738 GOA525732:GOA525738 GEE525732:GEE525738 FUI525732:FUI525738 FKM525732:FKM525738 FAQ525732:FAQ525738 EQU525732:EQU525738 EGY525732:EGY525738 DXC525732:DXC525738 DNG525732:DNG525738 DDK525732:DDK525738 CTO525732:CTO525738 CJS525732:CJS525738 BZW525732:BZW525738 BQA525732:BQA525738 BGE525732:BGE525738 AWI525732:AWI525738 AMM525732:AMM525738 ACQ525732:ACQ525738 SU525732:SU525738 IY525732:IY525738 C525732:C525738 WVK460196:WVK460202 WLO460196:WLO460202 WBS460196:WBS460202 VRW460196:VRW460202 VIA460196:VIA460202 UYE460196:UYE460202 UOI460196:UOI460202 UEM460196:UEM460202 TUQ460196:TUQ460202 TKU460196:TKU460202 TAY460196:TAY460202 SRC460196:SRC460202 SHG460196:SHG460202 RXK460196:RXK460202 RNO460196:RNO460202 RDS460196:RDS460202 QTW460196:QTW460202 QKA460196:QKA460202 QAE460196:QAE460202 PQI460196:PQI460202 PGM460196:PGM460202 OWQ460196:OWQ460202 OMU460196:OMU460202 OCY460196:OCY460202 NTC460196:NTC460202 NJG460196:NJG460202 MZK460196:MZK460202 MPO460196:MPO460202 MFS460196:MFS460202 LVW460196:LVW460202 LMA460196:LMA460202 LCE460196:LCE460202 KSI460196:KSI460202 KIM460196:KIM460202 JYQ460196:JYQ460202 JOU460196:JOU460202 JEY460196:JEY460202 IVC460196:IVC460202 ILG460196:ILG460202 IBK460196:IBK460202 HRO460196:HRO460202 HHS460196:HHS460202 GXW460196:GXW460202 GOA460196:GOA460202 GEE460196:GEE460202 FUI460196:FUI460202 FKM460196:FKM460202 FAQ460196:FAQ460202 EQU460196:EQU460202 EGY460196:EGY460202 DXC460196:DXC460202 DNG460196:DNG460202 DDK460196:DDK460202 CTO460196:CTO460202 CJS460196:CJS460202 BZW460196:BZW460202 BQA460196:BQA460202 BGE460196:BGE460202 AWI460196:AWI460202 AMM460196:AMM460202 ACQ460196:ACQ460202 SU460196:SU460202 IY460196:IY460202 C460196:C460202 WVK394660:WVK394666 WLO394660:WLO394666 WBS394660:WBS394666 VRW394660:VRW394666 VIA394660:VIA394666 UYE394660:UYE394666 UOI394660:UOI394666 UEM394660:UEM394666 TUQ394660:TUQ394666 TKU394660:TKU394666 TAY394660:TAY394666 SRC394660:SRC394666 SHG394660:SHG394666 RXK394660:RXK394666 RNO394660:RNO394666 RDS394660:RDS394666 QTW394660:QTW394666 QKA394660:QKA394666 QAE394660:QAE394666 PQI394660:PQI394666 PGM394660:PGM394666 OWQ394660:OWQ394666 OMU394660:OMU394666 OCY394660:OCY394666 NTC394660:NTC394666 NJG394660:NJG394666 MZK394660:MZK394666 MPO394660:MPO394666 MFS394660:MFS394666 LVW394660:LVW394666 LMA394660:LMA394666 LCE394660:LCE394666 KSI394660:KSI394666 KIM394660:KIM394666 JYQ394660:JYQ394666 JOU394660:JOU394666 JEY394660:JEY394666 IVC394660:IVC394666 ILG394660:ILG394666 IBK394660:IBK394666 HRO394660:HRO394666 HHS394660:HHS394666 GXW394660:GXW394666 GOA394660:GOA394666 GEE394660:GEE394666 FUI394660:FUI394666 FKM394660:FKM394666 FAQ394660:FAQ394666 EQU394660:EQU394666 EGY394660:EGY394666 DXC394660:DXC394666 DNG394660:DNG394666 DDK394660:DDK394666 CTO394660:CTO394666 CJS394660:CJS394666 BZW394660:BZW394666 BQA394660:BQA394666 BGE394660:BGE394666 AWI394660:AWI394666 AMM394660:AMM394666 ACQ394660:ACQ394666 SU394660:SU394666 IY394660:IY394666 C394660:C394666 WVK329124:WVK329130 WLO329124:WLO329130 WBS329124:WBS329130 VRW329124:VRW329130 VIA329124:VIA329130 UYE329124:UYE329130 UOI329124:UOI329130 UEM329124:UEM329130 TUQ329124:TUQ329130 TKU329124:TKU329130 TAY329124:TAY329130 SRC329124:SRC329130 SHG329124:SHG329130 RXK329124:RXK329130 RNO329124:RNO329130 RDS329124:RDS329130 QTW329124:QTW329130 QKA329124:QKA329130 QAE329124:QAE329130 PQI329124:PQI329130 PGM329124:PGM329130 OWQ329124:OWQ329130 OMU329124:OMU329130 OCY329124:OCY329130 NTC329124:NTC329130 NJG329124:NJG329130 MZK329124:MZK329130 MPO329124:MPO329130 MFS329124:MFS329130 LVW329124:LVW329130 LMA329124:LMA329130 LCE329124:LCE329130 KSI329124:KSI329130 KIM329124:KIM329130 JYQ329124:JYQ329130 JOU329124:JOU329130 JEY329124:JEY329130 IVC329124:IVC329130 ILG329124:ILG329130 IBK329124:IBK329130 HRO329124:HRO329130 HHS329124:HHS329130 GXW329124:GXW329130 GOA329124:GOA329130 GEE329124:GEE329130 FUI329124:FUI329130 FKM329124:FKM329130 FAQ329124:FAQ329130 EQU329124:EQU329130 EGY329124:EGY329130 DXC329124:DXC329130 DNG329124:DNG329130 DDK329124:DDK329130 CTO329124:CTO329130 CJS329124:CJS329130 BZW329124:BZW329130 BQA329124:BQA329130 BGE329124:BGE329130 AWI329124:AWI329130 AMM329124:AMM329130 ACQ329124:ACQ329130 SU329124:SU329130 IY329124:IY329130 C329124:C329130 WVK263588:WVK263594 WLO263588:WLO263594 WBS263588:WBS263594 VRW263588:VRW263594 VIA263588:VIA263594 UYE263588:UYE263594 UOI263588:UOI263594 UEM263588:UEM263594 TUQ263588:TUQ263594 TKU263588:TKU263594 TAY263588:TAY263594 SRC263588:SRC263594 SHG263588:SHG263594 RXK263588:RXK263594 RNO263588:RNO263594 RDS263588:RDS263594 QTW263588:QTW263594 QKA263588:QKA263594 QAE263588:QAE263594 PQI263588:PQI263594 PGM263588:PGM263594 OWQ263588:OWQ263594 OMU263588:OMU263594 OCY263588:OCY263594 NTC263588:NTC263594 NJG263588:NJG263594 MZK263588:MZK263594 MPO263588:MPO263594 MFS263588:MFS263594 LVW263588:LVW263594 LMA263588:LMA263594 LCE263588:LCE263594 KSI263588:KSI263594 KIM263588:KIM263594 JYQ263588:JYQ263594 JOU263588:JOU263594 JEY263588:JEY263594 IVC263588:IVC263594 ILG263588:ILG263594 IBK263588:IBK263594 HRO263588:HRO263594 HHS263588:HHS263594 GXW263588:GXW263594 GOA263588:GOA263594 GEE263588:GEE263594 FUI263588:FUI263594 FKM263588:FKM263594 FAQ263588:FAQ263594 EQU263588:EQU263594 EGY263588:EGY263594 DXC263588:DXC263594 DNG263588:DNG263594 DDK263588:DDK263594 CTO263588:CTO263594 CJS263588:CJS263594 BZW263588:BZW263594 BQA263588:BQA263594 BGE263588:BGE263594 AWI263588:AWI263594 AMM263588:AMM263594 ACQ263588:ACQ263594 SU263588:SU263594 IY263588:IY263594 C263588:C263594 WVK198052:WVK198058 WLO198052:WLO198058 WBS198052:WBS198058 VRW198052:VRW198058 VIA198052:VIA198058 UYE198052:UYE198058 UOI198052:UOI198058 UEM198052:UEM198058 TUQ198052:TUQ198058 TKU198052:TKU198058 TAY198052:TAY198058 SRC198052:SRC198058 SHG198052:SHG198058 RXK198052:RXK198058 RNO198052:RNO198058 RDS198052:RDS198058 QTW198052:QTW198058 QKA198052:QKA198058 QAE198052:QAE198058 PQI198052:PQI198058 PGM198052:PGM198058 OWQ198052:OWQ198058 OMU198052:OMU198058 OCY198052:OCY198058 NTC198052:NTC198058 NJG198052:NJG198058 MZK198052:MZK198058 MPO198052:MPO198058 MFS198052:MFS198058 LVW198052:LVW198058 LMA198052:LMA198058 LCE198052:LCE198058 KSI198052:KSI198058 KIM198052:KIM198058 JYQ198052:JYQ198058 JOU198052:JOU198058 JEY198052:JEY198058 IVC198052:IVC198058 ILG198052:ILG198058 IBK198052:IBK198058 HRO198052:HRO198058 HHS198052:HHS198058 GXW198052:GXW198058 GOA198052:GOA198058 GEE198052:GEE198058 FUI198052:FUI198058 FKM198052:FKM198058 FAQ198052:FAQ198058 EQU198052:EQU198058 EGY198052:EGY198058 DXC198052:DXC198058 DNG198052:DNG198058 DDK198052:DDK198058 CTO198052:CTO198058 CJS198052:CJS198058 BZW198052:BZW198058 BQA198052:BQA198058 BGE198052:BGE198058 AWI198052:AWI198058 AMM198052:AMM198058 ACQ198052:ACQ198058 SU198052:SU198058 IY198052:IY198058 C198052:C198058 WVK132516:WVK132522 WLO132516:WLO132522 WBS132516:WBS132522 VRW132516:VRW132522 VIA132516:VIA132522 UYE132516:UYE132522 UOI132516:UOI132522 UEM132516:UEM132522 TUQ132516:TUQ132522 TKU132516:TKU132522 TAY132516:TAY132522 SRC132516:SRC132522 SHG132516:SHG132522 RXK132516:RXK132522 RNO132516:RNO132522 RDS132516:RDS132522 QTW132516:QTW132522 QKA132516:QKA132522 QAE132516:QAE132522 PQI132516:PQI132522 PGM132516:PGM132522 OWQ132516:OWQ132522 OMU132516:OMU132522 OCY132516:OCY132522 NTC132516:NTC132522 NJG132516:NJG132522 MZK132516:MZK132522 MPO132516:MPO132522 MFS132516:MFS132522 LVW132516:LVW132522 LMA132516:LMA132522 LCE132516:LCE132522 KSI132516:KSI132522 KIM132516:KIM132522 JYQ132516:JYQ132522 JOU132516:JOU132522 JEY132516:JEY132522 IVC132516:IVC132522 ILG132516:ILG132522 IBK132516:IBK132522 HRO132516:HRO132522 HHS132516:HHS132522 GXW132516:GXW132522 GOA132516:GOA132522 GEE132516:GEE132522 FUI132516:FUI132522 FKM132516:FKM132522 FAQ132516:FAQ132522 EQU132516:EQU132522 EGY132516:EGY132522 DXC132516:DXC132522 DNG132516:DNG132522 DDK132516:DDK132522 CTO132516:CTO132522 CJS132516:CJS132522 BZW132516:BZW132522 BQA132516:BQA132522 BGE132516:BGE132522 AWI132516:AWI132522 AMM132516:AMM132522 ACQ132516:ACQ132522 SU132516:SU132522 IY132516:IY132522 C132516:C132522 WVK66980:WVK66986 WLO66980:WLO66986 WBS66980:WBS66986 VRW66980:VRW66986 VIA66980:VIA66986 UYE66980:UYE66986 UOI66980:UOI66986 UEM66980:UEM66986 TUQ66980:TUQ66986 TKU66980:TKU66986 TAY66980:TAY66986 SRC66980:SRC66986 SHG66980:SHG66986 RXK66980:RXK66986 RNO66980:RNO66986 RDS66980:RDS66986 QTW66980:QTW66986 QKA66980:QKA66986 QAE66980:QAE66986 PQI66980:PQI66986 PGM66980:PGM66986 OWQ66980:OWQ66986 OMU66980:OMU66986 OCY66980:OCY66986 NTC66980:NTC66986 NJG66980:NJG66986 MZK66980:MZK66986 MPO66980:MPO66986 MFS66980:MFS66986 LVW66980:LVW66986 LMA66980:LMA66986 LCE66980:LCE66986 KSI66980:KSI66986 KIM66980:KIM66986 JYQ66980:JYQ66986 JOU66980:JOU66986 JEY66980:JEY66986 IVC66980:IVC66986 ILG66980:ILG66986 IBK66980:IBK66986 HRO66980:HRO66986 HHS66980:HHS66986 GXW66980:GXW66986 GOA66980:GOA66986 GEE66980:GEE66986 FUI66980:FUI66986 FKM66980:FKM66986 FAQ66980:FAQ66986 EQU66980:EQU66986 EGY66980:EGY66986 DXC66980:DXC66986 DNG66980:DNG66986 DDK66980:DDK66986 CTO66980:CTO66986 CJS66980:CJS66986 BZW66980:BZW66986 BQA66980:BQA66986 BGE66980:BGE66986 AWI66980:AWI66986 AMM66980:AMM66986 ACQ66980:ACQ66986 SU66980:SU66986 IY66980:IY66986 C66980:C66986 WVK1443:WVK1449 WLO1443:WLO1449 WBS1443:WBS1449 VRW1443:VRW1449 VIA1443:VIA1449 UYE1443:UYE1449 UOI1443:UOI1449 UEM1443:UEM1449 TUQ1443:TUQ1449 TKU1443:TKU1449 TAY1443:TAY1449 SRC1443:SRC1449 SHG1443:SHG1449 RXK1443:RXK1449 RNO1443:RNO1449 RDS1443:RDS1449 QTW1443:QTW1449 QKA1443:QKA1449 QAE1443:QAE1449 PQI1443:PQI1449 PGM1443:PGM1449 OWQ1443:OWQ1449 OMU1443:OMU1449 OCY1443:OCY1449 NTC1443:NTC1449 NJG1443:NJG1449 MZK1443:MZK1449 MPO1443:MPO1449 MFS1443:MFS1449 LVW1443:LVW1449 LMA1443:LMA1449 LCE1443:LCE1449 KSI1443:KSI1449 KIM1443:KIM1449 JYQ1443:JYQ1449 JOU1443:JOU1449 JEY1443:JEY1449 IVC1443:IVC1449 ILG1443:ILG1449 IBK1443:IBK1449 HRO1443:HRO1449 HHS1443:HHS1449 GXW1443:GXW1449 GOA1443:GOA1449 GEE1443:GEE1449 FUI1443:FUI1449 FKM1443:FKM1449 FAQ1443:FAQ1449 EQU1443:EQU1449 EGY1443:EGY1449 DXC1443:DXC1449 DNG1443:DNG1449 DDK1443:DDK1449 CTO1443:CTO1449 CJS1443:CJS1449 BZW1443:BZW1449 BQA1443:BQA1449 BGE1443:BGE1449 AWI1443:AWI1449 AMM1443:AMM1449 ACQ1443:ACQ1449 SU1443:SU1449 IY1443:IY1449 C1443:C1449 WVK984479:WVK984482 WLO984479:WLO984482 WBS984479:WBS984482 VRW984479:VRW984482 VIA984479:VIA984482 UYE984479:UYE984482 UOI984479:UOI984482 UEM984479:UEM984482 TUQ984479:TUQ984482 TKU984479:TKU984482 TAY984479:TAY984482 SRC984479:SRC984482 SHG984479:SHG984482 RXK984479:RXK984482 RNO984479:RNO984482 RDS984479:RDS984482 QTW984479:QTW984482 QKA984479:QKA984482 QAE984479:QAE984482 PQI984479:PQI984482 PGM984479:PGM984482 OWQ984479:OWQ984482 OMU984479:OMU984482 OCY984479:OCY984482 NTC984479:NTC984482 NJG984479:NJG984482 MZK984479:MZK984482 MPO984479:MPO984482 MFS984479:MFS984482 LVW984479:LVW984482 LMA984479:LMA984482 LCE984479:LCE984482 KSI984479:KSI984482 KIM984479:KIM984482 JYQ984479:JYQ984482 JOU984479:JOU984482 JEY984479:JEY984482 IVC984479:IVC984482 ILG984479:ILG984482 IBK984479:IBK984482 HRO984479:HRO984482 HHS984479:HHS984482 GXW984479:GXW984482 GOA984479:GOA984482 GEE984479:GEE984482 FUI984479:FUI984482 FKM984479:FKM984482 FAQ984479:FAQ984482 EQU984479:EQU984482 EGY984479:EGY984482 DXC984479:DXC984482 DNG984479:DNG984482 DDK984479:DDK984482 CTO984479:CTO984482 CJS984479:CJS984482 BZW984479:BZW984482 BQA984479:BQA984482 BGE984479:BGE984482 AWI984479:AWI984482 AMM984479:AMM984482 ACQ984479:ACQ984482 SU984479:SU984482 IY984479:IY984482 C984479:C984482 WVK918943:WVK918946 WLO918943:WLO918946 WBS918943:WBS918946 VRW918943:VRW918946 VIA918943:VIA918946 UYE918943:UYE918946 UOI918943:UOI918946 UEM918943:UEM918946 TUQ918943:TUQ918946 TKU918943:TKU918946 TAY918943:TAY918946 SRC918943:SRC918946 SHG918943:SHG918946 RXK918943:RXK918946 RNO918943:RNO918946 RDS918943:RDS918946 QTW918943:QTW918946 QKA918943:QKA918946 QAE918943:QAE918946 PQI918943:PQI918946 PGM918943:PGM918946 OWQ918943:OWQ918946 OMU918943:OMU918946 OCY918943:OCY918946 NTC918943:NTC918946 NJG918943:NJG918946 MZK918943:MZK918946 MPO918943:MPO918946 MFS918943:MFS918946 LVW918943:LVW918946 LMA918943:LMA918946 LCE918943:LCE918946 KSI918943:KSI918946 KIM918943:KIM918946 JYQ918943:JYQ918946 JOU918943:JOU918946 JEY918943:JEY918946 IVC918943:IVC918946 ILG918943:ILG918946 IBK918943:IBK918946 HRO918943:HRO918946 HHS918943:HHS918946 GXW918943:GXW918946 GOA918943:GOA918946 GEE918943:GEE918946 FUI918943:FUI918946 FKM918943:FKM918946 FAQ918943:FAQ918946 EQU918943:EQU918946 EGY918943:EGY918946 DXC918943:DXC918946 DNG918943:DNG918946 DDK918943:DDK918946 CTO918943:CTO918946 CJS918943:CJS918946 BZW918943:BZW918946 BQA918943:BQA918946 BGE918943:BGE918946 AWI918943:AWI918946 AMM918943:AMM918946 ACQ918943:ACQ918946 SU918943:SU918946 IY918943:IY918946 C918943:C918946 WVK853407:WVK853410 WLO853407:WLO853410 WBS853407:WBS853410 VRW853407:VRW853410 VIA853407:VIA853410 UYE853407:UYE853410 UOI853407:UOI853410 UEM853407:UEM853410 TUQ853407:TUQ853410 TKU853407:TKU853410 TAY853407:TAY853410 SRC853407:SRC853410 SHG853407:SHG853410 RXK853407:RXK853410 RNO853407:RNO853410 RDS853407:RDS853410 QTW853407:QTW853410 QKA853407:QKA853410 QAE853407:QAE853410 PQI853407:PQI853410 PGM853407:PGM853410 OWQ853407:OWQ853410 OMU853407:OMU853410 OCY853407:OCY853410 NTC853407:NTC853410 NJG853407:NJG853410 MZK853407:MZK853410 MPO853407:MPO853410 MFS853407:MFS853410 LVW853407:LVW853410 LMA853407:LMA853410 LCE853407:LCE853410 KSI853407:KSI853410 KIM853407:KIM853410 JYQ853407:JYQ853410 JOU853407:JOU853410 JEY853407:JEY853410 IVC853407:IVC853410 ILG853407:ILG853410 IBK853407:IBK853410 HRO853407:HRO853410 HHS853407:HHS853410 GXW853407:GXW853410 GOA853407:GOA853410 GEE853407:GEE853410 FUI853407:FUI853410 FKM853407:FKM853410 FAQ853407:FAQ853410 EQU853407:EQU853410 EGY853407:EGY853410 DXC853407:DXC853410 DNG853407:DNG853410 DDK853407:DDK853410 CTO853407:CTO853410 CJS853407:CJS853410 BZW853407:BZW853410 BQA853407:BQA853410 BGE853407:BGE853410 AWI853407:AWI853410 AMM853407:AMM853410 ACQ853407:ACQ853410 SU853407:SU853410 IY853407:IY853410 C853407:C853410 WVK787871:WVK787874 WLO787871:WLO787874 WBS787871:WBS787874 VRW787871:VRW787874 VIA787871:VIA787874 UYE787871:UYE787874 UOI787871:UOI787874 UEM787871:UEM787874 TUQ787871:TUQ787874 TKU787871:TKU787874 TAY787871:TAY787874 SRC787871:SRC787874 SHG787871:SHG787874 RXK787871:RXK787874 RNO787871:RNO787874 RDS787871:RDS787874 QTW787871:QTW787874 QKA787871:QKA787874 QAE787871:QAE787874 PQI787871:PQI787874 PGM787871:PGM787874 OWQ787871:OWQ787874 OMU787871:OMU787874 OCY787871:OCY787874 NTC787871:NTC787874 NJG787871:NJG787874 MZK787871:MZK787874 MPO787871:MPO787874 MFS787871:MFS787874 LVW787871:LVW787874 LMA787871:LMA787874 LCE787871:LCE787874 KSI787871:KSI787874 KIM787871:KIM787874 JYQ787871:JYQ787874 JOU787871:JOU787874 JEY787871:JEY787874 IVC787871:IVC787874 ILG787871:ILG787874 IBK787871:IBK787874 HRO787871:HRO787874 HHS787871:HHS787874 GXW787871:GXW787874 GOA787871:GOA787874 GEE787871:GEE787874 FUI787871:FUI787874 FKM787871:FKM787874 FAQ787871:FAQ787874 EQU787871:EQU787874 EGY787871:EGY787874 DXC787871:DXC787874 DNG787871:DNG787874 DDK787871:DDK787874 CTO787871:CTO787874 CJS787871:CJS787874 BZW787871:BZW787874 BQA787871:BQA787874 BGE787871:BGE787874 AWI787871:AWI787874 AMM787871:AMM787874 ACQ787871:ACQ787874 SU787871:SU787874 IY787871:IY787874 C787871:C787874 WVK722335:WVK722338 WLO722335:WLO722338 WBS722335:WBS722338 VRW722335:VRW722338 VIA722335:VIA722338 UYE722335:UYE722338 UOI722335:UOI722338 UEM722335:UEM722338 TUQ722335:TUQ722338 TKU722335:TKU722338 TAY722335:TAY722338 SRC722335:SRC722338 SHG722335:SHG722338 RXK722335:RXK722338 RNO722335:RNO722338 RDS722335:RDS722338 QTW722335:QTW722338 QKA722335:QKA722338 QAE722335:QAE722338 PQI722335:PQI722338 PGM722335:PGM722338 OWQ722335:OWQ722338 OMU722335:OMU722338 OCY722335:OCY722338 NTC722335:NTC722338 NJG722335:NJG722338 MZK722335:MZK722338 MPO722335:MPO722338 MFS722335:MFS722338 LVW722335:LVW722338 LMA722335:LMA722338 LCE722335:LCE722338 KSI722335:KSI722338 KIM722335:KIM722338 JYQ722335:JYQ722338 JOU722335:JOU722338 JEY722335:JEY722338 IVC722335:IVC722338 ILG722335:ILG722338 IBK722335:IBK722338 HRO722335:HRO722338 HHS722335:HHS722338 GXW722335:GXW722338 GOA722335:GOA722338 GEE722335:GEE722338 FUI722335:FUI722338 FKM722335:FKM722338 FAQ722335:FAQ722338 EQU722335:EQU722338 EGY722335:EGY722338 DXC722335:DXC722338 DNG722335:DNG722338 DDK722335:DDK722338 CTO722335:CTO722338 CJS722335:CJS722338 BZW722335:BZW722338 BQA722335:BQA722338 BGE722335:BGE722338 AWI722335:AWI722338 AMM722335:AMM722338 ACQ722335:ACQ722338 SU722335:SU722338 IY722335:IY722338 C722335:C722338 WVK656799:WVK656802 WLO656799:WLO656802 WBS656799:WBS656802 VRW656799:VRW656802 VIA656799:VIA656802 UYE656799:UYE656802 UOI656799:UOI656802 UEM656799:UEM656802 TUQ656799:TUQ656802 TKU656799:TKU656802 TAY656799:TAY656802 SRC656799:SRC656802 SHG656799:SHG656802 RXK656799:RXK656802 RNO656799:RNO656802 RDS656799:RDS656802 QTW656799:QTW656802 QKA656799:QKA656802 QAE656799:QAE656802 PQI656799:PQI656802 PGM656799:PGM656802 OWQ656799:OWQ656802 OMU656799:OMU656802 OCY656799:OCY656802 NTC656799:NTC656802 NJG656799:NJG656802 MZK656799:MZK656802 MPO656799:MPO656802 MFS656799:MFS656802 LVW656799:LVW656802 LMA656799:LMA656802 LCE656799:LCE656802 KSI656799:KSI656802 KIM656799:KIM656802 JYQ656799:JYQ656802 JOU656799:JOU656802 JEY656799:JEY656802 IVC656799:IVC656802 ILG656799:ILG656802 IBK656799:IBK656802 HRO656799:HRO656802 HHS656799:HHS656802 GXW656799:GXW656802 GOA656799:GOA656802 GEE656799:GEE656802 FUI656799:FUI656802 FKM656799:FKM656802 FAQ656799:FAQ656802 EQU656799:EQU656802 EGY656799:EGY656802 DXC656799:DXC656802 DNG656799:DNG656802 DDK656799:DDK656802 CTO656799:CTO656802 CJS656799:CJS656802 BZW656799:BZW656802 BQA656799:BQA656802 BGE656799:BGE656802 AWI656799:AWI656802 AMM656799:AMM656802 ACQ656799:ACQ656802 SU656799:SU656802 IY656799:IY656802 C656799:C656802 WVK591263:WVK591266 WLO591263:WLO591266 WBS591263:WBS591266 VRW591263:VRW591266 VIA591263:VIA591266 UYE591263:UYE591266 UOI591263:UOI591266 UEM591263:UEM591266 TUQ591263:TUQ591266 TKU591263:TKU591266 TAY591263:TAY591266 SRC591263:SRC591266 SHG591263:SHG591266 RXK591263:RXK591266 RNO591263:RNO591266 RDS591263:RDS591266 QTW591263:QTW591266 QKA591263:QKA591266 QAE591263:QAE591266 PQI591263:PQI591266 PGM591263:PGM591266 OWQ591263:OWQ591266 OMU591263:OMU591266 OCY591263:OCY591266 NTC591263:NTC591266 NJG591263:NJG591266 MZK591263:MZK591266 MPO591263:MPO591266 MFS591263:MFS591266 LVW591263:LVW591266 LMA591263:LMA591266 LCE591263:LCE591266 KSI591263:KSI591266 KIM591263:KIM591266 JYQ591263:JYQ591266 JOU591263:JOU591266 JEY591263:JEY591266 IVC591263:IVC591266 ILG591263:ILG591266 IBK591263:IBK591266 HRO591263:HRO591266 HHS591263:HHS591266 GXW591263:GXW591266 GOA591263:GOA591266 GEE591263:GEE591266 FUI591263:FUI591266 FKM591263:FKM591266 FAQ591263:FAQ591266 EQU591263:EQU591266 EGY591263:EGY591266 DXC591263:DXC591266 DNG591263:DNG591266 DDK591263:DDK591266 CTO591263:CTO591266 CJS591263:CJS591266 BZW591263:BZW591266 BQA591263:BQA591266 BGE591263:BGE591266 AWI591263:AWI591266 AMM591263:AMM591266 ACQ591263:ACQ591266 SU591263:SU591266 IY591263:IY591266 C591263:C591266 WVK525727:WVK525730 WLO525727:WLO525730 WBS525727:WBS525730 VRW525727:VRW525730 VIA525727:VIA525730 UYE525727:UYE525730 UOI525727:UOI525730 UEM525727:UEM525730 TUQ525727:TUQ525730 TKU525727:TKU525730 TAY525727:TAY525730 SRC525727:SRC525730 SHG525727:SHG525730 RXK525727:RXK525730 RNO525727:RNO525730 RDS525727:RDS525730 QTW525727:QTW525730 QKA525727:QKA525730 QAE525727:QAE525730 PQI525727:PQI525730 PGM525727:PGM525730 OWQ525727:OWQ525730 OMU525727:OMU525730 OCY525727:OCY525730 NTC525727:NTC525730 NJG525727:NJG525730 MZK525727:MZK525730 MPO525727:MPO525730 MFS525727:MFS525730 LVW525727:LVW525730 LMA525727:LMA525730 LCE525727:LCE525730 KSI525727:KSI525730 KIM525727:KIM525730 JYQ525727:JYQ525730 JOU525727:JOU525730 JEY525727:JEY525730 IVC525727:IVC525730 ILG525727:ILG525730 IBK525727:IBK525730 HRO525727:HRO525730 HHS525727:HHS525730 GXW525727:GXW525730 GOA525727:GOA525730 GEE525727:GEE525730 FUI525727:FUI525730 FKM525727:FKM525730 FAQ525727:FAQ525730 EQU525727:EQU525730 EGY525727:EGY525730 DXC525727:DXC525730 DNG525727:DNG525730 DDK525727:DDK525730 CTO525727:CTO525730 CJS525727:CJS525730 BZW525727:BZW525730 BQA525727:BQA525730 BGE525727:BGE525730 AWI525727:AWI525730 AMM525727:AMM525730 ACQ525727:ACQ525730 SU525727:SU525730 IY525727:IY525730 C525727:C525730 WVK460191:WVK460194 WLO460191:WLO460194 WBS460191:WBS460194 VRW460191:VRW460194 VIA460191:VIA460194 UYE460191:UYE460194 UOI460191:UOI460194 UEM460191:UEM460194 TUQ460191:TUQ460194 TKU460191:TKU460194 TAY460191:TAY460194 SRC460191:SRC460194 SHG460191:SHG460194 RXK460191:RXK460194 RNO460191:RNO460194 RDS460191:RDS460194 QTW460191:QTW460194 QKA460191:QKA460194 QAE460191:QAE460194 PQI460191:PQI460194 PGM460191:PGM460194 OWQ460191:OWQ460194 OMU460191:OMU460194 OCY460191:OCY460194 NTC460191:NTC460194 NJG460191:NJG460194 MZK460191:MZK460194 MPO460191:MPO460194 MFS460191:MFS460194 LVW460191:LVW460194 LMA460191:LMA460194 LCE460191:LCE460194 KSI460191:KSI460194 KIM460191:KIM460194 JYQ460191:JYQ460194 JOU460191:JOU460194 JEY460191:JEY460194 IVC460191:IVC460194 ILG460191:ILG460194 IBK460191:IBK460194 HRO460191:HRO460194 HHS460191:HHS460194 GXW460191:GXW460194 GOA460191:GOA460194 GEE460191:GEE460194 FUI460191:FUI460194 FKM460191:FKM460194 FAQ460191:FAQ460194 EQU460191:EQU460194 EGY460191:EGY460194 DXC460191:DXC460194 DNG460191:DNG460194 DDK460191:DDK460194 CTO460191:CTO460194 CJS460191:CJS460194 BZW460191:BZW460194 BQA460191:BQA460194 BGE460191:BGE460194 AWI460191:AWI460194 AMM460191:AMM460194 ACQ460191:ACQ460194 SU460191:SU460194 IY460191:IY460194 C460191:C460194 WVK394655:WVK394658 WLO394655:WLO394658 WBS394655:WBS394658 VRW394655:VRW394658 VIA394655:VIA394658 UYE394655:UYE394658 UOI394655:UOI394658 UEM394655:UEM394658 TUQ394655:TUQ394658 TKU394655:TKU394658 TAY394655:TAY394658 SRC394655:SRC394658 SHG394655:SHG394658 RXK394655:RXK394658 RNO394655:RNO394658 RDS394655:RDS394658 QTW394655:QTW394658 QKA394655:QKA394658 QAE394655:QAE394658 PQI394655:PQI394658 PGM394655:PGM394658 OWQ394655:OWQ394658 OMU394655:OMU394658 OCY394655:OCY394658 NTC394655:NTC394658 NJG394655:NJG394658 MZK394655:MZK394658 MPO394655:MPO394658 MFS394655:MFS394658 LVW394655:LVW394658 LMA394655:LMA394658 LCE394655:LCE394658 KSI394655:KSI394658 KIM394655:KIM394658 JYQ394655:JYQ394658 JOU394655:JOU394658 JEY394655:JEY394658 IVC394655:IVC394658 ILG394655:ILG394658 IBK394655:IBK394658 HRO394655:HRO394658 HHS394655:HHS394658 GXW394655:GXW394658 GOA394655:GOA394658 GEE394655:GEE394658 FUI394655:FUI394658 FKM394655:FKM394658 FAQ394655:FAQ394658 EQU394655:EQU394658 EGY394655:EGY394658 DXC394655:DXC394658 DNG394655:DNG394658 DDK394655:DDK394658 CTO394655:CTO394658 CJS394655:CJS394658 BZW394655:BZW394658 BQA394655:BQA394658 BGE394655:BGE394658 AWI394655:AWI394658 AMM394655:AMM394658 ACQ394655:ACQ394658 SU394655:SU394658 IY394655:IY394658 C394655:C394658 WVK329119:WVK329122 WLO329119:WLO329122 WBS329119:WBS329122 VRW329119:VRW329122 VIA329119:VIA329122 UYE329119:UYE329122 UOI329119:UOI329122 UEM329119:UEM329122 TUQ329119:TUQ329122 TKU329119:TKU329122 TAY329119:TAY329122 SRC329119:SRC329122 SHG329119:SHG329122 RXK329119:RXK329122 RNO329119:RNO329122 RDS329119:RDS329122 QTW329119:QTW329122 QKA329119:QKA329122 QAE329119:QAE329122 PQI329119:PQI329122 PGM329119:PGM329122 OWQ329119:OWQ329122 OMU329119:OMU329122 OCY329119:OCY329122 NTC329119:NTC329122 NJG329119:NJG329122 MZK329119:MZK329122 MPO329119:MPO329122 MFS329119:MFS329122 LVW329119:LVW329122 LMA329119:LMA329122 LCE329119:LCE329122 KSI329119:KSI329122 KIM329119:KIM329122 JYQ329119:JYQ329122 JOU329119:JOU329122 JEY329119:JEY329122 IVC329119:IVC329122 ILG329119:ILG329122 IBK329119:IBK329122 HRO329119:HRO329122 HHS329119:HHS329122 GXW329119:GXW329122 GOA329119:GOA329122 GEE329119:GEE329122 FUI329119:FUI329122 FKM329119:FKM329122 FAQ329119:FAQ329122 EQU329119:EQU329122 EGY329119:EGY329122 DXC329119:DXC329122 DNG329119:DNG329122 DDK329119:DDK329122 CTO329119:CTO329122 CJS329119:CJS329122 BZW329119:BZW329122 BQA329119:BQA329122 BGE329119:BGE329122 AWI329119:AWI329122 AMM329119:AMM329122 ACQ329119:ACQ329122 SU329119:SU329122 IY329119:IY329122 C329119:C329122 WVK263583:WVK263586 WLO263583:WLO263586 WBS263583:WBS263586 VRW263583:VRW263586 VIA263583:VIA263586 UYE263583:UYE263586 UOI263583:UOI263586 UEM263583:UEM263586 TUQ263583:TUQ263586 TKU263583:TKU263586 TAY263583:TAY263586 SRC263583:SRC263586 SHG263583:SHG263586 RXK263583:RXK263586 RNO263583:RNO263586 RDS263583:RDS263586 QTW263583:QTW263586 QKA263583:QKA263586 QAE263583:QAE263586 PQI263583:PQI263586 PGM263583:PGM263586 OWQ263583:OWQ263586 OMU263583:OMU263586 OCY263583:OCY263586 NTC263583:NTC263586 NJG263583:NJG263586 MZK263583:MZK263586 MPO263583:MPO263586 MFS263583:MFS263586 LVW263583:LVW263586 LMA263583:LMA263586 LCE263583:LCE263586 KSI263583:KSI263586 KIM263583:KIM263586 JYQ263583:JYQ263586 JOU263583:JOU263586 JEY263583:JEY263586 IVC263583:IVC263586 ILG263583:ILG263586 IBK263583:IBK263586 HRO263583:HRO263586 HHS263583:HHS263586 GXW263583:GXW263586 GOA263583:GOA263586 GEE263583:GEE263586 FUI263583:FUI263586 FKM263583:FKM263586 FAQ263583:FAQ263586 EQU263583:EQU263586 EGY263583:EGY263586 DXC263583:DXC263586 DNG263583:DNG263586 DDK263583:DDK263586 CTO263583:CTO263586 CJS263583:CJS263586 BZW263583:BZW263586 BQA263583:BQA263586 BGE263583:BGE263586 AWI263583:AWI263586 AMM263583:AMM263586 ACQ263583:ACQ263586 SU263583:SU263586 IY263583:IY263586 C263583:C263586 WVK198047:WVK198050 WLO198047:WLO198050 WBS198047:WBS198050 VRW198047:VRW198050 VIA198047:VIA198050 UYE198047:UYE198050 UOI198047:UOI198050 UEM198047:UEM198050 TUQ198047:TUQ198050 TKU198047:TKU198050 TAY198047:TAY198050 SRC198047:SRC198050 SHG198047:SHG198050 RXK198047:RXK198050 RNO198047:RNO198050 RDS198047:RDS198050 QTW198047:QTW198050 QKA198047:QKA198050 QAE198047:QAE198050 PQI198047:PQI198050 PGM198047:PGM198050 OWQ198047:OWQ198050 OMU198047:OMU198050 OCY198047:OCY198050 NTC198047:NTC198050 NJG198047:NJG198050 MZK198047:MZK198050 MPO198047:MPO198050 MFS198047:MFS198050 LVW198047:LVW198050 LMA198047:LMA198050 LCE198047:LCE198050 KSI198047:KSI198050 KIM198047:KIM198050 JYQ198047:JYQ198050 JOU198047:JOU198050 JEY198047:JEY198050 IVC198047:IVC198050 ILG198047:ILG198050 IBK198047:IBK198050 HRO198047:HRO198050 HHS198047:HHS198050 GXW198047:GXW198050 GOA198047:GOA198050 GEE198047:GEE198050 FUI198047:FUI198050 FKM198047:FKM198050 FAQ198047:FAQ198050 EQU198047:EQU198050 EGY198047:EGY198050 DXC198047:DXC198050 DNG198047:DNG198050 DDK198047:DDK198050 CTO198047:CTO198050 CJS198047:CJS198050 BZW198047:BZW198050 BQA198047:BQA198050 BGE198047:BGE198050 AWI198047:AWI198050 AMM198047:AMM198050 ACQ198047:ACQ198050 SU198047:SU198050 IY198047:IY198050 C198047:C198050 WVK132511:WVK132514 WLO132511:WLO132514 WBS132511:WBS132514 VRW132511:VRW132514 VIA132511:VIA132514 UYE132511:UYE132514 UOI132511:UOI132514 UEM132511:UEM132514 TUQ132511:TUQ132514 TKU132511:TKU132514 TAY132511:TAY132514 SRC132511:SRC132514 SHG132511:SHG132514 RXK132511:RXK132514 RNO132511:RNO132514 RDS132511:RDS132514 QTW132511:QTW132514 QKA132511:QKA132514 QAE132511:QAE132514 PQI132511:PQI132514 PGM132511:PGM132514 OWQ132511:OWQ132514 OMU132511:OMU132514 OCY132511:OCY132514 NTC132511:NTC132514 NJG132511:NJG132514 MZK132511:MZK132514 MPO132511:MPO132514 MFS132511:MFS132514 LVW132511:LVW132514 LMA132511:LMA132514 LCE132511:LCE132514 KSI132511:KSI132514 KIM132511:KIM132514 JYQ132511:JYQ132514 JOU132511:JOU132514 JEY132511:JEY132514 IVC132511:IVC132514 ILG132511:ILG132514 IBK132511:IBK132514 HRO132511:HRO132514 HHS132511:HHS132514 GXW132511:GXW132514 GOA132511:GOA132514 GEE132511:GEE132514 FUI132511:FUI132514 FKM132511:FKM132514 FAQ132511:FAQ132514 EQU132511:EQU132514 EGY132511:EGY132514 DXC132511:DXC132514 DNG132511:DNG132514 DDK132511:DDK132514 CTO132511:CTO132514 CJS132511:CJS132514 BZW132511:BZW132514 BQA132511:BQA132514 BGE132511:BGE132514 AWI132511:AWI132514 AMM132511:AMM132514 ACQ132511:ACQ132514 SU132511:SU132514 IY132511:IY132514 C132511:C132514 WVK66975:WVK66978 WLO66975:WLO66978 WBS66975:WBS66978 VRW66975:VRW66978 VIA66975:VIA66978 UYE66975:UYE66978 UOI66975:UOI66978 UEM66975:UEM66978 TUQ66975:TUQ66978 TKU66975:TKU66978 TAY66975:TAY66978 SRC66975:SRC66978 SHG66975:SHG66978 RXK66975:RXK66978 RNO66975:RNO66978 RDS66975:RDS66978 QTW66975:QTW66978 QKA66975:QKA66978 QAE66975:QAE66978 PQI66975:PQI66978 PGM66975:PGM66978 OWQ66975:OWQ66978 OMU66975:OMU66978 OCY66975:OCY66978 NTC66975:NTC66978 NJG66975:NJG66978 MZK66975:MZK66978 MPO66975:MPO66978 MFS66975:MFS66978 LVW66975:LVW66978 LMA66975:LMA66978 LCE66975:LCE66978 KSI66975:KSI66978 KIM66975:KIM66978 JYQ66975:JYQ66978 JOU66975:JOU66978 JEY66975:JEY66978 IVC66975:IVC66978 ILG66975:ILG66978 IBK66975:IBK66978 HRO66975:HRO66978 HHS66975:HHS66978 GXW66975:GXW66978 GOA66975:GOA66978 GEE66975:GEE66978 FUI66975:FUI66978 FKM66975:FKM66978 FAQ66975:FAQ66978 EQU66975:EQU66978 EGY66975:EGY66978 DXC66975:DXC66978 DNG66975:DNG66978 DDK66975:DDK66978 CTO66975:CTO66978 CJS66975:CJS66978 BZW66975:BZW66978 BQA66975:BQA66978 BGE66975:BGE66978 AWI66975:AWI66978 AMM66975:AMM66978 ACQ66975:ACQ66978 SU66975:SU66978 IY66975:IY66978 C66975:C66978 WVK1438:WVK1441 WLO1438:WLO1441 WBS1438:WBS1441 VRW1438:VRW1441 VIA1438:VIA1441 UYE1438:UYE1441 UOI1438:UOI1441 UEM1438:UEM1441 TUQ1438:TUQ1441 TKU1438:TKU1441 TAY1438:TAY1441 SRC1438:SRC1441 SHG1438:SHG1441 RXK1438:RXK1441 RNO1438:RNO1441 RDS1438:RDS1441 QTW1438:QTW1441 QKA1438:QKA1441 QAE1438:QAE1441 PQI1438:PQI1441 PGM1438:PGM1441 OWQ1438:OWQ1441 OMU1438:OMU1441 OCY1438:OCY1441 NTC1438:NTC1441 NJG1438:NJG1441 MZK1438:MZK1441 MPO1438:MPO1441 MFS1438:MFS1441 LVW1438:LVW1441 LMA1438:LMA1441 LCE1438:LCE1441 KSI1438:KSI1441 KIM1438:KIM1441 JYQ1438:JYQ1441 JOU1438:JOU1441 JEY1438:JEY1441 IVC1438:IVC1441 ILG1438:ILG1441 IBK1438:IBK1441 HRO1438:HRO1441 HHS1438:HHS1441 GXW1438:GXW1441 GOA1438:GOA1441 GEE1438:GEE1441 FUI1438:FUI1441 FKM1438:FKM1441 FAQ1438:FAQ1441 EQU1438:EQU1441 EGY1438:EGY1441 DXC1438:DXC1441 DNG1438:DNG1441 DDK1438:DDK1441 CTO1438:CTO1441 CJS1438:CJS1441 BZW1438:BZW1441 BQA1438:BQA1441 BGE1438:BGE1441 AWI1438:AWI1441 AMM1438:AMM1441 ACQ1438:ACQ1441 SU1438:SU1441 IY1438:IY1441 C1371:C1374 C1244:C1246 IY1371:IY1374 IY1244:IY1246 SU1371:SU1374 SU1244:SU1246 ACQ1371:ACQ1374 ACQ1244:ACQ1246 AMM1371:AMM1374 AMM1244:AMM1246 AWI1371:AWI1374 AWI1244:AWI1246 BGE1371:BGE1374 BGE1244:BGE1246 BQA1371:BQA1374 BQA1244:BQA1246 BZW1371:BZW1374 BZW1244:BZW1246 CJS1371:CJS1374 CJS1244:CJS1246 CTO1371:CTO1374 CTO1244:CTO1246 DDK1371:DDK1374 DDK1244:DDK1246 DNG1371:DNG1374 DNG1244:DNG1246 DXC1371:DXC1374 DXC1244:DXC1246 EGY1371:EGY1374 EGY1244:EGY1246 EQU1371:EQU1374 EQU1244:EQU1246 FAQ1371:FAQ1374 FAQ1244:FAQ1246 FKM1371:FKM1374 FKM1244:FKM1246 FUI1371:FUI1374 FUI1244:FUI1246 GEE1371:GEE1374 GEE1244:GEE1246 GOA1371:GOA1374 GOA1244:GOA1246 GXW1371:GXW1374 GXW1244:GXW1246 HHS1371:HHS1374 HHS1244:HHS1246 HRO1371:HRO1374 HRO1244:HRO1246 IBK1371:IBK1374 IBK1244:IBK1246 ILG1371:ILG1374 ILG1244:ILG1246 IVC1371:IVC1374 IVC1244:IVC1246 JEY1371:JEY1374 JEY1244:JEY1246 JOU1371:JOU1374 JOU1244:JOU1246 JYQ1371:JYQ1374 JYQ1244:JYQ1246 KIM1371:KIM1374 KIM1244:KIM1246 KSI1371:KSI1374 KSI1244:KSI1246 LCE1371:LCE1374 LCE1244:LCE1246 LMA1371:LMA1374 LMA1244:LMA1246 LVW1371:LVW1374 LVW1244:LVW1246 MFS1371:MFS1374 MFS1244:MFS1246 MPO1371:MPO1374 MPO1244:MPO1246 MZK1371:MZK1374 MZK1244:MZK1246 NJG1371:NJG1374 NJG1244:NJG1246 NTC1371:NTC1374 NTC1244:NTC1246 OCY1371:OCY1374 OCY1244:OCY1246 OMU1371:OMU1374 OMU1244:OMU1246 OWQ1371:OWQ1374 OWQ1244:OWQ1246 PGM1371:PGM1374 PGM1244:PGM1246 PQI1371:PQI1374 PQI1244:PQI1246 QAE1371:QAE1374 QAE1244:QAE1246 QKA1371:QKA1374 QKA1244:QKA1246 QTW1371:QTW1374 QTW1244:QTW1246 RDS1371:RDS1374 RDS1244:RDS1246 RNO1371:RNO1374 RNO1244:RNO1246 RXK1371:RXK1374 RXK1244:RXK1246 SHG1371:SHG1374 SHG1244:SHG1246 SRC1371:SRC1374 SRC1244:SRC1246 TAY1371:TAY1374 TAY1244:TAY1246 TKU1371:TKU1374 TKU1244:TKU1246 TUQ1371:TUQ1374 TUQ1244:TUQ1246 UEM1371:UEM1374 UEM1244:UEM1246 UOI1371:UOI1374 UOI1244:UOI1246 UYE1371:UYE1374 UYE1244:UYE1246 VIA1371:VIA1374 VIA1244:VIA1246 VRW1371:VRW1374 VRW1244:VRW1246 WBS1371:WBS1374 WBS1244:WBS1246 WLO1371:WLO1374 WLO1244:WLO1246 WVK1371:WVK1374 C1454:C1469 IY1454:IY1470 SU1454:SU1470 ACQ1454:ACQ1470 AMM1454:AMM1470 AWI1454:AWI1470 BGE1454:BGE1470 BQA1454:BQA1470 BZW1454:BZW1470 CJS1454:CJS1470 CTO1454:CTO1470 DDK1454:DDK1470 DNG1454:DNG1470 DXC1454:DXC1470 EGY1454:EGY1470 EQU1454:EQU1470 FAQ1454:FAQ1470 FKM1454:FKM1470 FUI1454:FUI1470 GEE1454:GEE1470 GOA1454:GOA1470 GXW1454:GXW1470 HHS1454:HHS1470 HRO1454:HRO1470 IBK1454:IBK1470 ILG1454:ILG1470 IVC1454:IVC1470 JEY1454:JEY1470 JOU1454:JOU1470 JYQ1454:JYQ1470 KIM1454:KIM1470 KSI1454:KSI1470 LCE1454:LCE1470 LMA1454:LMA1470 LVW1454:LVW1470 MFS1454:MFS1470 MPO1454:MPO1470 MZK1454:MZK1470 NJG1454:NJG1470 NTC1454:NTC1470 OCY1454:OCY1470 OMU1454:OMU1470 OWQ1454:OWQ1470 PGM1454:PGM1470 PQI1454:PQI1470 QAE1454:QAE1470 QKA1454:QKA1470 QTW1454:QTW1470 RDS1454:RDS1470 RNO1454:RNO1470 RXK1454:RXK1470 SHG1454:SHG1470 SRC1454:SRC1470 TAY1454:TAY1470 TKU1454:TKU1470 TUQ1454:TUQ1470 UEM1454:UEM1470 UOI1454:UOI1470 UYE1454:UYE1470 VIA1454:VIA1470 VRW1454:VRW1470 WBS1454:WBS1470 WLO1454:WLO1470 WVK1454:WVK1470 WVK1472:WVK2565 WLO1472:WLO2565 IY1472:IY2565 SU1472:SU2565 ACQ1472:ACQ2565 AMM1472:AMM2565 AWI1472:AWI2565 BGE1472:BGE2565 BQA1472:BQA2565 BZW1472:BZW2565 CJS1472:CJS2565 CTO1472:CTO2565 DDK1472:DDK2565 DNG1472:DNG2565 DXC1472:DXC2565 EGY1472:EGY2565 EQU1472:EQU2565 FAQ1472:FAQ2565 FKM1472:FKM2565 FUI1472:FUI2565 GEE1472:GEE2565 GOA1472:GOA2565 GXW1472:GXW2565 HHS1472:HHS2565 HRO1472:HRO2565 IBK1472:IBK2565 ILG1472:ILG2565 IVC1472:IVC2565 JEY1472:JEY2565 JOU1472:JOU2565 JYQ1472:JYQ2565 KIM1472:KIM2565 KSI1472:KSI2565 LCE1472:LCE2565 LMA1472:LMA2565 LVW1472:LVW2565 MFS1472:MFS2565 MPO1472:MPO2565 MZK1472:MZK2565 NJG1472:NJG2565 NTC1472:NTC2565 OCY1472:OCY2565 OMU1472:OMU2565 OWQ1472:OWQ2565 PGM1472:PGM2565 PQI1472:PQI2565 QAE1472:QAE2565 QKA1472:QKA2565 QTW1472:QTW2565 RDS1472:RDS2565 RNO1472:RNO2565 RXK1472:RXK2565 SHG1472:SHG2565 SRC1472:SRC2565 TAY1472:TAY2565 TKU1472:TKU2565 TUQ1472:TUQ2565 UEM1472:UEM2565 UOI1472:UOI2565 UYE1472:UYE2565 VIA1472:VIA2565 VRW1472:VRW2565 WBS1472:WBS2565 C1473:C2565">
      <formula1>$K$9:$K$45</formula1>
    </dataValidation>
    <dataValidation type="list" allowBlank="1" showInputMessage="1" showErrorMessage="1" sqref="C1:C4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246:G246 JB246:JC246 SX246:SY246 ACT246:ACU246 AMP246:AMQ246 AWL246:AWM246 BGH246:BGI246 BQD246:BQE246 BZZ246:CAA246 CJV246:CJW246 CTR246:CTS246 DDN246:DDO246 DNJ246:DNK246 DXF246:DXG246 EHB246:EHC246 EQX246:EQY246 FAT246:FAU246 FKP246:FKQ246 FUL246:FUM246 GEH246:GEI246 GOD246:GOE246 GXZ246:GYA246 HHV246:HHW246 HRR246:HRS246 IBN246:IBO246 ILJ246:ILK246 IVF246:IVG246 JFB246:JFC246 JOX246:JOY246 JYT246:JYU246 KIP246:KIQ246 KSL246:KSM246 LCH246:LCI246 LMD246:LME246 LVZ246:LWA246 MFV246:MFW246 MPR246:MPS246 MZN246:MZO246 NJJ246:NJK246 NTF246:NTG246 ODB246:ODC246 OMX246:OMY246 OWT246:OWU246 PGP246:PGQ246 PQL246:PQM246 QAH246:QAI246 QKD246:QKE246 QTZ246:QUA246 RDV246:RDW246 RNR246:RNS246 RXN246:RXO246 SHJ246:SHK246 SRF246:SRG246 TBB246:TBC246 TKX246:TKY246 TUT246:TUU246 UEP246:UEQ246 UOL246:UOM246 UYH246:UYI246 VID246:VIE246 VRZ246:VSA246 WBV246:WBW246 WLR246:WLS246 WVN246:WVO246 F65819:G65819 JB65819:JC65819 SX65819:SY65819 ACT65819:ACU65819 AMP65819:AMQ65819 AWL65819:AWM65819 BGH65819:BGI65819 BQD65819:BQE65819 BZZ65819:CAA65819 CJV65819:CJW65819 CTR65819:CTS65819 DDN65819:DDO65819 DNJ65819:DNK65819 DXF65819:DXG65819 EHB65819:EHC65819 EQX65819:EQY65819 FAT65819:FAU65819 FKP65819:FKQ65819 FUL65819:FUM65819 GEH65819:GEI65819 GOD65819:GOE65819 GXZ65819:GYA65819 HHV65819:HHW65819 HRR65819:HRS65819 IBN65819:IBO65819 ILJ65819:ILK65819 IVF65819:IVG65819 JFB65819:JFC65819 JOX65819:JOY65819 JYT65819:JYU65819 KIP65819:KIQ65819 KSL65819:KSM65819 LCH65819:LCI65819 LMD65819:LME65819 LVZ65819:LWA65819 MFV65819:MFW65819 MPR65819:MPS65819 MZN65819:MZO65819 NJJ65819:NJK65819 NTF65819:NTG65819 ODB65819:ODC65819 OMX65819:OMY65819 OWT65819:OWU65819 PGP65819:PGQ65819 PQL65819:PQM65819 QAH65819:QAI65819 QKD65819:QKE65819 QTZ65819:QUA65819 RDV65819:RDW65819 RNR65819:RNS65819 RXN65819:RXO65819 SHJ65819:SHK65819 SRF65819:SRG65819 TBB65819:TBC65819 TKX65819:TKY65819 TUT65819:TUU65819 UEP65819:UEQ65819 UOL65819:UOM65819 UYH65819:UYI65819 VID65819:VIE65819 VRZ65819:VSA65819 WBV65819:WBW65819 WLR65819:WLS65819 WVN65819:WVO65819 F131355:G131355 JB131355:JC131355 SX131355:SY131355 ACT131355:ACU131355 AMP131355:AMQ131355 AWL131355:AWM131355 BGH131355:BGI131355 BQD131355:BQE131355 BZZ131355:CAA131355 CJV131355:CJW131355 CTR131355:CTS131355 DDN131355:DDO131355 DNJ131355:DNK131355 DXF131355:DXG131355 EHB131355:EHC131355 EQX131355:EQY131355 FAT131355:FAU131355 FKP131355:FKQ131355 FUL131355:FUM131355 GEH131355:GEI131355 GOD131355:GOE131355 GXZ131355:GYA131355 HHV131355:HHW131355 HRR131355:HRS131355 IBN131355:IBO131355 ILJ131355:ILK131355 IVF131355:IVG131355 JFB131355:JFC131355 JOX131355:JOY131355 JYT131355:JYU131355 KIP131355:KIQ131355 KSL131355:KSM131355 LCH131355:LCI131355 LMD131355:LME131355 LVZ131355:LWA131355 MFV131355:MFW131355 MPR131355:MPS131355 MZN131355:MZO131355 NJJ131355:NJK131355 NTF131355:NTG131355 ODB131355:ODC131355 OMX131355:OMY131355 OWT131355:OWU131355 PGP131355:PGQ131355 PQL131355:PQM131355 QAH131355:QAI131355 QKD131355:QKE131355 QTZ131355:QUA131355 RDV131355:RDW131355 RNR131355:RNS131355 RXN131355:RXO131355 SHJ131355:SHK131355 SRF131355:SRG131355 TBB131355:TBC131355 TKX131355:TKY131355 TUT131355:TUU131355 UEP131355:UEQ131355 UOL131355:UOM131355 UYH131355:UYI131355 VID131355:VIE131355 VRZ131355:VSA131355 WBV131355:WBW131355 WLR131355:WLS131355 WVN131355:WVO131355 F196891:G196891 JB196891:JC196891 SX196891:SY196891 ACT196891:ACU196891 AMP196891:AMQ196891 AWL196891:AWM196891 BGH196891:BGI196891 BQD196891:BQE196891 BZZ196891:CAA196891 CJV196891:CJW196891 CTR196891:CTS196891 DDN196891:DDO196891 DNJ196891:DNK196891 DXF196891:DXG196891 EHB196891:EHC196891 EQX196891:EQY196891 FAT196891:FAU196891 FKP196891:FKQ196891 FUL196891:FUM196891 GEH196891:GEI196891 GOD196891:GOE196891 GXZ196891:GYA196891 HHV196891:HHW196891 HRR196891:HRS196891 IBN196891:IBO196891 ILJ196891:ILK196891 IVF196891:IVG196891 JFB196891:JFC196891 JOX196891:JOY196891 JYT196891:JYU196891 KIP196891:KIQ196891 KSL196891:KSM196891 LCH196891:LCI196891 LMD196891:LME196891 LVZ196891:LWA196891 MFV196891:MFW196891 MPR196891:MPS196891 MZN196891:MZO196891 NJJ196891:NJK196891 NTF196891:NTG196891 ODB196891:ODC196891 OMX196891:OMY196891 OWT196891:OWU196891 PGP196891:PGQ196891 PQL196891:PQM196891 QAH196891:QAI196891 QKD196891:QKE196891 QTZ196891:QUA196891 RDV196891:RDW196891 RNR196891:RNS196891 RXN196891:RXO196891 SHJ196891:SHK196891 SRF196891:SRG196891 TBB196891:TBC196891 TKX196891:TKY196891 TUT196891:TUU196891 UEP196891:UEQ196891 UOL196891:UOM196891 UYH196891:UYI196891 VID196891:VIE196891 VRZ196891:VSA196891 WBV196891:WBW196891 WLR196891:WLS196891 WVN196891:WVO196891 F262427:G262427 JB262427:JC262427 SX262427:SY262427 ACT262427:ACU262427 AMP262427:AMQ262427 AWL262427:AWM262427 BGH262427:BGI262427 BQD262427:BQE262427 BZZ262427:CAA262427 CJV262427:CJW262427 CTR262427:CTS262427 DDN262427:DDO262427 DNJ262427:DNK262427 DXF262427:DXG262427 EHB262427:EHC262427 EQX262427:EQY262427 FAT262427:FAU262427 FKP262427:FKQ262427 FUL262427:FUM262427 GEH262427:GEI262427 GOD262427:GOE262427 GXZ262427:GYA262427 HHV262427:HHW262427 HRR262427:HRS262427 IBN262427:IBO262427 ILJ262427:ILK262427 IVF262427:IVG262427 JFB262427:JFC262427 JOX262427:JOY262427 JYT262427:JYU262427 KIP262427:KIQ262427 KSL262427:KSM262427 LCH262427:LCI262427 LMD262427:LME262427 LVZ262427:LWA262427 MFV262427:MFW262427 MPR262427:MPS262427 MZN262427:MZO262427 NJJ262427:NJK262427 NTF262427:NTG262427 ODB262427:ODC262427 OMX262427:OMY262427 OWT262427:OWU262427 PGP262427:PGQ262427 PQL262427:PQM262427 QAH262427:QAI262427 QKD262427:QKE262427 QTZ262427:QUA262427 RDV262427:RDW262427 RNR262427:RNS262427 RXN262427:RXO262427 SHJ262427:SHK262427 SRF262427:SRG262427 TBB262427:TBC262427 TKX262427:TKY262427 TUT262427:TUU262427 UEP262427:UEQ262427 UOL262427:UOM262427 UYH262427:UYI262427 VID262427:VIE262427 VRZ262427:VSA262427 WBV262427:WBW262427 WLR262427:WLS262427 WVN262427:WVO262427 F327963:G327963 JB327963:JC327963 SX327963:SY327963 ACT327963:ACU327963 AMP327963:AMQ327963 AWL327963:AWM327963 BGH327963:BGI327963 BQD327963:BQE327963 BZZ327963:CAA327963 CJV327963:CJW327963 CTR327963:CTS327963 DDN327963:DDO327963 DNJ327963:DNK327963 DXF327963:DXG327963 EHB327963:EHC327963 EQX327963:EQY327963 FAT327963:FAU327963 FKP327963:FKQ327963 FUL327963:FUM327963 GEH327963:GEI327963 GOD327963:GOE327963 GXZ327963:GYA327963 HHV327963:HHW327963 HRR327963:HRS327963 IBN327963:IBO327963 ILJ327963:ILK327963 IVF327963:IVG327963 JFB327963:JFC327963 JOX327963:JOY327963 JYT327963:JYU327963 KIP327963:KIQ327963 KSL327963:KSM327963 LCH327963:LCI327963 LMD327963:LME327963 LVZ327963:LWA327963 MFV327963:MFW327963 MPR327963:MPS327963 MZN327963:MZO327963 NJJ327963:NJK327963 NTF327963:NTG327963 ODB327963:ODC327963 OMX327963:OMY327963 OWT327963:OWU327963 PGP327963:PGQ327963 PQL327963:PQM327963 QAH327963:QAI327963 QKD327963:QKE327963 QTZ327963:QUA327963 RDV327963:RDW327963 RNR327963:RNS327963 RXN327963:RXO327963 SHJ327963:SHK327963 SRF327963:SRG327963 TBB327963:TBC327963 TKX327963:TKY327963 TUT327963:TUU327963 UEP327963:UEQ327963 UOL327963:UOM327963 UYH327963:UYI327963 VID327963:VIE327963 VRZ327963:VSA327963 WBV327963:WBW327963 WLR327963:WLS327963 WVN327963:WVO327963 F393499:G393499 JB393499:JC393499 SX393499:SY393499 ACT393499:ACU393499 AMP393499:AMQ393499 AWL393499:AWM393499 BGH393499:BGI393499 BQD393499:BQE393499 BZZ393499:CAA393499 CJV393499:CJW393499 CTR393499:CTS393499 DDN393499:DDO393499 DNJ393499:DNK393499 DXF393499:DXG393499 EHB393499:EHC393499 EQX393499:EQY393499 FAT393499:FAU393499 FKP393499:FKQ393499 FUL393499:FUM393499 GEH393499:GEI393499 GOD393499:GOE393499 GXZ393499:GYA393499 HHV393499:HHW393499 HRR393499:HRS393499 IBN393499:IBO393499 ILJ393499:ILK393499 IVF393499:IVG393499 JFB393499:JFC393499 JOX393499:JOY393499 JYT393499:JYU393499 KIP393499:KIQ393499 KSL393499:KSM393499 LCH393499:LCI393499 LMD393499:LME393499 LVZ393499:LWA393499 MFV393499:MFW393499 MPR393499:MPS393499 MZN393499:MZO393499 NJJ393499:NJK393499 NTF393499:NTG393499 ODB393499:ODC393499 OMX393499:OMY393499 OWT393499:OWU393499 PGP393499:PGQ393499 PQL393499:PQM393499 QAH393499:QAI393499 QKD393499:QKE393499 QTZ393499:QUA393499 RDV393499:RDW393499 RNR393499:RNS393499 RXN393499:RXO393499 SHJ393499:SHK393499 SRF393499:SRG393499 TBB393499:TBC393499 TKX393499:TKY393499 TUT393499:TUU393499 UEP393499:UEQ393499 UOL393499:UOM393499 UYH393499:UYI393499 VID393499:VIE393499 VRZ393499:VSA393499 WBV393499:WBW393499 WLR393499:WLS393499 WVN393499:WVO393499 F459035:G459035 JB459035:JC459035 SX459035:SY459035 ACT459035:ACU459035 AMP459035:AMQ459035 AWL459035:AWM459035 BGH459035:BGI459035 BQD459035:BQE459035 BZZ459035:CAA459035 CJV459035:CJW459035 CTR459035:CTS459035 DDN459035:DDO459035 DNJ459035:DNK459035 DXF459035:DXG459035 EHB459035:EHC459035 EQX459035:EQY459035 FAT459035:FAU459035 FKP459035:FKQ459035 FUL459035:FUM459035 GEH459035:GEI459035 GOD459035:GOE459035 GXZ459035:GYA459035 HHV459035:HHW459035 HRR459035:HRS459035 IBN459035:IBO459035 ILJ459035:ILK459035 IVF459035:IVG459035 JFB459035:JFC459035 JOX459035:JOY459035 JYT459035:JYU459035 KIP459035:KIQ459035 KSL459035:KSM459035 LCH459035:LCI459035 LMD459035:LME459035 LVZ459035:LWA459035 MFV459035:MFW459035 MPR459035:MPS459035 MZN459035:MZO459035 NJJ459035:NJK459035 NTF459035:NTG459035 ODB459035:ODC459035 OMX459035:OMY459035 OWT459035:OWU459035 PGP459035:PGQ459035 PQL459035:PQM459035 QAH459035:QAI459035 QKD459035:QKE459035 QTZ459035:QUA459035 RDV459035:RDW459035 RNR459035:RNS459035 RXN459035:RXO459035 SHJ459035:SHK459035 SRF459035:SRG459035 TBB459035:TBC459035 TKX459035:TKY459035 TUT459035:TUU459035 UEP459035:UEQ459035 UOL459035:UOM459035 UYH459035:UYI459035 VID459035:VIE459035 VRZ459035:VSA459035 WBV459035:WBW459035 WLR459035:WLS459035 WVN459035:WVO459035 F524571:G524571 JB524571:JC524571 SX524571:SY524571 ACT524571:ACU524571 AMP524571:AMQ524571 AWL524571:AWM524571 BGH524571:BGI524571 BQD524571:BQE524571 BZZ524571:CAA524571 CJV524571:CJW524571 CTR524571:CTS524571 DDN524571:DDO524571 DNJ524571:DNK524571 DXF524571:DXG524571 EHB524571:EHC524571 EQX524571:EQY524571 FAT524571:FAU524571 FKP524571:FKQ524571 FUL524571:FUM524571 GEH524571:GEI524571 GOD524571:GOE524571 GXZ524571:GYA524571 HHV524571:HHW524571 HRR524571:HRS524571 IBN524571:IBO524571 ILJ524571:ILK524571 IVF524571:IVG524571 JFB524571:JFC524571 JOX524571:JOY524571 JYT524571:JYU524571 KIP524571:KIQ524571 KSL524571:KSM524571 LCH524571:LCI524571 LMD524571:LME524571 LVZ524571:LWA524571 MFV524571:MFW524571 MPR524571:MPS524571 MZN524571:MZO524571 NJJ524571:NJK524571 NTF524571:NTG524571 ODB524571:ODC524571 OMX524571:OMY524571 OWT524571:OWU524571 PGP524571:PGQ524571 PQL524571:PQM524571 QAH524571:QAI524571 QKD524571:QKE524571 QTZ524571:QUA524571 RDV524571:RDW524571 RNR524571:RNS524571 RXN524571:RXO524571 SHJ524571:SHK524571 SRF524571:SRG524571 TBB524571:TBC524571 TKX524571:TKY524571 TUT524571:TUU524571 UEP524571:UEQ524571 UOL524571:UOM524571 UYH524571:UYI524571 VID524571:VIE524571 VRZ524571:VSA524571 WBV524571:WBW524571 WLR524571:WLS524571 WVN524571:WVO524571 F590107:G590107 JB590107:JC590107 SX590107:SY590107 ACT590107:ACU590107 AMP590107:AMQ590107 AWL590107:AWM590107 BGH590107:BGI590107 BQD590107:BQE590107 BZZ590107:CAA590107 CJV590107:CJW590107 CTR590107:CTS590107 DDN590107:DDO590107 DNJ590107:DNK590107 DXF590107:DXG590107 EHB590107:EHC590107 EQX590107:EQY590107 FAT590107:FAU590107 FKP590107:FKQ590107 FUL590107:FUM590107 GEH590107:GEI590107 GOD590107:GOE590107 GXZ590107:GYA590107 HHV590107:HHW590107 HRR590107:HRS590107 IBN590107:IBO590107 ILJ590107:ILK590107 IVF590107:IVG590107 JFB590107:JFC590107 JOX590107:JOY590107 JYT590107:JYU590107 KIP590107:KIQ590107 KSL590107:KSM590107 LCH590107:LCI590107 LMD590107:LME590107 LVZ590107:LWA590107 MFV590107:MFW590107 MPR590107:MPS590107 MZN590107:MZO590107 NJJ590107:NJK590107 NTF590107:NTG590107 ODB590107:ODC590107 OMX590107:OMY590107 OWT590107:OWU590107 PGP590107:PGQ590107 PQL590107:PQM590107 QAH590107:QAI590107 QKD590107:QKE590107 QTZ590107:QUA590107 RDV590107:RDW590107 RNR590107:RNS590107 RXN590107:RXO590107 SHJ590107:SHK590107 SRF590107:SRG590107 TBB590107:TBC590107 TKX590107:TKY590107 TUT590107:TUU590107 UEP590107:UEQ590107 UOL590107:UOM590107 UYH590107:UYI590107 VID590107:VIE590107 VRZ590107:VSA590107 WBV590107:WBW590107 WLR590107:WLS590107 WVN590107:WVO590107 F655643:G655643 JB655643:JC655643 SX655643:SY655643 ACT655643:ACU655643 AMP655643:AMQ655643 AWL655643:AWM655643 BGH655643:BGI655643 BQD655643:BQE655643 BZZ655643:CAA655643 CJV655643:CJW655643 CTR655643:CTS655643 DDN655643:DDO655643 DNJ655643:DNK655643 DXF655643:DXG655643 EHB655643:EHC655643 EQX655643:EQY655643 FAT655643:FAU655643 FKP655643:FKQ655643 FUL655643:FUM655643 GEH655643:GEI655643 GOD655643:GOE655643 GXZ655643:GYA655643 HHV655643:HHW655643 HRR655643:HRS655643 IBN655643:IBO655643 ILJ655643:ILK655643 IVF655643:IVG655643 JFB655643:JFC655643 JOX655643:JOY655643 JYT655643:JYU655643 KIP655643:KIQ655643 KSL655643:KSM655643 LCH655643:LCI655643 LMD655643:LME655643 LVZ655643:LWA655643 MFV655643:MFW655643 MPR655643:MPS655643 MZN655643:MZO655643 NJJ655643:NJK655643 NTF655643:NTG655643 ODB655643:ODC655643 OMX655643:OMY655643 OWT655643:OWU655643 PGP655643:PGQ655643 PQL655643:PQM655643 QAH655643:QAI655643 QKD655643:QKE655643 QTZ655643:QUA655643 RDV655643:RDW655643 RNR655643:RNS655643 RXN655643:RXO655643 SHJ655643:SHK655643 SRF655643:SRG655643 TBB655643:TBC655643 TKX655643:TKY655643 TUT655643:TUU655643 UEP655643:UEQ655643 UOL655643:UOM655643 UYH655643:UYI655643 VID655643:VIE655643 VRZ655643:VSA655643 WBV655643:WBW655643 WLR655643:WLS655643 WVN655643:WVO655643 F721179:G721179 JB721179:JC721179 SX721179:SY721179 ACT721179:ACU721179 AMP721179:AMQ721179 AWL721179:AWM721179 BGH721179:BGI721179 BQD721179:BQE721179 BZZ721179:CAA721179 CJV721179:CJW721179 CTR721179:CTS721179 DDN721179:DDO721179 DNJ721179:DNK721179 DXF721179:DXG721179 EHB721179:EHC721179 EQX721179:EQY721179 FAT721179:FAU721179 FKP721179:FKQ721179 FUL721179:FUM721179 GEH721179:GEI721179 GOD721179:GOE721179 GXZ721179:GYA721179 HHV721179:HHW721179 HRR721179:HRS721179 IBN721179:IBO721179 ILJ721179:ILK721179 IVF721179:IVG721179 JFB721179:JFC721179 JOX721179:JOY721179 JYT721179:JYU721179 KIP721179:KIQ721179 KSL721179:KSM721179 LCH721179:LCI721179 LMD721179:LME721179 LVZ721179:LWA721179 MFV721179:MFW721179 MPR721179:MPS721179 MZN721179:MZO721179 NJJ721179:NJK721179 NTF721179:NTG721179 ODB721179:ODC721179 OMX721179:OMY721179 OWT721179:OWU721179 PGP721179:PGQ721179 PQL721179:PQM721179 QAH721179:QAI721179 QKD721179:QKE721179 QTZ721179:QUA721179 RDV721179:RDW721179 RNR721179:RNS721179 RXN721179:RXO721179 SHJ721179:SHK721179 SRF721179:SRG721179 TBB721179:TBC721179 TKX721179:TKY721179 TUT721179:TUU721179 UEP721179:UEQ721179 UOL721179:UOM721179 UYH721179:UYI721179 VID721179:VIE721179 VRZ721179:VSA721179 WBV721179:WBW721179 WLR721179:WLS721179 WVN721179:WVO721179 F786715:G786715 JB786715:JC786715 SX786715:SY786715 ACT786715:ACU786715 AMP786715:AMQ786715 AWL786715:AWM786715 BGH786715:BGI786715 BQD786715:BQE786715 BZZ786715:CAA786715 CJV786715:CJW786715 CTR786715:CTS786715 DDN786715:DDO786715 DNJ786715:DNK786715 DXF786715:DXG786715 EHB786715:EHC786715 EQX786715:EQY786715 FAT786715:FAU786715 FKP786715:FKQ786715 FUL786715:FUM786715 GEH786715:GEI786715 GOD786715:GOE786715 GXZ786715:GYA786715 HHV786715:HHW786715 HRR786715:HRS786715 IBN786715:IBO786715 ILJ786715:ILK786715 IVF786715:IVG786715 JFB786715:JFC786715 JOX786715:JOY786715 JYT786715:JYU786715 KIP786715:KIQ786715 KSL786715:KSM786715 LCH786715:LCI786715 LMD786715:LME786715 LVZ786715:LWA786715 MFV786715:MFW786715 MPR786715:MPS786715 MZN786715:MZO786715 NJJ786715:NJK786715 NTF786715:NTG786715 ODB786715:ODC786715 OMX786715:OMY786715 OWT786715:OWU786715 PGP786715:PGQ786715 PQL786715:PQM786715 QAH786715:QAI786715 QKD786715:QKE786715 QTZ786715:QUA786715 RDV786715:RDW786715 RNR786715:RNS786715 RXN786715:RXO786715 SHJ786715:SHK786715 SRF786715:SRG786715 TBB786715:TBC786715 TKX786715:TKY786715 TUT786715:TUU786715 UEP786715:UEQ786715 UOL786715:UOM786715 UYH786715:UYI786715 VID786715:VIE786715 VRZ786715:VSA786715 WBV786715:WBW786715 WLR786715:WLS786715 WVN786715:WVO786715 F852251:G852251 JB852251:JC852251 SX852251:SY852251 ACT852251:ACU852251 AMP852251:AMQ852251 AWL852251:AWM852251 BGH852251:BGI852251 BQD852251:BQE852251 BZZ852251:CAA852251 CJV852251:CJW852251 CTR852251:CTS852251 DDN852251:DDO852251 DNJ852251:DNK852251 DXF852251:DXG852251 EHB852251:EHC852251 EQX852251:EQY852251 FAT852251:FAU852251 FKP852251:FKQ852251 FUL852251:FUM852251 GEH852251:GEI852251 GOD852251:GOE852251 GXZ852251:GYA852251 HHV852251:HHW852251 HRR852251:HRS852251 IBN852251:IBO852251 ILJ852251:ILK852251 IVF852251:IVG852251 JFB852251:JFC852251 JOX852251:JOY852251 JYT852251:JYU852251 KIP852251:KIQ852251 KSL852251:KSM852251 LCH852251:LCI852251 LMD852251:LME852251 LVZ852251:LWA852251 MFV852251:MFW852251 MPR852251:MPS852251 MZN852251:MZO852251 NJJ852251:NJK852251 NTF852251:NTG852251 ODB852251:ODC852251 OMX852251:OMY852251 OWT852251:OWU852251 PGP852251:PGQ852251 PQL852251:PQM852251 QAH852251:QAI852251 QKD852251:QKE852251 QTZ852251:QUA852251 RDV852251:RDW852251 RNR852251:RNS852251 RXN852251:RXO852251 SHJ852251:SHK852251 SRF852251:SRG852251 TBB852251:TBC852251 TKX852251:TKY852251 TUT852251:TUU852251 UEP852251:UEQ852251 UOL852251:UOM852251 UYH852251:UYI852251 VID852251:VIE852251 VRZ852251:VSA852251 WBV852251:WBW852251 WLR852251:WLS852251 WVN852251:WVO852251 F917787:G917787 JB917787:JC917787 SX917787:SY917787 ACT917787:ACU917787 AMP917787:AMQ917787 AWL917787:AWM917787 BGH917787:BGI917787 BQD917787:BQE917787 BZZ917787:CAA917787 CJV917787:CJW917787 CTR917787:CTS917787 DDN917787:DDO917787 DNJ917787:DNK917787 DXF917787:DXG917787 EHB917787:EHC917787 EQX917787:EQY917787 FAT917787:FAU917787 FKP917787:FKQ917787 FUL917787:FUM917787 GEH917787:GEI917787 GOD917787:GOE917787 GXZ917787:GYA917787 HHV917787:HHW917787 HRR917787:HRS917787 IBN917787:IBO917787 ILJ917787:ILK917787 IVF917787:IVG917787 JFB917787:JFC917787 JOX917787:JOY917787 JYT917787:JYU917787 KIP917787:KIQ917787 KSL917787:KSM917787 LCH917787:LCI917787 LMD917787:LME917787 LVZ917787:LWA917787 MFV917787:MFW917787 MPR917787:MPS917787 MZN917787:MZO917787 NJJ917787:NJK917787 NTF917787:NTG917787 ODB917787:ODC917787 OMX917787:OMY917787 OWT917787:OWU917787 PGP917787:PGQ917787 PQL917787:PQM917787 QAH917787:QAI917787 QKD917787:QKE917787 QTZ917787:QUA917787 RDV917787:RDW917787 RNR917787:RNS917787 RXN917787:RXO917787 SHJ917787:SHK917787 SRF917787:SRG917787 TBB917787:TBC917787 TKX917787:TKY917787 TUT917787:TUU917787 UEP917787:UEQ917787 UOL917787:UOM917787 UYH917787:UYI917787 VID917787:VIE917787 VRZ917787:VSA917787 WBV917787:WBW917787 WLR917787:WLS917787 WVN917787:WVO917787 F983323:G983323 JB983323:JC983323 SX983323:SY983323 ACT983323:ACU983323 AMP983323:AMQ983323 AWL983323:AWM983323 BGH983323:BGI983323 BQD983323:BQE983323 BZZ983323:CAA983323 CJV983323:CJW983323 CTR983323:CTS983323 DDN983323:DDO983323 DNJ983323:DNK983323 DXF983323:DXG983323 EHB983323:EHC983323 EQX983323:EQY983323 FAT983323:FAU983323 FKP983323:FKQ983323 FUL983323:FUM983323 GEH983323:GEI983323 GOD983323:GOE983323 GXZ983323:GYA983323 HHV983323:HHW983323 HRR983323:HRS983323 IBN983323:IBO983323 ILJ983323:ILK983323 IVF983323:IVG983323 JFB983323:JFC983323 JOX983323:JOY983323 JYT983323:JYU983323 KIP983323:KIQ983323 KSL983323:KSM983323 LCH983323:LCI983323 LMD983323:LME983323 LVZ983323:LWA983323 MFV983323:MFW983323 MPR983323:MPS983323 MZN983323:MZO983323 NJJ983323:NJK983323 NTF983323:NTG983323 ODB983323:ODC983323 OMX983323:OMY983323 OWT983323:OWU983323 PGP983323:PGQ983323 PQL983323:PQM983323 QAH983323:QAI983323 QKD983323:QKE983323 QTZ983323:QUA983323 RDV983323:RDW983323 RNR983323:RNS983323 RXN983323:RXO983323 SHJ983323:SHK983323 SRF983323:SRG983323 TBB983323:TBC983323 TKX983323:TKY983323 TUT983323:TUU983323 UEP983323:UEQ983323 UOL983323:UOM983323 UYH983323:UYI983323 VID983323:VIE983323 VRZ983323:VSA983323 WBV983323:WBW983323 WLR983323:WLS983323 WVN983323:WVO983323 F346:G346 JB346:JC346 SX346:SY346 ACT346:ACU346 AMP346:AMQ346 AWL346:AWM346 BGH346:BGI346 BQD346:BQE346 BZZ346:CAA346 CJV346:CJW346 CTR346:CTS346 DDN346:DDO346 DNJ346:DNK346 DXF346:DXG346 EHB346:EHC346 EQX346:EQY346 FAT346:FAU346 FKP346:FKQ346 FUL346:FUM346 GEH346:GEI346 GOD346:GOE346 GXZ346:GYA346 HHV346:HHW346 HRR346:HRS346 IBN346:IBO346 ILJ346:ILK346 IVF346:IVG346 JFB346:JFC346 JOX346:JOY346 JYT346:JYU346 KIP346:KIQ346 KSL346:KSM346 LCH346:LCI346 LMD346:LME346 LVZ346:LWA346 MFV346:MFW346 MPR346:MPS346 MZN346:MZO346 NJJ346:NJK346 NTF346:NTG346 ODB346:ODC346 OMX346:OMY346 OWT346:OWU346 PGP346:PGQ346 PQL346:PQM346 QAH346:QAI346 QKD346:QKE346 QTZ346:QUA346 RDV346:RDW346 RNR346:RNS346 RXN346:RXO346 SHJ346:SHK346 SRF346:SRG346 TBB346:TBC346 TKX346:TKY346 TUT346:TUU346 UEP346:UEQ346 UOL346:UOM346 UYH346:UYI346 VID346:VIE346 VRZ346:VSA346 WBV346:WBW346 WLR346:WLS346 WVN346:WVO346 F65919:G65919 JB65919:JC65919 SX65919:SY65919 ACT65919:ACU65919 AMP65919:AMQ65919 AWL65919:AWM65919 BGH65919:BGI65919 BQD65919:BQE65919 BZZ65919:CAA65919 CJV65919:CJW65919 CTR65919:CTS65919 DDN65919:DDO65919 DNJ65919:DNK65919 DXF65919:DXG65919 EHB65919:EHC65919 EQX65919:EQY65919 FAT65919:FAU65919 FKP65919:FKQ65919 FUL65919:FUM65919 GEH65919:GEI65919 GOD65919:GOE65919 GXZ65919:GYA65919 HHV65919:HHW65919 HRR65919:HRS65919 IBN65919:IBO65919 ILJ65919:ILK65919 IVF65919:IVG65919 JFB65919:JFC65919 JOX65919:JOY65919 JYT65919:JYU65919 KIP65919:KIQ65919 KSL65919:KSM65919 LCH65919:LCI65919 LMD65919:LME65919 LVZ65919:LWA65919 MFV65919:MFW65919 MPR65919:MPS65919 MZN65919:MZO65919 NJJ65919:NJK65919 NTF65919:NTG65919 ODB65919:ODC65919 OMX65919:OMY65919 OWT65919:OWU65919 PGP65919:PGQ65919 PQL65919:PQM65919 QAH65919:QAI65919 QKD65919:QKE65919 QTZ65919:QUA65919 RDV65919:RDW65919 RNR65919:RNS65919 RXN65919:RXO65919 SHJ65919:SHK65919 SRF65919:SRG65919 TBB65919:TBC65919 TKX65919:TKY65919 TUT65919:TUU65919 UEP65919:UEQ65919 UOL65919:UOM65919 UYH65919:UYI65919 VID65919:VIE65919 VRZ65919:VSA65919 WBV65919:WBW65919 WLR65919:WLS65919 WVN65919:WVO65919 F131455:G131455 JB131455:JC131455 SX131455:SY131455 ACT131455:ACU131455 AMP131455:AMQ131455 AWL131455:AWM131455 BGH131455:BGI131455 BQD131455:BQE131455 BZZ131455:CAA131455 CJV131455:CJW131455 CTR131455:CTS131455 DDN131455:DDO131455 DNJ131455:DNK131455 DXF131455:DXG131455 EHB131455:EHC131455 EQX131455:EQY131455 FAT131455:FAU131455 FKP131455:FKQ131455 FUL131455:FUM131455 GEH131455:GEI131455 GOD131455:GOE131455 GXZ131455:GYA131455 HHV131455:HHW131455 HRR131455:HRS131455 IBN131455:IBO131455 ILJ131455:ILK131455 IVF131455:IVG131455 JFB131455:JFC131455 JOX131455:JOY131455 JYT131455:JYU131455 KIP131455:KIQ131455 KSL131455:KSM131455 LCH131455:LCI131455 LMD131455:LME131455 LVZ131455:LWA131455 MFV131455:MFW131455 MPR131455:MPS131455 MZN131455:MZO131455 NJJ131455:NJK131455 NTF131455:NTG131455 ODB131455:ODC131455 OMX131455:OMY131455 OWT131455:OWU131455 PGP131455:PGQ131455 PQL131455:PQM131455 QAH131455:QAI131455 QKD131455:QKE131455 QTZ131455:QUA131455 RDV131455:RDW131455 RNR131455:RNS131455 RXN131455:RXO131455 SHJ131455:SHK131455 SRF131455:SRG131455 TBB131455:TBC131455 TKX131455:TKY131455 TUT131455:TUU131455 UEP131455:UEQ131455 UOL131455:UOM131455 UYH131455:UYI131455 VID131455:VIE131455 VRZ131455:VSA131455 WBV131455:WBW131455 WLR131455:WLS131455 WVN131455:WVO131455 F196991:G196991 JB196991:JC196991 SX196991:SY196991 ACT196991:ACU196991 AMP196991:AMQ196991 AWL196991:AWM196991 BGH196991:BGI196991 BQD196991:BQE196991 BZZ196991:CAA196991 CJV196991:CJW196991 CTR196991:CTS196991 DDN196991:DDO196991 DNJ196991:DNK196991 DXF196991:DXG196991 EHB196991:EHC196991 EQX196991:EQY196991 FAT196991:FAU196991 FKP196991:FKQ196991 FUL196991:FUM196991 GEH196991:GEI196991 GOD196991:GOE196991 GXZ196991:GYA196991 HHV196991:HHW196991 HRR196991:HRS196991 IBN196991:IBO196991 ILJ196991:ILK196991 IVF196991:IVG196991 JFB196991:JFC196991 JOX196991:JOY196991 JYT196991:JYU196991 KIP196991:KIQ196991 KSL196991:KSM196991 LCH196991:LCI196991 LMD196991:LME196991 LVZ196991:LWA196991 MFV196991:MFW196991 MPR196991:MPS196991 MZN196991:MZO196991 NJJ196991:NJK196991 NTF196991:NTG196991 ODB196991:ODC196991 OMX196991:OMY196991 OWT196991:OWU196991 PGP196991:PGQ196991 PQL196991:PQM196991 QAH196991:QAI196991 QKD196991:QKE196991 QTZ196991:QUA196991 RDV196991:RDW196991 RNR196991:RNS196991 RXN196991:RXO196991 SHJ196991:SHK196991 SRF196991:SRG196991 TBB196991:TBC196991 TKX196991:TKY196991 TUT196991:TUU196991 UEP196991:UEQ196991 UOL196991:UOM196991 UYH196991:UYI196991 VID196991:VIE196991 VRZ196991:VSA196991 WBV196991:WBW196991 WLR196991:WLS196991 WVN196991:WVO196991 F262527:G262527 JB262527:JC262527 SX262527:SY262527 ACT262527:ACU262527 AMP262527:AMQ262527 AWL262527:AWM262527 BGH262527:BGI262527 BQD262527:BQE262527 BZZ262527:CAA262527 CJV262527:CJW262527 CTR262527:CTS262527 DDN262527:DDO262527 DNJ262527:DNK262527 DXF262527:DXG262527 EHB262527:EHC262527 EQX262527:EQY262527 FAT262527:FAU262527 FKP262527:FKQ262527 FUL262527:FUM262527 GEH262527:GEI262527 GOD262527:GOE262527 GXZ262527:GYA262527 HHV262527:HHW262527 HRR262527:HRS262527 IBN262527:IBO262527 ILJ262527:ILK262527 IVF262527:IVG262527 JFB262527:JFC262527 JOX262527:JOY262527 JYT262527:JYU262527 KIP262527:KIQ262527 KSL262527:KSM262527 LCH262527:LCI262527 LMD262527:LME262527 LVZ262527:LWA262527 MFV262527:MFW262527 MPR262527:MPS262527 MZN262527:MZO262527 NJJ262527:NJK262527 NTF262527:NTG262527 ODB262527:ODC262527 OMX262527:OMY262527 OWT262527:OWU262527 PGP262527:PGQ262527 PQL262527:PQM262527 QAH262527:QAI262527 QKD262527:QKE262527 QTZ262527:QUA262527 RDV262527:RDW262527 RNR262527:RNS262527 RXN262527:RXO262527 SHJ262527:SHK262527 SRF262527:SRG262527 TBB262527:TBC262527 TKX262527:TKY262527 TUT262527:TUU262527 UEP262527:UEQ262527 UOL262527:UOM262527 UYH262527:UYI262527 VID262527:VIE262527 VRZ262527:VSA262527 WBV262527:WBW262527 WLR262527:WLS262527 WVN262527:WVO262527 F328063:G328063 JB328063:JC328063 SX328063:SY328063 ACT328063:ACU328063 AMP328063:AMQ328063 AWL328063:AWM328063 BGH328063:BGI328063 BQD328063:BQE328063 BZZ328063:CAA328063 CJV328063:CJW328063 CTR328063:CTS328063 DDN328063:DDO328063 DNJ328063:DNK328063 DXF328063:DXG328063 EHB328063:EHC328063 EQX328063:EQY328063 FAT328063:FAU328063 FKP328063:FKQ328063 FUL328063:FUM328063 GEH328063:GEI328063 GOD328063:GOE328063 GXZ328063:GYA328063 HHV328063:HHW328063 HRR328063:HRS328063 IBN328063:IBO328063 ILJ328063:ILK328063 IVF328063:IVG328063 JFB328063:JFC328063 JOX328063:JOY328063 JYT328063:JYU328063 KIP328063:KIQ328063 KSL328063:KSM328063 LCH328063:LCI328063 LMD328063:LME328063 LVZ328063:LWA328063 MFV328063:MFW328063 MPR328063:MPS328063 MZN328063:MZO328063 NJJ328063:NJK328063 NTF328063:NTG328063 ODB328063:ODC328063 OMX328063:OMY328063 OWT328063:OWU328063 PGP328063:PGQ328063 PQL328063:PQM328063 QAH328063:QAI328063 QKD328063:QKE328063 QTZ328063:QUA328063 RDV328063:RDW328063 RNR328063:RNS328063 RXN328063:RXO328063 SHJ328063:SHK328063 SRF328063:SRG328063 TBB328063:TBC328063 TKX328063:TKY328063 TUT328063:TUU328063 UEP328063:UEQ328063 UOL328063:UOM328063 UYH328063:UYI328063 VID328063:VIE328063 VRZ328063:VSA328063 WBV328063:WBW328063 WLR328063:WLS328063 WVN328063:WVO328063 F393599:G393599 JB393599:JC393599 SX393599:SY393599 ACT393599:ACU393599 AMP393599:AMQ393599 AWL393599:AWM393599 BGH393599:BGI393599 BQD393599:BQE393599 BZZ393599:CAA393599 CJV393599:CJW393599 CTR393599:CTS393599 DDN393599:DDO393599 DNJ393599:DNK393599 DXF393599:DXG393599 EHB393599:EHC393599 EQX393599:EQY393599 FAT393599:FAU393599 FKP393599:FKQ393599 FUL393599:FUM393599 GEH393599:GEI393599 GOD393599:GOE393599 GXZ393599:GYA393599 HHV393599:HHW393599 HRR393599:HRS393599 IBN393599:IBO393599 ILJ393599:ILK393599 IVF393599:IVG393599 JFB393599:JFC393599 JOX393599:JOY393599 JYT393599:JYU393599 KIP393599:KIQ393599 KSL393599:KSM393599 LCH393599:LCI393599 LMD393599:LME393599 LVZ393599:LWA393599 MFV393599:MFW393599 MPR393599:MPS393599 MZN393599:MZO393599 NJJ393599:NJK393599 NTF393599:NTG393599 ODB393599:ODC393599 OMX393599:OMY393599 OWT393599:OWU393599 PGP393599:PGQ393599 PQL393599:PQM393599 QAH393599:QAI393599 QKD393599:QKE393599 QTZ393599:QUA393599 RDV393599:RDW393599 RNR393599:RNS393599 RXN393599:RXO393599 SHJ393599:SHK393599 SRF393599:SRG393599 TBB393599:TBC393599 TKX393599:TKY393599 TUT393599:TUU393599 UEP393599:UEQ393599 UOL393599:UOM393599 UYH393599:UYI393599 VID393599:VIE393599 VRZ393599:VSA393599 WBV393599:WBW393599 WLR393599:WLS393599 WVN393599:WVO393599 F459135:G459135 JB459135:JC459135 SX459135:SY459135 ACT459135:ACU459135 AMP459135:AMQ459135 AWL459135:AWM459135 BGH459135:BGI459135 BQD459135:BQE459135 BZZ459135:CAA459135 CJV459135:CJW459135 CTR459135:CTS459135 DDN459135:DDO459135 DNJ459135:DNK459135 DXF459135:DXG459135 EHB459135:EHC459135 EQX459135:EQY459135 FAT459135:FAU459135 FKP459135:FKQ459135 FUL459135:FUM459135 GEH459135:GEI459135 GOD459135:GOE459135 GXZ459135:GYA459135 HHV459135:HHW459135 HRR459135:HRS459135 IBN459135:IBO459135 ILJ459135:ILK459135 IVF459135:IVG459135 JFB459135:JFC459135 JOX459135:JOY459135 JYT459135:JYU459135 KIP459135:KIQ459135 KSL459135:KSM459135 LCH459135:LCI459135 LMD459135:LME459135 LVZ459135:LWA459135 MFV459135:MFW459135 MPR459135:MPS459135 MZN459135:MZO459135 NJJ459135:NJK459135 NTF459135:NTG459135 ODB459135:ODC459135 OMX459135:OMY459135 OWT459135:OWU459135 PGP459135:PGQ459135 PQL459135:PQM459135 QAH459135:QAI459135 QKD459135:QKE459135 QTZ459135:QUA459135 RDV459135:RDW459135 RNR459135:RNS459135 RXN459135:RXO459135 SHJ459135:SHK459135 SRF459135:SRG459135 TBB459135:TBC459135 TKX459135:TKY459135 TUT459135:TUU459135 UEP459135:UEQ459135 UOL459135:UOM459135 UYH459135:UYI459135 VID459135:VIE459135 VRZ459135:VSA459135 WBV459135:WBW459135 WLR459135:WLS459135 WVN459135:WVO459135 F524671:G524671 JB524671:JC524671 SX524671:SY524671 ACT524671:ACU524671 AMP524671:AMQ524671 AWL524671:AWM524671 BGH524671:BGI524671 BQD524671:BQE524671 BZZ524671:CAA524671 CJV524671:CJW524671 CTR524671:CTS524671 DDN524671:DDO524671 DNJ524671:DNK524671 DXF524671:DXG524671 EHB524671:EHC524671 EQX524671:EQY524671 FAT524671:FAU524671 FKP524671:FKQ524671 FUL524671:FUM524671 GEH524671:GEI524671 GOD524671:GOE524671 GXZ524671:GYA524671 HHV524671:HHW524671 HRR524671:HRS524671 IBN524671:IBO524671 ILJ524671:ILK524671 IVF524671:IVG524671 JFB524671:JFC524671 JOX524671:JOY524671 JYT524671:JYU524671 KIP524671:KIQ524671 KSL524671:KSM524671 LCH524671:LCI524671 LMD524671:LME524671 LVZ524671:LWA524671 MFV524671:MFW524671 MPR524671:MPS524671 MZN524671:MZO524671 NJJ524671:NJK524671 NTF524671:NTG524671 ODB524671:ODC524671 OMX524671:OMY524671 OWT524671:OWU524671 PGP524671:PGQ524671 PQL524671:PQM524671 QAH524671:QAI524671 QKD524671:QKE524671 QTZ524671:QUA524671 RDV524671:RDW524671 RNR524671:RNS524671 RXN524671:RXO524671 SHJ524671:SHK524671 SRF524671:SRG524671 TBB524671:TBC524671 TKX524671:TKY524671 TUT524671:TUU524671 UEP524671:UEQ524671 UOL524671:UOM524671 UYH524671:UYI524671 VID524671:VIE524671 VRZ524671:VSA524671 WBV524671:WBW524671 WLR524671:WLS524671 WVN524671:WVO524671 F590207:G590207 JB590207:JC590207 SX590207:SY590207 ACT590207:ACU590207 AMP590207:AMQ590207 AWL590207:AWM590207 BGH590207:BGI590207 BQD590207:BQE590207 BZZ590207:CAA590207 CJV590207:CJW590207 CTR590207:CTS590207 DDN590207:DDO590207 DNJ590207:DNK590207 DXF590207:DXG590207 EHB590207:EHC590207 EQX590207:EQY590207 FAT590207:FAU590207 FKP590207:FKQ590207 FUL590207:FUM590207 GEH590207:GEI590207 GOD590207:GOE590207 GXZ590207:GYA590207 HHV590207:HHW590207 HRR590207:HRS590207 IBN590207:IBO590207 ILJ590207:ILK590207 IVF590207:IVG590207 JFB590207:JFC590207 JOX590207:JOY590207 JYT590207:JYU590207 KIP590207:KIQ590207 KSL590207:KSM590207 LCH590207:LCI590207 LMD590207:LME590207 LVZ590207:LWA590207 MFV590207:MFW590207 MPR590207:MPS590207 MZN590207:MZO590207 NJJ590207:NJK590207 NTF590207:NTG590207 ODB590207:ODC590207 OMX590207:OMY590207 OWT590207:OWU590207 PGP590207:PGQ590207 PQL590207:PQM590207 QAH590207:QAI590207 QKD590207:QKE590207 QTZ590207:QUA590207 RDV590207:RDW590207 RNR590207:RNS590207 RXN590207:RXO590207 SHJ590207:SHK590207 SRF590207:SRG590207 TBB590207:TBC590207 TKX590207:TKY590207 TUT590207:TUU590207 UEP590207:UEQ590207 UOL590207:UOM590207 UYH590207:UYI590207 VID590207:VIE590207 VRZ590207:VSA590207 WBV590207:WBW590207 WLR590207:WLS590207 WVN590207:WVO590207 F655743:G655743 JB655743:JC655743 SX655743:SY655743 ACT655743:ACU655743 AMP655743:AMQ655743 AWL655743:AWM655743 BGH655743:BGI655743 BQD655743:BQE655743 BZZ655743:CAA655743 CJV655743:CJW655743 CTR655743:CTS655743 DDN655743:DDO655743 DNJ655743:DNK655743 DXF655743:DXG655743 EHB655743:EHC655743 EQX655743:EQY655743 FAT655743:FAU655743 FKP655743:FKQ655743 FUL655743:FUM655743 GEH655743:GEI655743 GOD655743:GOE655743 GXZ655743:GYA655743 HHV655743:HHW655743 HRR655743:HRS655743 IBN655743:IBO655743 ILJ655743:ILK655743 IVF655743:IVG655743 JFB655743:JFC655743 JOX655743:JOY655743 JYT655743:JYU655743 KIP655743:KIQ655743 KSL655743:KSM655743 LCH655743:LCI655743 LMD655743:LME655743 LVZ655743:LWA655743 MFV655743:MFW655743 MPR655743:MPS655743 MZN655743:MZO655743 NJJ655743:NJK655743 NTF655743:NTG655743 ODB655743:ODC655743 OMX655743:OMY655743 OWT655743:OWU655743 PGP655743:PGQ655743 PQL655743:PQM655743 QAH655743:QAI655743 QKD655743:QKE655743 QTZ655743:QUA655743 RDV655743:RDW655743 RNR655743:RNS655743 RXN655743:RXO655743 SHJ655743:SHK655743 SRF655743:SRG655743 TBB655743:TBC655743 TKX655743:TKY655743 TUT655743:TUU655743 UEP655743:UEQ655743 UOL655743:UOM655743 UYH655743:UYI655743 VID655743:VIE655743 VRZ655743:VSA655743 WBV655743:WBW655743 WLR655743:WLS655743 WVN655743:WVO655743 F721279:G721279 JB721279:JC721279 SX721279:SY721279 ACT721279:ACU721279 AMP721279:AMQ721279 AWL721279:AWM721279 BGH721279:BGI721279 BQD721279:BQE721279 BZZ721279:CAA721279 CJV721279:CJW721279 CTR721279:CTS721279 DDN721279:DDO721279 DNJ721279:DNK721279 DXF721279:DXG721279 EHB721279:EHC721279 EQX721279:EQY721279 FAT721279:FAU721279 FKP721279:FKQ721279 FUL721279:FUM721279 GEH721279:GEI721279 GOD721279:GOE721279 GXZ721279:GYA721279 HHV721279:HHW721279 HRR721279:HRS721279 IBN721279:IBO721279 ILJ721279:ILK721279 IVF721279:IVG721279 JFB721279:JFC721279 JOX721279:JOY721279 JYT721279:JYU721279 KIP721279:KIQ721279 KSL721279:KSM721279 LCH721279:LCI721279 LMD721279:LME721279 LVZ721279:LWA721279 MFV721279:MFW721279 MPR721279:MPS721279 MZN721279:MZO721279 NJJ721279:NJK721279 NTF721279:NTG721279 ODB721279:ODC721279 OMX721279:OMY721279 OWT721279:OWU721279 PGP721279:PGQ721279 PQL721279:PQM721279 QAH721279:QAI721279 QKD721279:QKE721279 QTZ721279:QUA721279 RDV721279:RDW721279 RNR721279:RNS721279 RXN721279:RXO721279 SHJ721279:SHK721279 SRF721279:SRG721279 TBB721279:TBC721279 TKX721279:TKY721279 TUT721279:TUU721279 UEP721279:UEQ721279 UOL721279:UOM721279 UYH721279:UYI721279 VID721279:VIE721279 VRZ721279:VSA721279 WBV721279:WBW721279 WLR721279:WLS721279 WVN721279:WVO721279 F786815:G786815 JB786815:JC786815 SX786815:SY786815 ACT786815:ACU786815 AMP786815:AMQ786815 AWL786815:AWM786815 BGH786815:BGI786815 BQD786815:BQE786815 BZZ786815:CAA786815 CJV786815:CJW786815 CTR786815:CTS786815 DDN786815:DDO786815 DNJ786815:DNK786815 DXF786815:DXG786815 EHB786815:EHC786815 EQX786815:EQY786815 FAT786815:FAU786815 FKP786815:FKQ786815 FUL786815:FUM786815 GEH786815:GEI786815 GOD786815:GOE786815 GXZ786815:GYA786815 HHV786815:HHW786815 HRR786815:HRS786815 IBN786815:IBO786815 ILJ786815:ILK786815 IVF786815:IVG786815 JFB786815:JFC786815 JOX786815:JOY786815 JYT786815:JYU786815 KIP786815:KIQ786815 KSL786815:KSM786815 LCH786815:LCI786815 LMD786815:LME786815 LVZ786815:LWA786815 MFV786815:MFW786815 MPR786815:MPS786815 MZN786815:MZO786815 NJJ786815:NJK786815 NTF786815:NTG786815 ODB786815:ODC786815 OMX786815:OMY786815 OWT786815:OWU786815 PGP786815:PGQ786815 PQL786815:PQM786815 QAH786815:QAI786815 QKD786815:QKE786815 QTZ786815:QUA786815 RDV786815:RDW786815 RNR786815:RNS786815 RXN786815:RXO786815 SHJ786815:SHK786815 SRF786815:SRG786815 TBB786815:TBC786815 TKX786815:TKY786815 TUT786815:TUU786815 UEP786815:UEQ786815 UOL786815:UOM786815 UYH786815:UYI786815 VID786815:VIE786815 VRZ786815:VSA786815 WBV786815:WBW786815 WLR786815:WLS786815 WVN786815:WVO786815 F852351:G852351 JB852351:JC852351 SX852351:SY852351 ACT852351:ACU852351 AMP852351:AMQ852351 AWL852351:AWM852351 BGH852351:BGI852351 BQD852351:BQE852351 BZZ852351:CAA852351 CJV852351:CJW852351 CTR852351:CTS852351 DDN852351:DDO852351 DNJ852351:DNK852351 DXF852351:DXG852351 EHB852351:EHC852351 EQX852351:EQY852351 FAT852351:FAU852351 FKP852351:FKQ852351 FUL852351:FUM852351 GEH852351:GEI852351 GOD852351:GOE852351 GXZ852351:GYA852351 HHV852351:HHW852351 HRR852351:HRS852351 IBN852351:IBO852351 ILJ852351:ILK852351 IVF852351:IVG852351 JFB852351:JFC852351 JOX852351:JOY852351 JYT852351:JYU852351 KIP852351:KIQ852351 KSL852351:KSM852351 LCH852351:LCI852351 LMD852351:LME852351 LVZ852351:LWA852351 MFV852351:MFW852351 MPR852351:MPS852351 MZN852351:MZO852351 NJJ852351:NJK852351 NTF852351:NTG852351 ODB852351:ODC852351 OMX852351:OMY852351 OWT852351:OWU852351 PGP852351:PGQ852351 PQL852351:PQM852351 QAH852351:QAI852351 QKD852351:QKE852351 QTZ852351:QUA852351 RDV852351:RDW852351 RNR852351:RNS852351 RXN852351:RXO852351 SHJ852351:SHK852351 SRF852351:SRG852351 TBB852351:TBC852351 TKX852351:TKY852351 TUT852351:TUU852351 UEP852351:UEQ852351 UOL852351:UOM852351 UYH852351:UYI852351 VID852351:VIE852351 VRZ852351:VSA852351 WBV852351:WBW852351 WLR852351:WLS852351 WVN852351:WVO852351 F917887:G917887 JB917887:JC917887 SX917887:SY917887 ACT917887:ACU917887 AMP917887:AMQ917887 AWL917887:AWM917887 BGH917887:BGI917887 BQD917887:BQE917887 BZZ917887:CAA917887 CJV917887:CJW917887 CTR917887:CTS917887 DDN917887:DDO917887 DNJ917887:DNK917887 DXF917887:DXG917887 EHB917887:EHC917887 EQX917887:EQY917887 FAT917887:FAU917887 FKP917887:FKQ917887 FUL917887:FUM917887 GEH917887:GEI917887 GOD917887:GOE917887 GXZ917887:GYA917887 HHV917887:HHW917887 HRR917887:HRS917887 IBN917887:IBO917887 ILJ917887:ILK917887 IVF917887:IVG917887 JFB917887:JFC917887 JOX917887:JOY917887 JYT917887:JYU917887 KIP917887:KIQ917887 KSL917887:KSM917887 LCH917887:LCI917887 LMD917887:LME917887 LVZ917887:LWA917887 MFV917887:MFW917887 MPR917887:MPS917887 MZN917887:MZO917887 NJJ917887:NJK917887 NTF917887:NTG917887 ODB917887:ODC917887 OMX917887:OMY917887 OWT917887:OWU917887 PGP917887:PGQ917887 PQL917887:PQM917887 QAH917887:QAI917887 QKD917887:QKE917887 QTZ917887:QUA917887 RDV917887:RDW917887 RNR917887:RNS917887 RXN917887:RXO917887 SHJ917887:SHK917887 SRF917887:SRG917887 TBB917887:TBC917887 TKX917887:TKY917887 TUT917887:TUU917887 UEP917887:UEQ917887 UOL917887:UOM917887 UYH917887:UYI917887 VID917887:VIE917887 VRZ917887:VSA917887 WBV917887:WBW917887 WLR917887:WLS917887 WVN917887:WVO917887 F983423:G983423 JB983423:JC983423 SX983423:SY983423 ACT983423:ACU983423 AMP983423:AMQ983423 AWL983423:AWM983423 BGH983423:BGI983423 BQD983423:BQE983423 BZZ983423:CAA983423 CJV983423:CJW983423 CTR983423:CTS983423 DDN983423:DDO983423 DNJ983423:DNK983423 DXF983423:DXG983423 EHB983423:EHC983423 EQX983423:EQY983423 FAT983423:FAU983423 FKP983423:FKQ983423 FUL983423:FUM983423 GEH983423:GEI983423 GOD983423:GOE983423 GXZ983423:GYA983423 HHV983423:HHW983423 HRR983423:HRS983423 IBN983423:IBO983423 ILJ983423:ILK983423 IVF983423:IVG983423 JFB983423:JFC983423 JOX983423:JOY983423 JYT983423:JYU983423 KIP983423:KIQ983423 KSL983423:KSM983423 LCH983423:LCI983423 LMD983423:LME983423 LVZ983423:LWA983423 MFV983423:MFW983423 MPR983423:MPS983423 MZN983423:MZO983423 NJJ983423:NJK983423 NTF983423:NTG983423 ODB983423:ODC983423 OMX983423:OMY983423 OWT983423:OWU983423 PGP983423:PGQ983423 PQL983423:PQM983423 QAH983423:QAI983423 QKD983423:QKE983423 QTZ983423:QUA983423 RDV983423:RDW983423 RNR983423:RNS983423 RXN983423:RXO983423 SHJ983423:SHK983423 SRF983423:SRG983423 TBB983423:TBC983423 TKX983423:TKY983423 TUT983423:TUU983423 UEP983423:UEQ983423 UOL983423:UOM983423 UYH983423:UYI983423 VID983423:VIE983423 VRZ983423:VSA983423 WBV983423:WBW983423 WLR983423:WLS983423 WVN983423:WVO983423 F348:G350 JB348:JC350 SX348:SY350 ACT348:ACU350 AMP348:AMQ350 AWL348:AWM350 BGH348:BGI350 BQD348:BQE350 BZZ348:CAA350 CJV348:CJW350 CTR348:CTS350 DDN348:DDO350 DNJ348:DNK350 DXF348:DXG350 EHB348:EHC350 EQX348:EQY350 FAT348:FAU350 FKP348:FKQ350 FUL348:FUM350 GEH348:GEI350 GOD348:GOE350 GXZ348:GYA350 HHV348:HHW350 HRR348:HRS350 IBN348:IBO350 ILJ348:ILK350 IVF348:IVG350 JFB348:JFC350 JOX348:JOY350 JYT348:JYU350 KIP348:KIQ350 KSL348:KSM350 LCH348:LCI350 LMD348:LME350 LVZ348:LWA350 MFV348:MFW350 MPR348:MPS350 MZN348:MZO350 NJJ348:NJK350 NTF348:NTG350 ODB348:ODC350 OMX348:OMY350 OWT348:OWU350 PGP348:PGQ350 PQL348:PQM350 QAH348:QAI350 QKD348:QKE350 QTZ348:QUA350 RDV348:RDW350 RNR348:RNS350 RXN348:RXO350 SHJ348:SHK350 SRF348:SRG350 TBB348:TBC350 TKX348:TKY350 TUT348:TUU350 UEP348:UEQ350 UOL348:UOM350 UYH348:UYI350 VID348:VIE350 VRZ348:VSA350 WBV348:WBW350 WLR348:WLS350 WVN348:WVO350 F65921:G65923 JB65921:JC65923 SX65921:SY65923 ACT65921:ACU65923 AMP65921:AMQ65923 AWL65921:AWM65923 BGH65921:BGI65923 BQD65921:BQE65923 BZZ65921:CAA65923 CJV65921:CJW65923 CTR65921:CTS65923 DDN65921:DDO65923 DNJ65921:DNK65923 DXF65921:DXG65923 EHB65921:EHC65923 EQX65921:EQY65923 FAT65921:FAU65923 FKP65921:FKQ65923 FUL65921:FUM65923 GEH65921:GEI65923 GOD65921:GOE65923 GXZ65921:GYA65923 HHV65921:HHW65923 HRR65921:HRS65923 IBN65921:IBO65923 ILJ65921:ILK65923 IVF65921:IVG65923 JFB65921:JFC65923 JOX65921:JOY65923 JYT65921:JYU65923 KIP65921:KIQ65923 KSL65921:KSM65923 LCH65921:LCI65923 LMD65921:LME65923 LVZ65921:LWA65923 MFV65921:MFW65923 MPR65921:MPS65923 MZN65921:MZO65923 NJJ65921:NJK65923 NTF65921:NTG65923 ODB65921:ODC65923 OMX65921:OMY65923 OWT65921:OWU65923 PGP65921:PGQ65923 PQL65921:PQM65923 QAH65921:QAI65923 QKD65921:QKE65923 QTZ65921:QUA65923 RDV65921:RDW65923 RNR65921:RNS65923 RXN65921:RXO65923 SHJ65921:SHK65923 SRF65921:SRG65923 TBB65921:TBC65923 TKX65921:TKY65923 TUT65921:TUU65923 UEP65921:UEQ65923 UOL65921:UOM65923 UYH65921:UYI65923 VID65921:VIE65923 VRZ65921:VSA65923 WBV65921:WBW65923 WLR65921:WLS65923 WVN65921:WVO65923 F131457:G131459 JB131457:JC131459 SX131457:SY131459 ACT131457:ACU131459 AMP131457:AMQ131459 AWL131457:AWM131459 BGH131457:BGI131459 BQD131457:BQE131459 BZZ131457:CAA131459 CJV131457:CJW131459 CTR131457:CTS131459 DDN131457:DDO131459 DNJ131457:DNK131459 DXF131457:DXG131459 EHB131457:EHC131459 EQX131457:EQY131459 FAT131457:FAU131459 FKP131457:FKQ131459 FUL131457:FUM131459 GEH131457:GEI131459 GOD131457:GOE131459 GXZ131457:GYA131459 HHV131457:HHW131459 HRR131457:HRS131459 IBN131457:IBO131459 ILJ131457:ILK131459 IVF131457:IVG131459 JFB131457:JFC131459 JOX131457:JOY131459 JYT131457:JYU131459 KIP131457:KIQ131459 KSL131457:KSM131459 LCH131457:LCI131459 LMD131457:LME131459 LVZ131457:LWA131459 MFV131457:MFW131459 MPR131457:MPS131459 MZN131457:MZO131459 NJJ131457:NJK131459 NTF131457:NTG131459 ODB131457:ODC131459 OMX131457:OMY131459 OWT131457:OWU131459 PGP131457:PGQ131459 PQL131457:PQM131459 QAH131457:QAI131459 QKD131457:QKE131459 QTZ131457:QUA131459 RDV131457:RDW131459 RNR131457:RNS131459 RXN131457:RXO131459 SHJ131457:SHK131459 SRF131457:SRG131459 TBB131457:TBC131459 TKX131457:TKY131459 TUT131457:TUU131459 UEP131457:UEQ131459 UOL131457:UOM131459 UYH131457:UYI131459 VID131457:VIE131459 VRZ131457:VSA131459 WBV131457:WBW131459 WLR131457:WLS131459 WVN131457:WVO131459 F196993:G196995 JB196993:JC196995 SX196993:SY196995 ACT196993:ACU196995 AMP196993:AMQ196995 AWL196993:AWM196995 BGH196993:BGI196995 BQD196993:BQE196995 BZZ196993:CAA196995 CJV196993:CJW196995 CTR196993:CTS196995 DDN196993:DDO196995 DNJ196993:DNK196995 DXF196993:DXG196995 EHB196993:EHC196995 EQX196993:EQY196995 FAT196993:FAU196995 FKP196993:FKQ196995 FUL196993:FUM196995 GEH196993:GEI196995 GOD196993:GOE196995 GXZ196993:GYA196995 HHV196993:HHW196995 HRR196993:HRS196995 IBN196993:IBO196995 ILJ196993:ILK196995 IVF196993:IVG196995 JFB196993:JFC196995 JOX196993:JOY196995 JYT196993:JYU196995 KIP196993:KIQ196995 KSL196993:KSM196995 LCH196993:LCI196995 LMD196993:LME196995 LVZ196993:LWA196995 MFV196993:MFW196995 MPR196993:MPS196995 MZN196993:MZO196995 NJJ196993:NJK196995 NTF196993:NTG196995 ODB196993:ODC196995 OMX196993:OMY196995 OWT196993:OWU196995 PGP196993:PGQ196995 PQL196993:PQM196995 QAH196993:QAI196995 QKD196993:QKE196995 QTZ196993:QUA196995 RDV196993:RDW196995 RNR196993:RNS196995 RXN196993:RXO196995 SHJ196993:SHK196995 SRF196993:SRG196995 TBB196993:TBC196995 TKX196993:TKY196995 TUT196993:TUU196995 UEP196993:UEQ196995 UOL196993:UOM196995 UYH196993:UYI196995 VID196993:VIE196995 VRZ196993:VSA196995 WBV196993:WBW196995 WLR196993:WLS196995 WVN196993:WVO196995 F262529:G262531 JB262529:JC262531 SX262529:SY262531 ACT262529:ACU262531 AMP262529:AMQ262531 AWL262529:AWM262531 BGH262529:BGI262531 BQD262529:BQE262531 BZZ262529:CAA262531 CJV262529:CJW262531 CTR262529:CTS262531 DDN262529:DDO262531 DNJ262529:DNK262531 DXF262529:DXG262531 EHB262529:EHC262531 EQX262529:EQY262531 FAT262529:FAU262531 FKP262529:FKQ262531 FUL262529:FUM262531 GEH262529:GEI262531 GOD262529:GOE262531 GXZ262529:GYA262531 HHV262529:HHW262531 HRR262529:HRS262531 IBN262529:IBO262531 ILJ262529:ILK262531 IVF262529:IVG262531 JFB262529:JFC262531 JOX262529:JOY262531 JYT262529:JYU262531 KIP262529:KIQ262531 KSL262529:KSM262531 LCH262529:LCI262531 LMD262529:LME262531 LVZ262529:LWA262531 MFV262529:MFW262531 MPR262529:MPS262531 MZN262529:MZO262531 NJJ262529:NJK262531 NTF262529:NTG262531 ODB262529:ODC262531 OMX262529:OMY262531 OWT262529:OWU262531 PGP262529:PGQ262531 PQL262529:PQM262531 QAH262529:QAI262531 QKD262529:QKE262531 QTZ262529:QUA262531 RDV262529:RDW262531 RNR262529:RNS262531 RXN262529:RXO262531 SHJ262529:SHK262531 SRF262529:SRG262531 TBB262529:TBC262531 TKX262529:TKY262531 TUT262529:TUU262531 UEP262529:UEQ262531 UOL262529:UOM262531 UYH262529:UYI262531 VID262529:VIE262531 VRZ262529:VSA262531 WBV262529:WBW262531 WLR262529:WLS262531 WVN262529:WVO262531 F328065:G328067 JB328065:JC328067 SX328065:SY328067 ACT328065:ACU328067 AMP328065:AMQ328067 AWL328065:AWM328067 BGH328065:BGI328067 BQD328065:BQE328067 BZZ328065:CAA328067 CJV328065:CJW328067 CTR328065:CTS328067 DDN328065:DDO328067 DNJ328065:DNK328067 DXF328065:DXG328067 EHB328065:EHC328067 EQX328065:EQY328067 FAT328065:FAU328067 FKP328065:FKQ328067 FUL328065:FUM328067 GEH328065:GEI328067 GOD328065:GOE328067 GXZ328065:GYA328067 HHV328065:HHW328067 HRR328065:HRS328067 IBN328065:IBO328067 ILJ328065:ILK328067 IVF328065:IVG328067 JFB328065:JFC328067 JOX328065:JOY328067 JYT328065:JYU328067 KIP328065:KIQ328067 KSL328065:KSM328067 LCH328065:LCI328067 LMD328065:LME328067 LVZ328065:LWA328067 MFV328065:MFW328067 MPR328065:MPS328067 MZN328065:MZO328067 NJJ328065:NJK328067 NTF328065:NTG328067 ODB328065:ODC328067 OMX328065:OMY328067 OWT328065:OWU328067 PGP328065:PGQ328067 PQL328065:PQM328067 QAH328065:QAI328067 QKD328065:QKE328067 QTZ328065:QUA328067 RDV328065:RDW328067 RNR328065:RNS328067 RXN328065:RXO328067 SHJ328065:SHK328067 SRF328065:SRG328067 TBB328065:TBC328067 TKX328065:TKY328067 TUT328065:TUU328067 UEP328065:UEQ328067 UOL328065:UOM328067 UYH328065:UYI328067 VID328065:VIE328067 VRZ328065:VSA328067 WBV328065:WBW328067 WLR328065:WLS328067 WVN328065:WVO328067 F393601:G393603 JB393601:JC393603 SX393601:SY393603 ACT393601:ACU393603 AMP393601:AMQ393603 AWL393601:AWM393603 BGH393601:BGI393603 BQD393601:BQE393603 BZZ393601:CAA393603 CJV393601:CJW393603 CTR393601:CTS393603 DDN393601:DDO393603 DNJ393601:DNK393603 DXF393601:DXG393603 EHB393601:EHC393603 EQX393601:EQY393603 FAT393601:FAU393603 FKP393601:FKQ393603 FUL393601:FUM393603 GEH393601:GEI393603 GOD393601:GOE393603 GXZ393601:GYA393603 HHV393601:HHW393603 HRR393601:HRS393603 IBN393601:IBO393603 ILJ393601:ILK393603 IVF393601:IVG393603 JFB393601:JFC393603 JOX393601:JOY393603 JYT393601:JYU393603 KIP393601:KIQ393603 KSL393601:KSM393603 LCH393601:LCI393603 LMD393601:LME393603 LVZ393601:LWA393603 MFV393601:MFW393603 MPR393601:MPS393603 MZN393601:MZO393603 NJJ393601:NJK393603 NTF393601:NTG393603 ODB393601:ODC393603 OMX393601:OMY393603 OWT393601:OWU393603 PGP393601:PGQ393603 PQL393601:PQM393603 QAH393601:QAI393603 QKD393601:QKE393603 QTZ393601:QUA393603 RDV393601:RDW393603 RNR393601:RNS393603 RXN393601:RXO393603 SHJ393601:SHK393603 SRF393601:SRG393603 TBB393601:TBC393603 TKX393601:TKY393603 TUT393601:TUU393603 UEP393601:UEQ393603 UOL393601:UOM393603 UYH393601:UYI393603 VID393601:VIE393603 VRZ393601:VSA393603 WBV393601:WBW393603 WLR393601:WLS393603 WVN393601:WVO393603 F459137:G459139 JB459137:JC459139 SX459137:SY459139 ACT459137:ACU459139 AMP459137:AMQ459139 AWL459137:AWM459139 BGH459137:BGI459139 BQD459137:BQE459139 BZZ459137:CAA459139 CJV459137:CJW459139 CTR459137:CTS459139 DDN459137:DDO459139 DNJ459137:DNK459139 DXF459137:DXG459139 EHB459137:EHC459139 EQX459137:EQY459139 FAT459137:FAU459139 FKP459137:FKQ459139 FUL459137:FUM459139 GEH459137:GEI459139 GOD459137:GOE459139 GXZ459137:GYA459139 HHV459137:HHW459139 HRR459137:HRS459139 IBN459137:IBO459139 ILJ459137:ILK459139 IVF459137:IVG459139 JFB459137:JFC459139 JOX459137:JOY459139 JYT459137:JYU459139 KIP459137:KIQ459139 KSL459137:KSM459139 LCH459137:LCI459139 LMD459137:LME459139 LVZ459137:LWA459139 MFV459137:MFW459139 MPR459137:MPS459139 MZN459137:MZO459139 NJJ459137:NJK459139 NTF459137:NTG459139 ODB459137:ODC459139 OMX459137:OMY459139 OWT459137:OWU459139 PGP459137:PGQ459139 PQL459137:PQM459139 QAH459137:QAI459139 QKD459137:QKE459139 QTZ459137:QUA459139 RDV459137:RDW459139 RNR459137:RNS459139 RXN459137:RXO459139 SHJ459137:SHK459139 SRF459137:SRG459139 TBB459137:TBC459139 TKX459137:TKY459139 TUT459137:TUU459139 UEP459137:UEQ459139 UOL459137:UOM459139 UYH459137:UYI459139 VID459137:VIE459139 VRZ459137:VSA459139 WBV459137:WBW459139 WLR459137:WLS459139 WVN459137:WVO459139 F524673:G524675 JB524673:JC524675 SX524673:SY524675 ACT524673:ACU524675 AMP524673:AMQ524675 AWL524673:AWM524675 BGH524673:BGI524675 BQD524673:BQE524675 BZZ524673:CAA524675 CJV524673:CJW524675 CTR524673:CTS524675 DDN524673:DDO524675 DNJ524673:DNK524675 DXF524673:DXG524675 EHB524673:EHC524675 EQX524673:EQY524675 FAT524673:FAU524675 FKP524673:FKQ524675 FUL524673:FUM524675 GEH524673:GEI524675 GOD524673:GOE524675 GXZ524673:GYA524675 HHV524673:HHW524675 HRR524673:HRS524675 IBN524673:IBO524675 ILJ524673:ILK524675 IVF524673:IVG524675 JFB524673:JFC524675 JOX524673:JOY524675 JYT524673:JYU524675 KIP524673:KIQ524675 KSL524673:KSM524675 LCH524673:LCI524675 LMD524673:LME524675 LVZ524673:LWA524675 MFV524673:MFW524675 MPR524673:MPS524675 MZN524673:MZO524675 NJJ524673:NJK524675 NTF524673:NTG524675 ODB524673:ODC524675 OMX524673:OMY524675 OWT524673:OWU524675 PGP524673:PGQ524675 PQL524673:PQM524675 QAH524673:QAI524675 QKD524673:QKE524675 QTZ524673:QUA524675 RDV524673:RDW524675 RNR524673:RNS524675 RXN524673:RXO524675 SHJ524673:SHK524675 SRF524673:SRG524675 TBB524673:TBC524675 TKX524673:TKY524675 TUT524673:TUU524675 UEP524673:UEQ524675 UOL524673:UOM524675 UYH524673:UYI524675 VID524673:VIE524675 VRZ524673:VSA524675 WBV524673:WBW524675 WLR524673:WLS524675 WVN524673:WVO524675 F590209:G590211 JB590209:JC590211 SX590209:SY590211 ACT590209:ACU590211 AMP590209:AMQ590211 AWL590209:AWM590211 BGH590209:BGI590211 BQD590209:BQE590211 BZZ590209:CAA590211 CJV590209:CJW590211 CTR590209:CTS590211 DDN590209:DDO590211 DNJ590209:DNK590211 DXF590209:DXG590211 EHB590209:EHC590211 EQX590209:EQY590211 FAT590209:FAU590211 FKP590209:FKQ590211 FUL590209:FUM590211 GEH590209:GEI590211 GOD590209:GOE590211 GXZ590209:GYA590211 HHV590209:HHW590211 HRR590209:HRS590211 IBN590209:IBO590211 ILJ590209:ILK590211 IVF590209:IVG590211 JFB590209:JFC590211 JOX590209:JOY590211 JYT590209:JYU590211 KIP590209:KIQ590211 KSL590209:KSM590211 LCH590209:LCI590211 LMD590209:LME590211 LVZ590209:LWA590211 MFV590209:MFW590211 MPR590209:MPS590211 MZN590209:MZO590211 NJJ590209:NJK590211 NTF590209:NTG590211 ODB590209:ODC590211 OMX590209:OMY590211 OWT590209:OWU590211 PGP590209:PGQ590211 PQL590209:PQM590211 QAH590209:QAI590211 QKD590209:QKE590211 QTZ590209:QUA590211 RDV590209:RDW590211 RNR590209:RNS590211 RXN590209:RXO590211 SHJ590209:SHK590211 SRF590209:SRG590211 TBB590209:TBC590211 TKX590209:TKY590211 TUT590209:TUU590211 UEP590209:UEQ590211 UOL590209:UOM590211 UYH590209:UYI590211 VID590209:VIE590211 VRZ590209:VSA590211 WBV590209:WBW590211 WLR590209:WLS590211 WVN590209:WVO590211 F655745:G655747 JB655745:JC655747 SX655745:SY655747 ACT655745:ACU655747 AMP655745:AMQ655747 AWL655745:AWM655747 BGH655745:BGI655747 BQD655745:BQE655747 BZZ655745:CAA655747 CJV655745:CJW655747 CTR655745:CTS655747 DDN655745:DDO655747 DNJ655745:DNK655747 DXF655745:DXG655747 EHB655745:EHC655747 EQX655745:EQY655747 FAT655745:FAU655747 FKP655745:FKQ655747 FUL655745:FUM655747 GEH655745:GEI655747 GOD655745:GOE655747 GXZ655745:GYA655747 HHV655745:HHW655747 HRR655745:HRS655747 IBN655745:IBO655747 ILJ655745:ILK655747 IVF655745:IVG655747 JFB655745:JFC655747 JOX655745:JOY655747 JYT655745:JYU655747 KIP655745:KIQ655747 KSL655745:KSM655747 LCH655745:LCI655747 LMD655745:LME655747 LVZ655745:LWA655747 MFV655745:MFW655747 MPR655745:MPS655747 MZN655745:MZO655747 NJJ655745:NJK655747 NTF655745:NTG655747 ODB655745:ODC655747 OMX655745:OMY655747 OWT655745:OWU655747 PGP655745:PGQ655747 PQL655745:PQM655747 QAH655745:QAI655747 QKD655745:QKE655747 QTZ655745:QUA655747 RDV655745:RDW655747 RNR655745:RNS655747 RXN655745:RXO655747 SHJ655745:SHK655747 SRF655745:SRG655747 TBB655745:TBC655747 TKX655745:TKY655747 TUT655745:TUU655747 UEP655745:UEQ655747 UOL655745:UOM655747 UYH655745:UYI655747 VID655745:VIE655747 VRZ655745:VSA655747 WBV655745:WBW655747 WLR655745:WLS655747 WVN655745:WVO655747 F721281:G721283 JB721281:JC721283 SX721281:SY721283 ACT721281:ACU721283 AMP721281:AMQ721283 AWL721281:AWM721283 BGH721281:BGI721283 BQD721281:BQE721283 BZZ721281:CAA721283 CJV721281:CJW721283 CTR721281:CTS721283 DDN721281:DDO721283 DNJ721281:DNK721283 DXF721281:DXG721283 EHB721281:EHC721283 EQX721281:EQY721283 FAT721281:FAU721283 FKP721281:FKQ721283 FUL721281:FUM721283 GEH721281:GEI721283 GOD721281:GOE721283 GXZ721281:GYA721283 HHV721281:HHW721283 HRR721281:HRS721283 IBN721281:IBO721283 ILJ721281:ILK721283 IVF721281:IVG721283 JFB721281:JFC721283 JOX721281:JOY721283 JYT721281:JYU721283 KIP721281:KIQ721283 KSL721281:KSM721283 LCH721281:LCI721283 LMD721281:LME721283 LVZ721281:LWA721283 MFV721281:MFW721283 MPR721281:MPS721283 MZN721281:MZO721283 NJJ721281:NJK721283 NTF721281:NTG721283 ODB721281:ODC721283 OMX721281:OMY721283 OWT721281:OWU721283 PGP721281:PGQ721283 PQL721281:PQM721283 QAH721281:QAI721283 QKD721281:QKE721283 QTZ721281:QUA721283 RDV721281:RDW721283 RNR721281:RNS721283 RXN721281:RXO721283 SHJ721281:SHK721283 SRF721281:SRG721283 TBB721281:TBC721283 TKX721281:TKY721283 TUT721281:TUU721283 UEP721281:UEQ721283 UOL721281:UOM721283 UYH721281:UYI721283 VID721281:VIE721283 VRZ721281:VSA721283 WBV721281:WBW721283 WLR721281:WLS721283 WVN721281:WVO721283 F786817:G786819 JB786817:JC786819 SX786817:SY786819 ACT786817:ACU786819 AMP786817:AMQ786819 AWL786817:AWM786819 BGH786817:BGI786819 BQD786817:BQE786819 BZZ786817:CAA786819 CJV786817:CJW786819 CTR786817:CTS786819 DDN786817:DDO786819 DNJ786817:DNK786819 DXF786817:DXG786819 EHB786817:EHC786819 EQX786817:EQY786819 FAT786817:FAU786819 FKP786817:FKQ786819 FUL786817:FUM786819 GEH786817:GEI786819 GOD786817:GOE786819 GXZ786817:GYA786819 HHV786817:HHW786819 HRR786817:HRS786819 IBN786817:IBO786819 ILJ786817:ILK786819 IVF786817:IVG786819 JFB786817:JFC786819 JOX786817:JOY786819 JYT786817:JYU786819 KIP786817:KIQ786819 KSL786817:KSM786819 LCH786817:LCI786819 LMD786817:LME786819 LVZ786817:LWA786819 MFV786817:MFW786819 MPR786817:MPS786819 MZN786817:MZO786819 NJJ786817:NJK786819 NTF786817:NTG786819 ODB786817:ODC786819 OMX786817:OMY786819 OWT786817:OWU786819 PGP786817:PGQ786819 PQL786817:PQM786819 QAH786817:QAI786819 QKD786817:QKE786819 QTZ786817:QUA786819 RDV786817:RDW786819 RNR786817:RNS786819 RXN786817:RXO786819 SHJ786817:SHK786819 SRF786817:SRG786819 TBB786817:TBC786819 TKX786817:TKY786819 TUT786817:TUU786819 UEP786817:UEQ786819 UOL786817:UOM786819 UYH786817:UYI786819 VID786817:VIE786819 VRZ786817:VSA786819 WBV786817:WBW786819 WLR786817:WLS786819 WVN786817:WVO786819 F852353:G852355 JB852353:JC852355 SX852353:SY852355 ACT852353:ACU852355 AMP852353:AMQ852355 AWL852353:AWM852355 BGH852353:BGI852355 BQD852353:BQE852355 BZZ852353:CAA852355 CJV852353:CJW852355 CTR852353:CTS852355 DDN852353:DDO852355 DNJ852353:DNK852355 DXF852353:DXG852355 EHB852353:EHC852355 EQX852353:EQY852355 FAT852353:FAU852355 FKP852353:FKQ852355 FUL852353:FUM852355 GEH852353:GEI852355 GOD852353:GOE852355 GXZ852353:GYA852355 HHV852353:HHW852355 HRR852353:HRS852355 IBN852353:IBO852355 ILJ852353:ILK852355 IVF852353:IVG852355 JFB852353:JFC852355 JOX852353:JOY852355 JYT852353:JYU852355 KIP852353:KIQ852355 KSL852353:KSM852355 LCH852353:LCI852355 LMD852353:LME852355 LVZ852353:LWA852355 MFV852353:MFW852355 MPR852353:MPS852355 MZN852353:MZO852355 NJJ852353:NJK852355 NTF852353:NTG852355 ODB852353:ODC852355 OMX852353:OMY852355 OWT852353:OWU852355 PGP852353:PGQ852355 PQL852353:PQM852355 QAH852353:QAI852355 QKD852353:QKE852355 QTZ852353:QUA852355 RDV852353:RDW852355 RNR852353:RNS852355 RXN852353:RXO852355 SHJ852353:SHK852355 SRF852353:SRG852355 TBB852353:TBC852355 TKX852353:TKY852355 TUT852353:TUU852355 UEP852353:UEQ852355 UOL852353:UOM852355 UYH852353:UYI852355 VID852353:VIE852355 VRZ852353:VSA852355 WBV852353:WBW852355 WLR852353:WLS852355 WVN852353:WVO852355 F917889:G917891 JB917889:JC917891 SX917889:SY917891 ACT917889:ACU917891 AMP917889:AMQ917891 AWL917889:AWM917891 BGH917889:BGI917891 BQD917889:BQE917891 BZZ917889:CAA917891 CJV917889:CJW917891 CTR917889:CTS917891 DDN917889:DDO917891 DNJ917889:DNK917891 DXF917889:DXG917891 EHB917889:EHC917891 EQX917889:EQY917891 FAT917889:FAU917891 FKP917889:FKQ917891 FUL917889:FUM917891 GEH917889:GEI917891 GOD917889:GOE917891 GXZ917889:GYA917891 HHV917889:HHW917891 HRR917889:HRS917891 IBN917889:IBO917891 ILJ917889:ILK917891 IVF917889:IVG917891 JFB917889:JFC917891 JOX917889:JOY917891 JYT917889:JYU917891 KIP917889:KIQ917891 KSL917889:KSM917891 LCH917889:LCI917891 LMD917889:LME917891 LVZ917889:LWA917891 MFV917889:MFW917891 MPR917889:MPS917891 MZN917889:MZO917891 NJJ917889:NJK917891 NTF917889:NTG917891 ODB917889:ODC917891 OMX917889:OMY917891 OWT917889:OWU917891 PGP917889:PGQ917891 PQL917889:PQM917891 QAH917889:QAI917891 QKD917889:QKE917891 QTZ917889:QUA917891 RDV917889:RDW917891 RNR917889:RNS917891 RXN917889:RXO917891 SHJ917889:SHK917891 SRF917889:SRG917891 TBB917889:TBC917891 TKX917889:TKY917891 TUT917889:TUU917891 UEP917889:UEQ917891 UOL917889:UOM917891 UYH917889:UYI917891 VID917889:VIE917891 VRZ917889:VSA917891 WBV917889:WBW917891 WLR917889:WLS917891 WVN917889:WVO917891 F983425:G983427 JB983425:JC983427 SX983425:SY983427 ACT983425:ACU983427 AMP983425:AMQ983427 AWL983425:AWM983427 BGH983425:BGI983427 BQD983425:BQE983427 BZZ983425:CAA983427 CJV983425:CJW983427 CTR983425:CTS983427 DDN983425:DDO983427 DNJ983425:DNK983427 DXF983425:DXG983427 EHB983425:EHC983427 EQX983425:EQY983427 FAT983425:FAU983427 FKP983425:FKQ983427 FUL983425:FUM983427 GEH983425:GEI983427 GOD983425:GOE983427 GXZ983425:GYA983427 HHV983425:HHW983427 HRR983425:HRS983427 IBN983425:IBO983427 ILJ983425:ILK983427 IVF983425:IVG983427 JFB983425:JFC983427 JOX983425:JOY983427 JYT983425:JYU983427 KIP983425:KIQ983427 KSL983425:KSM983427 LCH983425:LCI983427 LMD983425:LME983427 LVZ983425:LWA983427 MFV983425:MFW983427 MPR983425:MPS983427 MZN983425:MZO983427 NJJ983425:NJK983427 NTF983425:NTG983427 ODB983425:ODC983427 OMX983425:OMY983427 OWT983425:OWU983427 PGP983425:PGQ983427 PQL983425:PQM983427 QAH983425:QAI983427 QKD983425:QKE983427 QTZ983425:QUA983427 RDV983425:RDW983427 RNR983425:RNS983427 RXN983425:RXO983427 SHJ983425:SHK983427 SRF983425:SRG983427 TBB983425:TBC983427 TKX983425:TKY983427 TUT983425:TUU983427 UEP983425:UEQ983427 UOL983425:UOM983427 UYH983425:UYI983427 VID983425:VIE983427 VRZ983425:VSA983427 WBV983425:WBW983427 WLR983425:WLS983427 WVN983425:WVO983427 F253:G296 JB253:JC296 SX253:SY296 ACT253:ACU296 AMP253:AMQ296 AWL253:AWM296 BGH253:BGI296 BQD253:BQE296 BZZ253:CAA296 CJV253:CJW296 CTR253:CTS296 DDN253:DDO296 DNJ253:DNK296 DXF253:DXG296 EHB253:EHC296 EQX253:EQY296 FAT253:FAU296 FKP253:FKQ296 FUL253:FUM296 GEH253:GEI296 GOD253:GOE296 GXZ253:GYA296 HHV253:HHW296 HRR253:HRS296 IBN253:IBO296 ILJ253:ILK296 IVF253:IVG296 JFB253:JFC296 JOX253:JOY296 JYT253:JYU296 KIP253:KIQ296 KSL253:KSM296 LCH253:LCI296 LMD253:LME296 LVZ253:LWA296 MFV253:MFW296 MPR253:MPS296 MZN253:MZO296 NJJ253:NJK296 NTF253:NTG296 ODB253:ODC296 OMX253:OMY296 OWT253:OWU296 PGP253:PGQ296 PQL253:PQM296 QAH253:QAI296 QKD253:QKE296 QTZ253:QUA296 RDV253:RDW296 RNR253:RNS296 RXN253:RXO296 SHJ253:SHK296 SRF253:SRG296 TBB253:TBC296 TKX253:TKY296 TUT253:TUU296 UEP253:UEQ296 UOL253:UOM296 UYH253:UYI296 VID253:VIE296 VRZ253:VSA296 WBV253:WBW296 WLR253:WLS296 WVN253:WVO296 F65826:G65869 JB65826:JC65869 SX65826:SY65869 ACT65826:ACU65869 AMP65826:AMQ65869 AWL65826:AWM65869 BGH65826:BGI65869 BQD65826:BQE65869 BZZ65826:CAA65869 CJV65826:CJW65869 CTR65826:CTS65869 DDN65826:DDO65869 DNJ65826:DNK65869 DXF65826:DXG65869 EHB65826:EHC65869 EQX65826:EQY65869 FAT65826:FAU65869 FKP65826:FKQ65869 FUL65826:FUM65869 GEH65826:GEI65869 GOD65826:GOE65869 GXZ65826:GYA65869 HHV65826:HHW65869 HRR65826:HRS65869 IBN65826:IBO65869 ILJ65826:ILK65869 IVF65826:IVG65869 JFB65826:JFC65869 JOX65826:JOY65869 JYT65826:JYU65869 KIP65826:KIQ65869 KSL65826:KSM65869 LCH65826:LCI65869 LMD65826:LME65869 LVZ65826:LWA65869 MFV65826:MFW65869 MPR65826:MPS65869 MZN65826:MZO65869 NJJ65826:NJK65869 NTF65826:NTG65869 ODB65826:ODC65869 OMX65826:OMY65869 OWT65826:OWU65869 PGP65826:PGQ65869 PQL65826:PQM65869 QAH65826:QAI65869 QKD65826:QKE65869 QTZ65826:QUA65869 RDV65826:RDW65869 RNR65826:RNS65869 RXN65826:RXO65869 SHJ65826:SHK65869 SRF65826:SRG65869 TBB65826:TBC65869 TKX65826:TKY65869 TUT65826:TUU65869 UEP65826:UEQ65869 UOL65826:UOM65869 UYH65826:UYI65869 VID65826:VIE65869 VRZ65826:VSA65869 WBV65826:WBW65869 WLR65826:WLS65869 WVN65826:WVO65869 F131362:G131405 JB131362:JC131405 SX131362:SY131405 ACT131362:ACU131405 AMP131362:AMQ131405 AWL131362:AWM131405 BGH131362:BGI131405 BQD131362:BQE131405 BZZ131362:CAA131405 CJV131362:CJW131405 CTR131362:CTS131405 DDN131362:DDO131405 DNJ131362:DNK131405 DXF131362:DXG131405 EHB131362:EHC131405 EQX131362:EQY131405 FAT131362:FAU131405 FKP131362:FKQ131405 FUL131362:FUM131405 GEH131362:GEI131405 GOD131362:GOE131405 GXZ131362:GYA131405 HHV131362:HHW131405 HRR131362:HRS131405 IBN131362:IBO131405 ILJ131362:ILK131405 IVF131362:IVG131405 JFB131362:JFC131405 JOX131362:JOY131405 JYT131362:JYU131405 KIP131362:KIQ131405 KSL131362:KSM131405 LCH131362:LCI131405 LMD131362:LME131405 LVZ131362:LWA131405 MFV131362:MFW131405 MPR131362:MPS131405 MZN131362:MZO131405 NJJ131362:NJK131405 NTF131362:NTG131405 ODB131362:ODC131405 OMX131362:OMY131405 OWT131362:OWU131405 PGP131362:PGQ131405 PQL131362:PQM131405 QAH131362:QAI131405 QKD131362:QKE131405 QTZ131362:QUA131405 RDV131362:RDW131405 RNR131362:RNS131405 RXN131362:RXO131405 SHJ131362:SHK131405 SRF131362:SRG131405 TBB131362:TBC131405 TKX131362:TKY131405 TUT131362:TUU131405 UEP131362:UEQ131405 UOL131362:UOM131405 UYH131362:UYI131405 VID131362:VIE131405 VRZ131362:VSA131405 WBV131362:WBW131405 WLR131362:WLS131405 WVN131362:WVO131405 F196898:G196941 JB196898:JC196941 SX196898:SY196941 ACT196898:ACU196941 AMP196898:AMQ196941 AWL196898:AWM196941 BGH196898:BGI196941 BQD196898:BQE196941 BZZ196898:CAA196941 CJV196898:CJW196941 CTR196898:CTS196941 DDN196898:DDO196941 DNJ196898:DNK196941 DXF196898:DXG196941 EHB196898:EHC196941 EQX196898:EQY196941 FAT196898:FAU196941 FKP196898:FKQ196941 FUL196898:FUM196941 GEH196898:GEI196941 GOD196898:GOE196941 GXZ196898:GYA196941 HHV196898:HHW196941 HRR196898:HRS196941 IBN196898:IBO196941 ILJ196898:ILK196941 IVF196898:IVG196941 JFB196898:JFC196941 JOX196898:JOY196941 JYT196898:JYU196941 KIP196898:KIQ196941 KSL196898:KSM196941 LCH196898:LCI196941 LMD196898:LME196941 LVZ196898:LWA196941 MFV196898:MFW196941 MPR196898:MPS196941 MZN196898:MZO196941 NJJ196898:NJK196941 NTF196898:NTG196941 ODB196898:ODC196941 OMX196898:OMY196941 OWT196898:OWU196941 PGP196898:PGQ196941 PQL196898:PQM196941 QAH196898:QAI196941 QKD196898:QKE196941 QTZ196898:QUA196941 RDV196898:RDW196941 RNR196898:RNS196941 RXN196898:RXO196941 SHJ196898:SHK196941 SRF196898:SRG196941 TBB196898:TBC196941 TKX196898:TKY196941 TUT196898:TUU196941 UEP196898:UEQ196941 UOL196898:UOM196941 UYH196898:UYI196941 VID196898:VIE196941 VRZ196898:VSA196941 WBV196898:WBW196941 WLR196898:WLS196941 WVN196898:WVO196941 F262434:G262477 JB262434:JC262477 SX262434:SY262477 ACT262434:ACU262477 AMP262434:AMQ262477 AWL262434:AWM262477 BGH262434:BGI262477 BQD262434:BQE262477 BZZ262434:CAA262477 CJV262434:CJW262477 CTR262434:CTS262477 DDN262434:DDO262477 DNJ262434:DNK262477 DXF262434:DXG262477 EHB262434:EHC262477 EQX262434:EQY262477 FAT262434:FAU262477 FKP262434:FKQ262477 FUL262434:FUM262477 GEH262434:GEI262477 GOD262434:GOE262477 GXZ262434:GYA262477 HHV262434:HHW262477 HRR262434:HRS262477 IBN262434:IBO262477 ILJ262434:ILK262477 IVF262434:IVG262477 JFB262434:JFC262477 JOX262434:JOY262477 JYT262434:JYU262477 KIP262434:KIQ262477 KSL262434:KSM262477 LCH262434:LCI262477 LMD262434:LME262477 LVZ262434:LWA262477 MFV262434:MFW262477 MPR262434:MPS262477 MZN262434:MZO262477 NJJ262434:NJK262477 NTF262434:NTG262477 ODB262434:ODC262477 OMX262434:OMY262477 OWT262434:OWU262477 PGP262434:PGQ262477 PQL262434:PQM262477 QAH262434:QAI262477 QKD262434:QKE262477 QTZ262434:QUA262477 RDV262434:RDW262477 RNR262434:RNS262477 RXN262434:RXO262477 SHJ262434:SHK262477 SRF262434:SRG262477 TBB262434:TBC262477 TKX262434:TKY262477 TUT262434:TUU262477 UEP262434:UEQ262477 UOL262434:UOM262477 UYH262434:UYI262477 VID262434:VIE262477 VRZ262434:VSA262477 WBV262434:WBW262477 WLR262434:WLS262477 WVN262434:WVO262477 F327970:G328013 JB327970:JC328013 SX327970:SY328013 ACT327970:ACU328013 AMP327970:AMQ328013 AWL327970:AWM328013 BGH327970:BGI328013 BQD327970:BQE328013 BZZ327970:CAA328013 CJV327970:CJW328013 CTR327970:CTS328013 DDN327970:DDO328013 DNJ327970:DNK328013 DXF327970:DXG328013 EHB327970:EHC328013 EQX327970:EQY328013 FAT327970:FAU328013 FKP327970:FKQ328013 FUL327970:FUM328013 GEH327970:GEI328013 GOD327970:GOE328013 GXZ327970:GYA328013 HHV327970:HHW328013 HRR327970:HRS328013 IBN327970:IBO328013 ILJ327970:ILK328013 IVF327970:IVG328013 JFB327970:JFC328013 JOX327970:JOY328013 JYT327970:JYU328013 KIP327970:KIQ328013 KSL327970:KSM328013 LCH327970:LCI328013 LMD327970:LME328013 LVZ327970:LWA328013 MFV327970:MFW328013 MPR327970:MPS328013 MZN327970:MZO328013 NJJ327970:NJK328013 NTF327970:NTG328013 ODB327970:ODC328013 OMX327970:OMY328013 OWT327970:OWU328013 PGP327970:PGQ328013 PQL327970:PQM328013 QAH327970:QAI328013 QKD327970:QKE328013 QTZ327970:QUA328013 RDV327970:RDW328013 RNR327970:RNS328013 RXN327970:RXO328013 SHJ327970:SHK328013 SRF327970:SRG328013 TBB327970:TBC328013 TKX327970:TKY328013 TUT327970:TUU328013 UEP327970:UEQ328013 UOL327970:UOM328013 UYH327970:UYI328013 VID327970:VIE328013 VRZ327970:VSA328013 WBV327970:WBW328013 WLR327970:WLS328013 WVN327970:WVO328013 F393506:G393549 JB393506:JC393549 SX393506:SY393549 ACT393506:ACU393549 AMP393506:AMQ393549 AWL393506:AWM393549 BGH393506:BGI393549 BQD393506:BQE393549 BZZ393506:CAA393549 CJV393506:CJW393549 CTR393506:CTS393549 DDN393506:DDO393549 DNJ393506:DNK393549 DXF393506:DXG393549 EHB393506:EHC393549 EQX393506:EQY393549 FAT393506:FAU393549 FKP393506:FKQ393549 FUL393506:FUM393549 GEH393506:GEI393549 GOD393506:GOE393549 GXZ393506:GYA393549 HHV393506:HHW393549 HRR393506:HRS393549 IBN393506:IBO393549 ILJ393506:ILK393549 IVF393506:IVG393549 JFB393506:JFC393549 JOX393506:JOY393549 JYT393506:JYU393549 KIP393506:KIQ393549 KSL393506:KSM393549 LCH393506:LCI393549 LMD393506:LME393549 LVZ393506:LWA393549 MFV393506:MFW393549 MPR393506:MPS393549 MZN393506:MZO393549 NJJ393506:NJK393549 NTF393506:NTG393549 ODB393506:ODC393549 OMX393506:OMY393549 OWT393506:OWU393549 PGP393506:PGQ393549 PQL393506:PQM393549 QAH393506:QAI393549 QKD393506:QKE393549 QTZ393506:QUA393549 RDV393506:RDW393549 RNR393506:RNS393549 RXN393506:RXO393549 SHJ393506:SHK393549 SRF393506:SRG393549 TBB393506:TBC393549 TKX393506:TKY393549 TUT393506:TUU393549 UEP393506:UEQ393549 UOL393506:UOM393549 UYH393506:UYI393549 VID393506:VIE393549 VRZ393506:VSA393549 WBV393506:WBW393549 WLR393506:WLS393549 WVN393506:WVO393549 F459042:G459085 JB459042:JC459085 SX459042:SY459085 ACT459042:ACU459085 AMP459042:AMQ459085 AWL459042:AWM459085 BGH459042:BGI459085 BQD459042:BQE459085 BZZ459042:CAA459085 CJV459042:CJW459085 CTR459042:CTS459085 DDN459042:DDO459085 DNJ459042:DNK459085 DXF459042:DXG459085 EHB459042:EHC459085 EQX459042:EQY459085 FAT459042:FAU459085 FKP459042:FKQ459085 FUL459042:FUM459085 GEH459042:GEI459085 GOD459042:GOE459085 GXZ459042:GYA459085 HHV459042:HHW459085 HRR459042:HRS459085 IBN459042:IBO459085 ILJ459042:ILK459085 IVF459042:IVG459085 JFB459042:JFC459085 JOX459042:JOY459085 JYT459042:JYU459085 KIP459042:KIQ459085 KSL459042:KSM459085 LCH459042:LCI459085 LMD459042:LME459085 LVZ459042:LWA459085 MFV459042:MFW459085 MPR459042:MPS459085 MZN459042:MZO459085 NJJ459042:NJK459085 NTF459042:NTG459085 ODB459042:ODC459085 OMX459042:OMY459085 OWT459042:OWU459085 PGP459042:PGQ459085 PQL459042:PQM459085 QAH459042:QAI459085 QKD459042:QKE459085 QTZ459042:QUA459085 RDV459042:RDW459085 RNR459042:RNS459085 RXN459042:RXO459085 SHJ459042:SHK459085 SRF459042:SRG459085 TBB459042:TBC459085 TKX459042:TKY459085 TUT459042:TUU459085 UEP459042:UEQ459085 UOL459042:UOM459085 UYH459042:UYI459085 VID459042:VIE459085 VRZ459042:VSA459085 WBV459042:WBW459085 WLR459042:WLS459085 WVN459042:WVO459085 F524578:G524621 JB524578:JC524621 SX524578:SY524621 ACT524578:ACU524621 AMP524578:AMQ524621 AWL524578:AWM524621 BGH524578:BGI524621 BQD524578:BQE524621 BZZ524578:CAA524621 CJV524578:CJW524621 CTR524578:CTS524621 DDN524578:DDO524621 DNJ524578:DNK524621 DXF524578:DXG524621 EHB524578:EHC524621 EQX524578:EQY524621 FAT524578:FAU524621 FKP524578:FKQ524621 FUL524578:FUM524621 GEH524578:GEI524621 GOD524578:GOE524621 GXZ524578:GYA524621 HHV524578:HHW524621 HRR524578:HRS524621 IBN524578:IBO524621 ILJ524578:ILK524621 IVF524578:IVG524621 JFB524578:JFC524621 JOX524578:JOY524621 JYT524578:JYU524621 KIP524578:KIQ524621 KSL524578:KSM524621 LCH524578:LCI524621 LMD524578:LME524621 LVZ524578:LWA524621 MFV524578:MFW524621 MPR524578:MPS524621 MZN524578:MZO524621 NJJ524578:NJK524621 NTF524578:NTG524621 ODB524578:ODC524621 OMX524578:OMY524621 OWT524578:OWU524621 PGP524578:PGQ524621 PQL524578:PQM524621 QAH524578:QAI524621 QKD524578:QKE524621 QTZ524578:QUA524621 RDV524578:RDW524621 RNR524578:RNS524621 RXN524578:RXO524621 SHJ524578:SHK524621 SRF524578:SRG524621 TBB524578:TBC524621 TKX524578:TKY524621 TUT524578:TUU524621 UEP524578:UEQ524621 UOL524578:UOM524621 UYH524578:UYI524621 VID524578:VIE524621 VRZ524578:VSA524621 WBV524578:WBW524621 WLR524578:WLS524621 WVN524578:WVO524621 F590114:G590157 JB590114:JC590157 SX590114:SY590157 ACT590114:ACU590157 AMP590114:AMQ590157 AWL590114:AWM590157 BGH590114:BGI590157 BQD590114:BQE590157 BZZ590114:CAA590157 CJV590114:CJW590157 CTR590114:CTS590157 DDN590114:DDO590157 DNJ590114:DNK590157 DXF590114:DXG590157 EHB590114:EHC590157 EQX590114:EQY590157 FAT590114:FAU590157 FKP590114:FKQ590157 FUL590114:FUM590157 GEH590114:GEI590157 GOD590114:GOE590157 GXZ590114:GYA590157 HHV590114:HHW590157 HRR590114:HRS590157 IBN590114:IBO590157 ILJ590114:ILK590157 IVF590114:IVG590157 JFB590114:JFC590157 JOX590114:JOY590157 JYT590114:JYU590157 KIP590114:KIQ590157 KSL590114:KSM590157 LCH590114:LCI590157 LMD590114:LME590157 LVZ590114:LWA590157 MFV590114:MFW590157 MPR590114:MPS590157 MZN590114:MZO590157 NJJ590114:NJK590157 NTF590114:NTG590157 ODB590114:ODC590157 OMX590114:OMY590157 OWT590114:OWU590157 PGP590114:PGQ590157 PQL590114:PQM590157 QAH590114:QAI590157 QKD590114:QKE590157 QTZ590114:QUA590157 RDV590114:RDW590157 RNR590114:RNS590157 RXN590114:RXO590157 SHJ590114:SHK590157 SRF590114:SRG590157 TBB590114:TBC590157 TKX590114:TKY590157 TUT590114:TUU590157 UEP590114:UEQ590157 UOL590114:UOM590157 UYH590114:UYI590157 VID590114:VIE590157 VRZ590114:VSA590157 WBV590114:WBW590157 WLR590114:WLS590157 WVN590114:WVO590157 F655650:G655693 JB655650:JC655693 SX655650:SY655693 ACT655650:ACU655693 AMP655650:AMQ655693 AWL655650:AWM655693 BGH655650:BGI655693 BQD655650:BQE655693 BZZ655650:CAA655693 CJV655650:CJW655693 CTR655650:CTS655693 DDN655650:DDO655693 DNJ655650:DNK655693 DXF655650:DXG655693 EHB655650:EHC655693 EQX655650:EQY655693 FAT655650:FAU655693 FKP655650:FKQ655693 FUL655650:FUM655693 GEH655650:GEI655693 GOD655650:GOE655693 GXZ655650:GYA655693 HHV655650:HHW655693 HRR655650:HRS655693 IBN655650:IBO655693 ILJ655650:ILK655693 IVF655650:IVG655693 JFB655650:JFC655693 JOX655650:JOY655693 JYT655650:JYU655693 KIP655650:KIQ655693 KSL655650:KSM655693 LCH655650:LCI655693 LMD655650:LME655693 LVZ655650:LWA655693 MFV655650:MFW655693 MPR655650:MPS655693 MZN655650:MZO655693 NJJ655650:NJK655693 NTF655650:NTG655693 ODB655650:ODC655693 OMX655650:OMY655693 OWT655650:OWU655693 PGP655650:PGQ655693 PQL655650:PQM655693 QAH655650:QAI655693 QKD655650:QKE655693 QTZ655650:QUA655693 RDV655650:RDW655693 RNR655650:RNS655693 RXN655650:RXO655693 SHJ655650:SHK655693 SRF655650:SRG655693 TBB655650:TBC655693 TKX655650:TKY655693 TUT655650:TUU655693 UEP655650:UEQ655693 UOL655650:UOM655693 UYH655650:UYI655693 VID655650:VIE655693 VRZ655650:VSA655693 WBV655650:WBW655693 WLR655650:WLS655693 WVN655650:WVO655693 F721186:G721229 JB721186:JC721229 SX721186:SY721229 ACT721186:ACU721229 AMP721186:AMQ721229 AWL721186:AWM721229 BGH721186:BGI721229 BQD721186:BQE721229 BZZ721186:CAA721229 CJV721186:CJW721229 CTR721186:CTS721229 DDN721186:DDO721229 DNJ721186:DNK721229 DXF721186:DXG721229 EHB721186:EHC721229 EQX721186:EQY721229 FAT721186:FAU721229 FKP721186:FKQ721229 FUL721186:FUM721229 GEH721186:GEI721229 GOD721186:GOE721229 GXZ721186:GYA721229 HHV721186:HHW721229 HRR721186:HRS721229 IBN721186:IBO721229 ILJ721186:ILK721229 IVF721186:IVG721229 JFB721186:JFC721229 JOX721186:JOY721229 JYT721186:JYU721229 KIP721186:KIQ721229 KSL721186:KSM721229 LCH721186:LCI721229 LMD721186:LME721229 LVZ721186:LWA721229 MFV721186:MFW721229 MPR721186:MPS721229 MZN721186:MZO721229 NJJ721186:NJK721229 NTF721186:NTG721229 ODB721186:ODC721229 OMX721186:OMY721229 OWT721186:OWU721229 PGP721186:PGQ721229 PQL721186:PQM721229 QAH721186:QAI721229 QKD721186:QKE721229 QTZ721186:QUA721229 RDV721186:RDW721229 RNR721186:RNS721229 RXN721186:RXO721229 SHJ721186:SHK721229 SRF721186:SRG721229 TBB721186:TBC721229 TKX721186:TKY721229 TUT721186:TUU721229 UEP721186:UEQ721229 UOL721186:UOM721229 UYH721186:UYI721229 VID721186:VIE721229 VRZ721186:VSA721229 WBV721186:WBW721229 WLR721186:WLS721229 WVN721186:WVO721229 F786722:G786765 JB786722:JC786765 SX786722:SY786765 ACT786722:ACU786765 AMP786722:AMQ786765 AWL786722:AWM786765 BGH786722:BGI786765 BQD786722:BQE786765 BZZ786722:CAA786765 CJV786722:CJW786765 CTR786722:CTS786765 DDN786722:DDO786765 DNJ786722:DNK786765 DXF786722:DXG786765 EHB786722:EHC786765 EQX786722:EQY786765 FAT786722:FAU786765 FKP786722:FKQ786765 FUL786722:FUM786765 GEH786722:GEI786765 GOD786722:GOE786765 GXZ786722:GYA786765 HHV786722:HHW786765 HRR786722:HRS786765 IBN786722:IBO786765 ILJ786722:ILK786765 IVF786722:IVG786765 JFB786722:JFC786765 JOX786722:JOY786765 JYT786722:JYU786765 KIP786722:KIQ786765 KSL786722:KSM786765 LCH786722:LCI786765 LMD786722:LME786765 LVZ786722:LWA786765 MFV786722:MFW786765 MPR786722:MPS786765 MZN786722:MZO786765 NJJ786722:NJK786765 NTF786722:NTG786765 ODB786722:ODC786765 OMX786722:OMY786765 OWT786722:OWU786765 PGP786722:PGQ786765 PQL786722:PQM786765 QAH786722:QAI786765 QKD786722:QKE786765 QTZ786722:QUA786765 RDV786722:RDW786765 RNR786722:RNS786765 RXN786722:RXO786765 SHJ786722:SHK786765 SRF786722:SRG786765 TBB786722:TBC786765 TKX786722:TKY786765 TUT786722:TUU786765 UEP786722:UEQ786765 UOL786722:UOM786765 UYH786722:UYI786765 VID786722:VIE786765 VRZ786722:VSA786765 WBV786722:WBW786765 WLR786722:WLS786765 WVN786722:WVO786765 F852258:G852301 JB852258:JC852301 SX852258:SY852301 ACT852258:ACU852301 AMP852258:AMQ852301 AWL852258:AWM852301 BGH852258:BGI852301 BQD852258:BQE852301 BZZ852258:CAA852301 CJV852258:CJW852301 CTR852258:CTS852301 DDN852258:DDO852301 DNJ852258:DNK852301 DXF852258:DXG852301 EHB852258:EHC852301 EQX852258:EQY852301 FAT852258:FAU852301 FKP852258:FKQ852301 FUL852258:FUM852301 GEH852258:GEI852301 GOD852258:GOE852301 GXZ852258:GYA852301 HHV852258:HHW852301 HRR852258:HRS852301 IBN852258:IBO852301 ILJ852258:ILK852301 IVF852258:IVG852301 JFB852258:JFC852301 JOX852258:JOY852301 JYT852258:JYU852301 KIP852258:KIQ852301 KSL852258:KSM852301 LCH852258:LCI852301 LMD852258:LME852301 LVZ852258:LWA852301 MFV852258:MFW852301 MPR852258:MPS852301 MZN852258:MZO852301 NJJ852258:NJK852301 NTF852258:NTG852301 ODB852258:ODC852301 OMX852258:OMY852301 OWT852258:OWU852301 PGP852258:PGQ852301 PQL852258:PQM852301 QAH852258:QAI852301 QKD852258:QKE852301 QTZ852258:QUA852301 RDV852258:RDW852301 RNR852258:RNS852301 RXN852258:RXO852301 SHJ852258:SHK852301 SRF852258:SRG852301 TBB852258:TBC852301 TKX852258:TKY852301 TUT852258:TUU852301 UEP852258:UEQ852301 UOL852258:UOM852301 UYH852258:UYI852301 VID852258:VIE852301 VRZ852258:VSA852301 WBV852258:WBW852301 WLR852258:WLS852301 WVN852258:WVO852301 F917794:G917837 JB917794:JC917837 SX917794:SY917837 ACT917794:ACU917837 AMP917794:AMQ917837 AWL917794:AWM917837 BGH917794:BGI917837 BQD917794:BQE917837 BZZ917794:CAA917837 CJV917794:CJW917837 CTR917794:CTS917837 DDN917794:DDO917837 DNJ917794:DNK917837 DXF917794:DXG917837 EHB917794:EHC917837 EQX917794:EQY917837 FAT917794:FAU917837 FKP917794:FKQ917837 FUL917794:FUM917837 GEH917794:GEI917837 GOD917794:GOE917837 GXZ917794:GYA917837 HHV917794:HHW917837 HRR917794:HRS917837 IBN917794:IBO917837 ILJ917794:ILK917837 IVF917794:IVG917837 JFB917794:JFC917837 JOX917794:JOY917837 JYT917794:JYU917837 KIP917794:KIQ917837 KSL917794:KSM917837 LCH917794:LCI917837 LMD917794:LME917837 LVZ917794:LWA917837 MFV917794:MFW917837 MPR917794:MPS917837 MZN917794:MZO917837 NJJ917794:NJK917837 NTF917794:NTG917837 ODB917794:ODC917837 OMX917794:OMY917837 OWT917794:OWU917837 PGP917794:PGQ917837 PQL917794:PQM917837 QAH917794:QAI917837 QKD917794:QKE917837 QTZ917794:QUA917837 RDV917794:RDW917837 RNR917794:RNS917837 RXN917794:RXO917837 SHJ917794:SHK917837 SRF917794:SRG917837 TBB917794:TBC917837 TKX917794:TKY917837 TUT917794:TUU917837 UEP917794:UEQ917837 UOL917794:UOM917837 UYH917794:UYI917837 VID917794:VIE917837 VRZ917794:VSA917837 WBV917794:WBW917837 WLR917794:WLS917837 WVN917794:WVO917837 F983330:G983373 JB983330:JC983373 SX983330:SY983373 ACT983330:ACU983373 AMP983330:AMQ983373 AWL983330:AWM983373 BGH983330:BGI983373 BQD983330:BQE983373 BZZ983330:CAA983373 CJV983330:CJW983373 CTR983330:CTS983373 DDN983330:DDO983373 DNJ983330:DNK983373 DXF983330:DXG983373 EHB983330:EHC983373 EQX983330:EQY983373 FAT983330:FAU983373 FKP983330:FKQ983373 FUL983330:FUM983373 GEH983330:GEI983373 GOD983330:GOE983373 GXZ983330:GYA983373 HHV983330:HHW983373 HRR983330:HRS983373 IBN983330:IBO983373 ILJ983330:ILK983373 IVF983330:IVG983373 JFB983330:JFC983373 JOX983330:JOY983373 JYT983330:JYU983373 KIP983330:KIQ983373 KSL983330:KSM983373 LCH983330:LCI983373 LMD983330:LME983373 LVZ983330:LWA983373 MFV983330:MFW983373 MPR983330:MPS983373 MZN983330:MZO983373 NJJ983330:NJK983373 NTF983330:NTG983373 ODB983330:ODC983373 OMX983330:OMY983373 OWT983330:OWU983373 PGP983330:PGQ983373 PQL983330:PQM983373 QAH983330:QAI983373 QKD983330:QKE983373 QTZ983330:QUA983373 RDV983330:RDW983373 RNR983330:RNS983373 RXN983330:RXO983373 SHJ983330:SHK983373 SRF983330:SRG983373 TBB983330:TBC983373 TKX983330:TKY983373 TUT983330:TUU983373 UEP983330:UEQ983373 UOL983330:UOM983373 UYH983330:UYI983373 VID983330:VIE983373 VRZ983330:VSA983373 WBV983330:WBW983373 WLR983330:WLS983373 WVN983330:WVO983373 F65925:G66004 JB65925:JC66004 SX65925:SY66004 ACT65925:ACU66004 AMP65925:AMQ66004 AWL65925:AWM66004 BGH65925:BGI66004 BQD65925:BQE66004 BZZ65925:CAA66004 CJV65925:CJW66004 CTR65925:CTS66004 DDN65925:DDO66004 DNJ65925:DNK66004 DXF65925:DXG66004 EHB65925:EHC66004 EQX65925:EQY66004 FAT65925:FAU66004 FKP65925:FKQ66004 FUL65925:FUM66004 GEH65925:GEI66004 GOD65925:GOE66004 GXZ65925:GYA66004 HHV65925:HHW66004 HRR65925:HRS66004 IBN65925:IBO66004 ILJ65925:ILK66004 IVF65925:IVG66004 JFB65925:JFC66004 JOX65925:JOY66004 JYT65925:JYU66004 KIP65925:KIQ66004 KSL65925:KSM66004 LCH65925:LCI66004 LMD65925:LME66004 LVZ65925:LWA66004 MFV65925:MFW66004 MPR65925:MPS66004 MZN65925:MZO66004 NJJ65925:NJK66004 NTF65925:NTG66004 ODB65925:ODC66004 OMX65925:OMY66004 OWT65925:OWU66004 PGP65925:PGQ66004 PQL65925:PQM66004 QAH65925:QAI66004 QKD65925:QKE66004 QTZ65925:QUA66004 RDV65925:RDW66004 RNR65925:RNS66004 RXN65925:RXO66004 SHJ65925:SHK66004 SRF65925:SRG66004 TBB65925:TBC66004 TKX65925:TKY66004 TUT65925:TUU66004 UEP65925:UEQ66004 UOL65925:UOM66004 UYH65925:UYI66004 VID65925:VIE66004 VRZ65925:VSA66004 WBV65925:WBW66004 WLR65925:WLS66004 WVN65925:WVO66004 F131461:G131540 JB131461:JC131540 SX131461:SY131540 ACT131461:ACU131540 AMP131461:AMQ131540 AWL131461:AWM131540 BGH131461:BGI131540 BQD131461:BQE131540 BZZ131461:CAA131540 CJV131461:CJW131540 CTR131461:CTS131540 DDN131461:DDO131540 DNJ131461:DNK131540 DXF131461:DXG131540 EHB131461:EHC131540 EQX131461:EQY131540 FAT131461:FAU131540 FKP131461:FKQ131540 FUL131461:FUM131540 GEH131461:GEI131540 GOD131461:GOE131540 GXZ131461:GYA131540 HHV131461:HHW131540 HRR131461:HRS131540 IBN131461:IBO131540 ILJ131461:ILK131540 IVF131461:IVG131540 JFB131461:JFC131540 JOX131461:JOY131540 JYT131461:JYU131540 KIP131461:KIQ131540 KSL131461:KSM131540 LCH131461:LCI131540 LMD131461:LME131540 LVZ131461:LWA131540 MFV131461:MFW131540 MPR131461:MPS131540 MZN131461:MZO131540 NJJ131461:NJK131540 NTF131461:NTG131540 ODB131461:ODC131540 OMX131461:OMY131540 OWT131461:OWU131540 PGP131461:PGQ131540 PQL131461:PQM131540 QAH131461:QAI131540 QKD131461:QKE131540 QTZ131461:QUA131540 RDV131461:RDW131540 RNR131461:RNS131540 RXN131461:RXO131540 SHJ131461:SHK131540 SRF131461:SRG131540 TBB131461:TBC131540 TKX131461:TKY131540 TUT131461:TUU131540 UEP131461:UEQ131540 UOL131461:UOM131540 UYH131461:UYI131540 VID131461:VIE131540 VRZ131461:VSA131540 WBV131461:WBW131540 WLR131461:WLS131540 WVN131461:WVO131540 F196997:G197076 JB196997:JC197076 SX196997:SY197076 ACT196997:ACU197076 AMP196997:AMQ197076 AWL196997:AWM197076 BGH196997:BGI197076 BQD196997:BQE197076 BZZ196997:CAA197076 CJV196997:CJW197076 CTR196997:CTS197076 DDN196997:DDO197076 DNJ196997:DNK197076 DXF196997:DXG197076 EHB196997:EHC197076 EQX196997:EQY197076 FAT196997:FAU197076 FKP196997:FKQ197076 FUL196997:FUM197076 GEH196997:GEI197076 GOD196997:GOE197076 GXZ196997:GYA197076 HHV196997:HHW197076 HRR196997:HRS197076 IBN196997:IBO197076 ILJ196997:ILK197076 IVF196997:IVG197076 JFB196997:JFC197076 JOX196997:JOY197076 JYT196997:JYU197076 KIP196997:KIQ197076 KSL196997:KSM197076 LCH196997:LCI197076 LMD196997:LME197076 LVZ196997:LWA197076 MFV196997:MFW197076 MPR196997:MPS197076 MZN196997:MZO197076 NJJ196997:NJK197076 NTF196997:NTG197076 ODB196997:ODC197076 OMX196997:OMY197076 OWT196997:OWU197076 PGP196997:PGQ197076 PQL196997:PQM197076 QAH196997:QAI197076 QKD196997:QKE197076 QTZ196997:QUA197076 RDV196997:RDW197076 RNR196997:RNS197076 RXN196997:RXO197076 SHJ196997:SHK197076 SRF196997:SRG197076 TBB196997:TBC197076 TKX196997:TKY197076 TUT196997:TUU197076 UEP196997:UEQ197076 UOL196997:UOM197076 UYH196997:UYI197076 VID196997:VIE197076 VRZ196997:VSA197076 WBV196997:WBW197076 WLR196997:WLS197076 WVN196997:WVO197076 F262533:G262612 JB262533:JC262612 SX262533:SY262612 ACT262533:ACU262612 AMP262533:AMQ262612 AWL262533:AWM262612 BGH262533:BGI262612 BQD262533:BQE262612 BZZ262533:CAA262612 CJV262533:CJW262612 CTR262533:CTS262612 DDN262533:DDO262612 DNJ262533:DNK262612 DXF262533:DXG262612 EHB262533:EHC262612 EQX262533:EQY262612 FAT262533:FAU262612 FKP262533:FKQ262612 FUL262533:FUM262612 GEH262533:GEI262612 GOD262533:GOE262612 GXZ262533:GYA262612 HHV262533:HHW262612 HRR262533:HRS262612 IBN262533:IBO262612 ILJ262533:ILK262612 IVF262533:IVG262612 JFB262533:JFC262612 JOX262533:JOY262612 JYT262533:JYU262612 KIP262533:KIQ262612 KSL262533:KSM262612 LCH262533:LCI262612 LMD262533:LME262612 LVZ262533:LWA262612 MFV262533:MFW262612 MPR262533:MPS262612 MZN262533:MZO262612 NJJ262533:NJK262612 NTF262533:NTG262612 ODB262533:ODC262612 OMX262533:OMY262612 OWT262533:OWU262612 PGP262533:PGQ262612 PQL262533:PQM262612 QAH262533:QAI262612 QKD262533:QKE262612 QTZ262533:QUA262612 RDV262533:RDW262612 RNR262533:RNS262612 RXN262533:RXO262612 SHJ262533:SHK262612 SRF262533:SRG262612 TBB262533:TBC262612 TKX262533:TKY262612 TUT262533:TUU262612 UEP262533:UEQ262612 UOL262533:UOM262612 UYH262533:UYI262612 VID262533:VIE262612 VRZ262533:VSA262612 WBV262533:WBW262612 WLR262533:WLS262612 WVN262533:WVO262612 F328069:G328148 JB328069:JC328148 SX328069:SY328148 ACT328069:ACU328148 AMP328069:AMQ328148 AWL328069:AWM328148 BGH328069:BGI328148 BQD328069:BQE328148 BZZ328069:CAA328148 CJV328069:CJW328148 CTR328069:CTS328148 DDN328069:DDO328148 DNJ328069:DNK328148 DXF328069:DXG328148 EHB328069:EHC328148 EQX328069:EQY328148 FAT328069:FAU328148 FKP328069:FKQ328148 FUL328069:FUM328148 GEH328069:GEI328148 GOD328069:GOE328148 GXZ328069:GYA328148 HHV328069:HHW328148 HRR328069:HRS328148 IBN328069:IBO328148 ILJ328069:ILK328148 IVF328069:IVG328148 JFB328069:JFC328148 JOX328069:JOY328148 JYT328069:JYU328148 KIP328069:KIQ328148 KSL328069:KSM328148 LCH328069:LCI328148 LMD328069:LME328148 LVZ328069:LWA328148 MFV328069:MFW328148 MPR328069:MPS328148 MZN328069:MZO328148 NJJ328069:NJK328148 NTF328069:NTG328148 ODB328069:ODC328148 OMX328069:OMY328148 OWT328069:OWU328148 PGP328069:PGQ328148 PQL328069:PQM328148 QAH328069:QAI328148 QKD328069:QKE328148 QTZ328069:QUA328148 RDV328069:RDW328148 RNR328069:RNS328148 RXN328069:RXO328148 SHJ328069:SHK328148 SRF328069:SRG328148 TBB328069:TBC328148 TKX328069:TKY328148 TUT328069:TUU328148 UEP328069:UEQ328148 UOL328069:UOM328148 UYH328069:UYI328148 VID328069:VIE328148 VRZ328069:VSA328148 WBV328069:WBW328148 WLR328069:WLS328148 WVN328069:WVO328148 F393605:G393684 JB393605:JC393684 SX393605:SY393684 ACT393605:ACU393684 AMP393605:AMQ393684 AWL393605:AWM393684 BGH393605:BGI393684 BQD393605:BQE393684 BZZ393605:CAA393684 CJV393605:CJW393684 CTR393605:CTS393684 DDN393605:DDO393684 DNJ393605:DNK393684 DXF393605:DXG393684 EHB393605:EHC393684 EQX393605:EQY393684 FAT393605:FAU393684 FKP393605:FKQ393684 FUL393605:FUM393684 GEH393605:GEI393684 GOD393605:GOE393684 GXZ393605:GYA393684 HHV393605:HHW393684 HRR393605:HRS393684 IBN393605:IBO393684 ILJ393605:ILK393684 IVF393605:IVG393684 JFB393605:JFC393684 JOX393605:JOY393684 JYT393605:JYU393684 KIP393605:KIQ393684 KSL393605:KSM393684 LCH393605:LCI393684 LMD393605:LME393684 LVZ393605:LWA393684 MFV393605:MFW393684 MPR393605:MPS393684 MZN393605:MZO393684 NJJ393605:NJK393684 NTF393605:NTG393684 ODB393605:ODC393684 OMX393605:OMY393684 OWT393605:OWU393684 PGP393605:PGQ393684 PQL393605:PQM393684 QAH393605:QAI393684 QKD393605:QKE393684 QTZ393605:QUA393684 RDV393605:RDW393684 RNR393605:RNS393684 RXN393605:RXO393684 SHJ393605:SHK393684 SRF393605:SRG393684 TBB393605:TBC393684 TKX393605:TKY393684 TUT393605:TUU393684 UEP393605:UEQ393684 UOL393605:UOM393684 UYH393605:UYI393684 VID393605:VIE393684 VRZ393605:VSA393684 WBV393605:WBW393684 WLR393605:WLS393684 WVN393605:WVO393684 F459141:G459220 JB459141:JC459220 SX459141:SY459220 ACT459141:ACU459220 AMP459141:AMQ459220 AWL459141:AWM459220 BGH459141:BGI459220 BQD459141:BQE459220 BZZ459141:CAA459220 CJV459141:CJW459220 CTR459141:CTS459220 DDN459141:DDO459220 DNJ459141:DNK459220 DXF459141:DXG459220 EHB459141:EHC459220 EQX459141:EQY459220 FAT459141:FAU459220 FKP459141:FKQ459220 FUL459141:FUM459220 GEH459141:GEI459220 GOD459141:GOE459220 GXZ459141:GYA459220 HHV459141:HHW459220 HRR459141:HRS459220 IBN459141:IBO459220 ILJ459141:ILK459220 IVF459141:IVG459220 JFB459141:JFC459220 JOX459141:JOY459220 JYT459141:JYU459220 KIP459141:KIQ459220 KSL459141:KSM459220 LCH459141:LCI459220 LMD459141:LME459220 LVZ459141:LWA459220 MFV459141:MFW459220 MPR459141:MPS459220 MZN459141:MZO459220 NJJ459141:NJK459220 NTF459141:NTG459220 ODB459141:ODC459220 OMX459141:OMY459220 OWT459141:OWU459220 PGP459141:PGQ459220 PQL459141:PQM459220 QAH459141:QAI459220 QKD459141:QKE459220 QTZ459141:QUA459220 RDV459141:RDW459220 RNR459141:RNS459220 RXN459141:RXO459220 SHJ459141:SHK459220 SRF459141:SRG459220 TBB459141:TBC459220 TKX459141:TKY459220 TUT459141:TUU459220 UEP459141:UEQ459220 UOL459141:UOM459220 UYH459141:UYI459220 VID459141:VIE459220 VRZ459141:VSA459220 WBV459141:WBW459220 WLR459141:WLS459220 WVN459141:WVO459220 F524677:G524756 JB524677:JC524756 SX524677:SY524756 ACT524677:ACU524756 AMP524677:AMQ524756 AWL524677:AWM524756 BGH524677:BGI524756 BQD524677:BQE524756 BZZ524677:CAA524756 CJV524677:CJW524756 CTR524677:CTS524756 DDN524677:DDO524756 DNJ524677:DNK524756 DXF524677:DXG524756 EHB524677:EHC524756 EQX524677:EQY524756 FAT524677:FAU524756 FKP524677:FKQ524756 FUL524677:FUM524756 GEH524677:GEI524756 GOD524677:GOE524756 GXZ524677:GYA524756 HHV524677:HHW524756 HRR524677:HRS524756 IBN524677:IBO524756 ILJ524677:ILK524756 IVF524677:IVG524756 JFB524677:JFC524756 JOX524677:JOY524756 JYT524677:JYU524756 KIP524677:KIQ524756 KSL524677:KSM524756 LCH524677:LCI524756 LMD524677:LME524756 LVZ524677:LWA524756 MFV524677:MFW524756 MPR524677:MPS524756 MZN524677:MZO524756 NJJ524677:NJK524756 NTF524677:NTG524756 ODB524677:ODC524756 OMX524677:OMY524756 OWT524677:OWU524756 PGP524677:PGQ524756 PQL524677:PQM524756 QAH524677:QAI524756 QKD524677:QKE524756 QTZ524677:QUA524756 RDV524677:RDW524756 RNR524677:RNS524756 RXN524677:RXO524756 SHJ524677:SHK524756 SRF524677:SRG524756 TBB524677:TBC524756 TKX524677:TKY524756 TUT524677:TUU524756 UEP524677:UEQ524756 UOL524677:UOM524756 UYH524677:UYI524756 VID524677:VIE524756 VRZ524677:VSA524756 WBV524677:WBW524756 WLR524677:WLS524756 WVN524677:WVO524756 F590213:G590292 JB590213:JC590292 SX590213:SY590292 ACT590213:ACU590292 AMP590213:AMQ590292 AWL590213:AWM590292 BGH590213:BGI590292 BQD590213:BQE590292 BZZ590213:CAA590292 CJV590213:CJW590292 CTR590213:CTS590292 DDN590213:DDO590292 DNJ590213:DNK590292 DXF590213:DXG590292 EHB590213:EHC590292 EQX590213:EQY590292 FAT590213:FAU590292 FKP590213:FKQ590292 FUL590213:FUM590292 GEH590213:GEI590292 GOD590213:GOE590292 GXZ590213:GYA590292 HHV590213:HHW590292 HRR590213:HRS590292 IBN590213:IBO590292 ILJ590213:ILK590292 IVF590213:IVG590292 JFB590213:JFC590292 JOX590213:JOY590292 JYT590213:JYU590292 KIP590213:KIQ590292 KSL590213:KSM590292 LCH590213:LCI590292 LMD590213:LME590292 LVZ590213:LWA590292 MFV590213:MFW590292 MPR590213:MPS590292 MZN590213:MZO590292 NJJ590213:NJK590292 NTF590213:NTG590292 ODB590213:ODC590292 OMX590213:OMY590292 OWT590213:OWU590292 PGP590213:PGQ590292 PQL590213:PQM590292 QAH590213:QAI590292 QKD590213:QKE590292 QTZ590213:QUA590292 RDV590213:RDW590292 RNR590213:RNS590292 RXN590213:RXO590292 SHJ590213:SHK590292 SRF590213:SRG590292 TBB590213:TBC590292 TKX590213:TKY590292 TUT590213:TUU590292 UEP590213:UEQ590292 UOL590213:UOM590292 UYH590213:UYI590292 VID590213:VIE590292 VRZ590213:VSA590292 WBV590213:WBW590292 WLR590213:WLS590292 WVN590213:WVO590292 F655749:G655828 JB655749:JC655828 SX655749:SY655828 ACT655749:ACU655828 AMP655749:AMQ655828 AWL655749:AWM655828 BGH655749:BGI655828 BQD655749:BQE655828 BZZ655749:CAA655828 CJV655749:CJW655828 CTR655749:CTS655828 DDN655749:DDO655828 DNJ655749:DNK655828 DXF655749:DXG655828 EHB655749:EHC655828 EQX655749:EQY655828 FAT655749:FAU655828 FKP655749:FKQ655828 FUL655749:FUM655828 GEH655749:GEI655828 GOD655749:GOE655828 GXZ655749:GYA655828 HHV655749:HHW655828 HRR655749:HRS655828 IBN655749:IBO655828 ILJ655749:ILK655828 IVF655749:IVG655828 JFB655749:JFC655828 JOX655749:JOY655828 JYT655749:JYU655828 KIP655749:KIQ655828 KSL655749:KSM655828 LCH655749:LCI655828 LMD655749:LME655828 LVZ655749:LWA655828 MFV655749:MFW655828 MPR655749:MPS655828 MZN655749:MZO655828 NJJ655749:NJK655828 NTF655749:NTG655828 ODB655749:ODC655828 OMX655749:OMY655828 OWT655749:OWU655828 PGP655749:PGQ655828 PQL655749:PQM655828 QAH655749:QAI655828 QKD655749:QKE655828 QTZ655749:QUA655828 RDV655749:RDW655828 RNR655749:RNS655828 RXN655749:RXO655828 SHJ655749:SHK655828 SRF655749:SRG655828 TBB655749:TBC655828 TKX655749:TKY655828 TUT655749:TUU655828 UEP655749:UEQ655828 UOL655749:UOM655828 UYH655749:UYI655828 VID655749:VIE655828 VRZ655749:VSA655828 WBV655749:WBW655828 WLR655749:WLS655828 WVN655749:WVO655828 F721285:G721364 JB721285:JC721364 SX721285:SY721364 ACT721285:ACU721364 AMP721285:AMQ721364 AWL721285:AWM721364 BGH721285:BGI721364 BQD721285:BQE721364 BZZ721285:CAA721364 CJV721285:CJW721364 CTR721285:CTS721364 DDN721285:DDO721364 DNJ721285:DNK721364 DXF721285:DXG721364 EHB721285:EHC721364 EQX721285:EQY721364 FAT721285:FAU721364 FKP721285:FKQ721364 FUL721285:FUM721364 GEH721285:GEI721364 GOD721285:GOE721364 GXZ721285:GYA721364 HHV721285:HHW721364 HRR721285:HRS721364 IBN721285:IBO721364 ILJ721285:ILK721364 IVF721285:IVG721364 JFB721285:JFC721364 JOX721285:JOY721364 JYT721285:JYU721364 KIP721285:KIQ721364 KSL721285:KSM721364 LCH721285:LCI721364 LMD721285:LME721364 LVZ721285:LWA721364 MFV721285:MFW721364 MPR721285:MPS721364 MZN721285:MZO721364 NJJ721285:NJK721364 NTF721285:NTG721364 ODB721285:ODC721364 OMX721285:OMY721364 OWT721285:OWU721364 PGP721285:PGQ721364 PQL721285:PQM721364 QAH721285:QAI721364 QKD721285:QKE721364 QTZ721285:QUA721364 RDV721285:RDW721364 RNR721285:RNS721364 RXN721285:RXO721364 SHJ721285:SHK721364 SRF721285:SRG721364 TBB721285:TBC721364 TKX721285:TKY721364 TUT721285:TUU721364 UEP721285:UEQ721364 UOL721285:UOM721364 UYH721285:UYI721364 VID721285:VIE721364 VRZ721285:VSA721364 WBV721285:WBW721364 WLR721285:WLS721364 WVN721285:WVO721364 F786821:G786900 JB786821:JC786900 SX786821:SY786900 ACT786821:ACU786900 AMP786821:AMQ786900 AWL786821:AWM786900 BGH786821:BGI786900 BQD786821:BQE786900 BZZ786821:CAA786900 CJV786821:CJW786900 CTR786821:CTS786900 DDN786821:DDO786900 DNJ786821:DNK786900 DXF786821:DXG786900 EHB786821:EHC786900 EQX786821:EQY786900 FAT786821:FAU786900 FKP786821:FKQ786900 FUL786821:FUM786900 GEH786821:GEI786900 GOD786821:GOE786900 GXZ786821:GYA786900 HHV786821:HHW786900 HRR786821:HRS786900 IBN786821:IBO786900 ILJ786821:ILK786900 IVF786821:IVG786900 JFB786821:JFC786900 JOX786821:JOY786900 JYT786821:JYU786900 KIP786821:KIQ786900 KSL786821:KSM786900 LCH786821:LCI786900 LMD786821:LME786900 LVZ786821:LWA786900 MFV786821:MFW786900 MPR786821:MPS786900 MZN786821:MZO786900 NJJ786821:NJK786900 NTF786821:NTG786900 ODB786821:ODC786900 OMX786821:OMY786900 OWT786821:OWU786900 PGP786821:PGQ786900 PQL786821:PQM786900 QAH786821:QAI786900 QKD786821:QKE786900 QTZ786821:QUA786900 RDV786821:RDW786900 RNR786821:RNS786900 RXN786821:RXO786900 SHJ786821:SHK786900 SRF786821:SRG786900 TBB786821:TBC786900 TKX786821:TKY786900 TUT786821:TUU786900 UEP786821:UEQ786900 UOL786821:UOM786900 UYH786821:UYI786900 VID786821:VIE786900 VRZ786821:VSA786900 WBV786821:WBW786900 WLR786821:WLS786900 WVN786821:WVO786900 F852357:G852436 JB852357:JC852436 SX852357:SY852436 ACT852357:ACU852436 AMP852357:AMQ852436 AWL852357:AWM852436 BGH852357:BGI852436 BQD852357:BQE852436 BZZ852357:CAA852436 CJV852357:CJW852436 CTR852357:CTS852436 DDN852357:DDO852436 DNJ852357:DNK852436 DXF852357:DXG852436 EHB852357:EHC852436 EQX852357:EQY852436 FAT852357:FAU852436 FKP852357:FKQ852436 FUL852357:FUM852436 GEH852357:GEI852436 GOD852357:GOE852436 GXZ852357:GYA852436 HHV852357:HHW852436 HRR852357:HRS852436 IBN852357:IBO852436 ILJ852357:ILK852436 IVF852357:IVG852436 JFB852357:JFC852436 JOX852357:JOY852436 JYT852357:JYU852436 KIP852357:KIQ852436 KSL852357:KSM852436 LCH852357:LCI852436 LMD852357:LME852436 LVZ852357:LWA852436 MFV852357:MFW852436 MPR852357:MPS852436 MZN852357:MZO852436 NJJ852357:NJK852436 NTF852357:NTG852436 ODB852357:ODC852436 OMX852357:OMY852436 OWT852357:OWU852436 PGP852357:PGQ852436 PQL852357:PQM852436 QAH852357:QAI852436 QKD852357:QKE852436 QTZ852357:QUA852436 RDV852357:RDW852436 RNR852357:RNS852436 RXN852357:RXO852436 SHJ852357:SHK852436 SRF852357:SRG852436 TBB852357:TBC852436 TKX852357:TKY852436 TUT852357:TUU852436 UEP852357:UEQ852436 UOL852357:UOM852436 UYH852357:UYI852436 VID852357:VIE852436 VRZ852357:VSA852436 WBV852357:WBW852436 WLR852357:WLS852436 WVN852357:WVO852436 F917893:G917972 JB917893:JC917972 SX917893:SY917972 ACT917893:ACU917972 AMP917893:AMQ917972 AWL917893:AWM917972 BGH917893:BGI917972 BQD917893:BQE917972 BZZ917893:CAA917972 CJV917893:CJW917972 CTR917893:CTS917972 DDN917893:DDO917972 DNJ917893:DNK917972 DXF917893:DXG917972 EHB917893:EHC917972 EQX917893:EQY917972 FAT917893:FAU917972 FKP917893:FKQ917972 FUL917893:FUM917972 GEH917893:GEI917972 GOD917893:GOE917972 GXZ917893:GYA917972 HHV917893:HHW917972 HRR917893:HRS917972 IBN917893:IBO917972 ILJ917893:ILK917972 IVF917893:IVG917972 JFB917893:JFC917972 JOX917893:JOY917972 JYT917893:JYU917972 KIP917893:KIQ917972 KSL917893:KSM917972 LCH917893:LCI917972 LMD917893:LME917972 LVZ917893:LWA917972 MFV917893:MFW917972 MPR917893:MPS917972 MZN917893:MZO917972 NJJ917893:NJK917972 NTF917893:NTG917972 ODB917893:ODC917972 OMX917893:OMY917972 OWT917893:OWU917972 PGP917893:PGQ917972 PQL917893:PQM917972 QAH917893:QAI917972 QKD917893:QKE917972 QTZ917893:QUA917972 RDV917893:RDW917972 RNR917893:RNS917972 RXN917893:RXO917972 SHJ917893:SHK917972 SRF917893:SRG917972 TBB917893:TBC917972 TKX917893:TKY917972 TUT917893:TUU917972 UEP917893:UEQ917972 UOL917893:UOM917972 UYH917893:UYI917972 VID917893:VIE917972 VRZ917893:VSA917972 WBV917893:WBW917972 WLR917893:WLS917972 WVN917893:WVO917972 F983429:G983508 JB983429:JC983508 SX983429:SY983508 ACT983429:ACU983508 AMP983429:AMQ983508 AWL983429:AWM983508 BGH983429:BGI983508 BQD983429:BQE983508 BZZ983429:CAA983508 CJV983429:CJW983508 CTR983429:CTS983508 DDN983429:DDO983508 DNJ983429:DNK983508 DXF983429:DXG983508 EHB983429:EHC983508 EQX983429:EQY983508 FAT983429:FAU983508 FKP983429:FKQ983508 FUL983429:FUM983508 GEH983429:GEI983508 GOD983429:GOE983508 GXZ983429:GYA983508 HHV983429:HHW983508 HRR983429:HRS983508 IBN983429:IBO983508 ILJ983429:ILK983508 IVF983429:IVG983508 JFB983429:JFC983508 JOX983429:JOY983508 JYT983429:JYU983508 KIP983429:KIQ983508 KSL983429:KSM983508 LCH983429:LCI983508 LMD983429:LME983508 LVZ983429:LWA983508 MFV983429:MFW983508 MPR983429:MPS983508 MZN983429:MZO983508 NJJ983429:NJK983508 NTF983429:NTG983508 ODB983429:ODC983508 OMX983429:OMY983508 OWT983429:OWU983508 PGP983429:PGQ983508 PQL983429:PQM983508 QAH983429:QAI983508 QKD983429:QKE983508 QTZ983429:QUA983508 RDV983429:RDW983508 RNR983429:RNS983508 RXN983429:RXO983508 SHJ983429:SHK983508 SRF983429:SRG983508 TBB983429:TBC983508 TKX983429:TKY983508 TUT983429:TUU983508 UEP983429:UEQ983508 UOL983429:UOM983508 UYH983429:UYI983508 VID983429:VIE983508 VRZ983429:VSA983508 WBV983429:WBW983508 WLR983429:WLS983508 WVN983429:WVO983508 WBV445:WBW450 VRZ445:VSA450 VID445:VIE450 UYH445:UYI450 UOL445:UOM450 UEP445:UEQ450 TUT445:TUU450 TKX445:TKY450 TBB445:TBC450 SRF445:SRG450 SHJ445:SHK450 RXN445:RXO450 RNR445:RNS450 RDV445:RDW450 QTZ445:QUA450 QKD445:QKE450 QAH445:QAI450 PQL445:PQM450 PGP445:PGQ450 OWT445:OWU450 OMX445:OMY450 ODB445:ODC450 NTF445:NTG450 NJJ445:NJK450 MZN445:MZO450 MPR445:MPS450 MFV445:MFW450 LVZ445:LWA450 LMD445:LME450 LCH445:LCI450 KSL445:KSM450 KIP445:KIQ450 JYT445:JYU450 JOX445:JOY450 JFB445:JFC450 IVF445:IVG450 ILJ445:ILK450 IBN445:IBO450 HRR445:HRS450 HHV445:HHW450 GXZ445:GYA450 GOD445:GOE450 GEH445:GEI450 FUL445:FUM450 FKP445:FKQ450 FAT445:FAU450 EQX445:EQY450 EHB445:EHC450 DXF445:DXG450 DNJ445:DNK450 DDN445:DDO450 CTR445:CTS450 CJV445:CJW450 BZZ445:CAA450 BQD445:BQE450 BGH445:BGI450 AWL445:AWM450 AMP445:AMQ450 ACT445:ACU450 SX445:SY450 JB445:JC450 WVN445:WVO450 F352:G425 F439:G440 F449:G450 JB352:JC425 SX352:SY425 ACT352:ACU425 AMP352:AMQ425 AWL352:AWM425 BGH352:BGI425 BQD352:BQE425 BZZ352:CAA425 CJV352:CJW425 CTR352:CTS425 DDN352:DDO425 DNJ352:DNK425 DXF352:DXG425 EHB352:EHC425 EQX352:EQY425 FAT352:FAU425 FKP352:FKQ425 FUL352:FUM425 GEH352:GEI425 GOD352:GOE425 GXZ352:GYA425 HHV352:HHW425 HRR352:HRS425 IBN352:IBO425 ILJ352:ILK425 IVF352:IVG425 JFB352:JFC425 JOX352:JOY425 JYT352:JYU425 KIP352:KIQ425 KSL352:KSM425 LCH352:LCI425 LMD352:LME425 LVZ352:LWA425 MFV352:MFW425 MPR352:MPS425 MZN352:MZO425 NJJ352:NJK425 NTF352:NTG425 ODB352:ODC425 OMX352:OMY425 OWT352:OWU425 PGP352:PGQ425 PQL352:PQM425 QAH352:QAI425 QKD352:QKE425 QTZ352:QUA425 RDV352:RDW425 RNR352:RNS425 RXN352:RXO425 SHJ352:SHK425 SRF352:SRG425 TBB352:TBC425 TKX352:TKY425 TUT352:TUU425 UEP352:UEQ425 UOL352:UOM425 UYH352:UYI425 VID352:VIE425 VRZ352:VSA425 WBV352:WBW425 WLR352:WLS425 WVN352:WVO425 F446:G447 WVN438:WVO440 JB438:JC440 SX438:SY440 ACT438:ACU440 AMP438:AMQ440 AWL438:AWM440 BGH438:BGI440 BQD438:BQE440 BZZ438:CAA440 CJV438:CJW440 CTR438:CTS440 DDN438:DDO440 DNJ438:DNK440 DXF438:DXG440 EHB438:EHC440 EQX438:EQY440 FAT438:FAU440 FKP438:FKQ440 FUL438:FUM440 GEH438:GEI440 GOD438:GOE440 GXZ438:GYA440 HHV438:HHW440 HRR438:HRS440 IBN438:IBO440 ILJ438:ILK440 IVF438:IVG440 JFB438:JFC440 JOX438:JOY440 JYT438:JYU440 KIP438:KIQ440 KSL438:KSM440 LCH438:LCI440 LMD438:LME440 LVZ438:LWA440 MFV438:MFW440 MPR438:MPS440 MZN438:MZO440 NJJ438:NJK440 NTF438:NTG440 ODB438:ODC440 OMX438:OMY440 OWT438:OWU440 PGP438:PGQ440 PQL438:PQM440 QAH438:QAI440 QKD438:QKE440 QTZ438:QUA440 RDV438:RDW440 RNR438:RNS440 RXN438:RXO440 SHJ438:SHK440 SRF438:SRG440 TBB438:TBC440 TKX438:TKY440 TUT438:TUU440 UEP438:UEQ440 UOL438:UOM440 UYH438:UYI440 VID438:VIE440 VRZ438:VSA440 WBV438:WBW440 WLR438:WLS440 WLR445:WLS450"/>
    <dataValidation type="list" allowBlank="1" showInputMessage="1" showErrorMessage="1" sqref="C1038:C1042 C139 C437 C865:C866 C676 C1470 C1472">
      <formula1>$K$8:$K$39</formula1>
    </dataValidation>
  </dataValidations>
  <printOptions horizontalCentered="1"/>
  <pageMargins left="0" right="0" top="0.59055118110236227" bottom="0" header="0.39370078740157483" footer="0"/>
  <pageSetup paperSize="9" scale="36" fitToHeight="0" orientation="portrait" r:id="rId1"/>
  <rowBreaks count="3" manualBreakCount="3">
    <brk id="71" max="9" man="1"/>
    <brk id="406" max="9" man="1"/>
    <brk id="7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用途別</vt:lpstr>
      <vt:lpstr>用途別!Print_Area</vt:lpstr>
      <vt:lpstr>用途別!Print_Titles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inoshita</cp:lastModifiedBy>
  <cp:lastPrinted>2021-01-06T00:55:01Z</cp:lastPrinted>
  <dcterms:created xsi:type="dcterms:W3CDTF">2005-10-04T00:19:14Z</dcterms:created>
  <dcterms:modified xsi:type="dcterms:W3CDTF">2021-01-06T00:56:29Z</dcterms:modified>
</cp:coreProperties>
</file>